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TTS\"/>
    </mc:Choice>
  </mc:AlternateContent>
  <xr:revisionPtr revIDLastSave="0" documentId="13_ncr:1_{3F243F61-95B7-4ECD-A834-98B48F063B94}" xr6:coauthVersionLast="47" xr6:coauthVersionMax="47" xr10:uidLastSave="{00000000-0000-0000-0000-000000000000}"/>
  <bookViews>
    <workbookView xWindow="1900" yWindow="1900" windowWidth="15130" windowHeight="8370" firstSheet="20" activeTab="23" xr2:uid="{00000000-000D-0000-FFFF-FFFF00000000}"/>
  </bookViews>
  <sheets>
    <sheet name="About" sheetId="1" r:id="rId1"/>
    <sheet name="TRA_Stock EU28" sheetId="24" state="hidden" r:id="rId2"/>
    <sheet name="TRA_Stock UK" sheetId="26" state="hidden" r:id="rId3"/>
    <sheet name="TRA_Stock EU27" sheetId="21" r:id="rId4"/>
    <sheet name="TRA_Inv EU28" sheetId="27" state="hidden" r:id="rId5"/>
    <sheet name="TRA_Inv UK" sheetId="25" state="hidden" r:id="rId6"/>
    <sheet name="TRA_Inv EU27" sheetId="22" r:id="rId7"/>
    <sheet name="AEO 38" sheetId="20" state="hidden" r:id="rId8"/>
    <sheet name="AEO 39" sheetId="4" state="hidden" r:id="rId9"/>
    <sheet name="AEO 49" sheetId="5" state="hidden" r:id="rId10"/>
    <sheet name="SYVbT-passenger" sheetId="6" r:id="rId11"/>
    <sheet name="SYVbT-freight" sheetId="19" r:id="rId12"/>
    <sheet name="Assumptions" sheetId="7" r:id="rId13"/>
    <sheet name="Potencia Calcs" sheetId="23" r:id="rId14"/>
    <sheet name="Data" sheetId="3" r:id="rId15"/>
    <sheet name="TTS-LDVs-psgr" sheetId="2" r:id="rId16"/>
    <sheet name="TTS-LDVs-frgt" sheetId="8" r:id="rId17"/>
    <sheet name="TTS-HDVs-psgr" sheetId="9" r:id="rId18"/>
    <sheet name="TTS-HDVs-frgt" sheetId="10" r:id="rId19"/>
    <sheet name="TTS-aircraft-psgr" sheetId="11" r:id="rId20"/>
    <sheet name="TTS-aircraft-frgt" sheetId="12" r:id="rId21"/>
    <sheet name="TTS-rail-psgr" sheetId="13" r:id="rId22"/>
    <sheet name="TTS-rail-frgt" sheetId="14" r:id="rId23"/>
    <sheet name="TTS-ships-psgr" sheetId="15" r:id="rId24"/>
    <sheet name="TTS-ships-frgt" sheetId="16" r:id="rId25"/>
    <sheet name="TTS-motorbikes-psgr" sheetId="17" r:id="rId26"/>
    <sheet name="TTS-motorbikes-frgt" sheetId="18" r:id="rId27"/>
  </sheets>
  <definedNames>
    <definedName name="_xlnm.Print_Titles" localSheetId="6">'TRA_Inv EU27'!$1:$1</definedName>
    <definedName name="_xlnm.Print_Titles" localSheetId="4">'TRA_Inv EU28'!$1:$1</definedName>
    <definedName name="_xlnm.Print_Titles" localSheetId="5">'TRA_Inv UK'!$1:$1</definedName>
    <definedName name="_xlnm.Print_Titles" localSheetId="3">'TRA_Stock EU27'!$1:$1</definedName>
    <definedName name="_xlnm.Print_Titles" localSheetId="1">'TRA_Stock EU28'!$1:$1</definedName>
    <definedName name="_xlnm.Print_Titles" localSheetId="2">'TRA_Stock UK'!$1:$1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3" l="1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H18" i="3"/>
  <c r="I10" i="3"/>
  <c r="K10" i="3"/>
  <c r="M10" i="3"/>
  <c r="O10" i="3"/>
  <c r="H10" i="3"/>
  <c r="J10" i="3"/>
  <c r="L10" i="3"/>
  <c r="N10" i="3"/>
  <c r="AH5" i="3"/>
  <c r="AG5" i="3"/>
  <c r="AF5" i="3"/>
  <c r="AF4" i="3"/>
  <c r="AI7" i="3"/>
  <c r="AG8" i="3"/>
  <c r="AI8" i="3" s="1"/>
  <c r="AH8" i="3"/>
  <c r="AH7" i="3"/>
  <c r="AG7" i="3"/>
  <c r="AG4" i="3" l="1"/>
  <c r="AH4" i="3"/>
  <c r="D68" i="3"/>
  <c r="J13" i="3"/>
  <c r="K11" i="3"/>
  <c r="J11" i="3"/>
  <c r="O11" i="3"/>
  <c r="N11" i="3"/>
  <c r="M11" i="3"/>
  <c r="L11" i="3"/>
  <c r="D10" i="3"/>
  <c r="D14" i="3"/>
  <c r="H11" i="3" l="1"/>
  <c r="I11" i="3"/>
  <c r="AZ251" i="22"/>
  <c r="AY251" i="22"/>
  <c r="AX251" i="22"/>
  <c r="AW251" i="22"/>
  <c r="AV251" i="22"/>
  <c r="AU251" i="22"/>
  <c r="AT251" i="22"/>
  <c r="AS251" i="22"/>
  <c r="AR251" i="22"/>
  <c r="AQ251" i="22"/>
  <c r="AP251" i="22"/>
  <c r="AO251" i="22"/>
  <c r="AN251" i="22"/>
  <c r="AM251" i="22"/>
  <c r="AL251" i="22"/>
  <c r="AK251" i="22"/>
  <c r="AJ251" i="22"/>
  <c r="AI251" i="22"/>
  <c r="AH251" i="22"/>
  <c r="AG251" i="22"/>
  <c r="AF251" i="22"/>
  <c r="AE251" i="22"/>
  <c r="AD251" i="22"/>
  <c r="AC251" i="22"/>
  <c r="AB251" i="22"/>
  <c r="AA251" i="22"/>
  <c r="Z251" i="22"/>
  <c r="Y251" i="22"/>
  <c r="X251" i="22"/>
  <c r="W251" i="22"/>
  <c r="V251" i="22"/>
  <c r="U251" i="22"/>
  <c r="T251" i="22"/>
  <c r="S251" i="22"/>
  <c r="R251" i="22"/>
  <c r="Q251" i="22"/>
  <c r="P251" i="22"/>
  <c r="O251" i="22"/>
  <c r="N251" i="22"/>
  <c r="M251" i="22"/>
  <c r="L251" i="22"/>
  <c r="K251" i="22"/>
  <c r="J251" i="22"/>
  <c r="I251" i="22"/>
  <c r="H251" i="22"/>
  <c r="G251" i="22"/>
  <c r="F251" i="22"/>
  <c r="E251" i="22"/>
  <c r="D251" i="22"/>
  <c r="C251" i="22"/>
  <c r="AZ250" i="22"/>
  <c r="AY250" i="22"/>
  <c r="AX250" i="22"/>
  <c r="AW250" i="22"/>
  <c r="AV250" i="22"/>
  <c r="AU250" i="22"/>
  <c r="AT250" i="22"/>
  <c r="AS250" i="22"/>
  <c r="AR250" i="22"/>
  <c r="AQ250" i="22"/>
  <c r="AP250" i="22"/>
  <c r="AO250" i="22"/>
  <c r="AN250" i="22"/>
  <c r="AM250" i="22"/>
  <c r="AL250" i="22"/>
  <c r="AK250" i="22"/>
  <c r="AJ250" i="22"/>
  <c r="AI250" i="22"/>
  <c r="AH250" i="22"/>
  <c r="AG250" i="22"/>
  <c r="AF250" i="22"/>
  <c r="AE250" i="22"/>
  <c r="AD250" i="22"/>
  <c r="AC250" i="22"/>
  <c r="AB250" i="22"/>
  <c r="AA250" i="22"/>
  <c r="Z250" i="22"/>
  <c r="Y250" i="22"/>
  <c r="X250" i="22"/>
  <c r="W250" i="22"/>
  <c r="V250" i="22"/>
  <c r="U250" i="22"/>
  <c r="T250" i="22"/>
  <c r="S250" i="22"/>
  <c r="R250" i="22"/>
  <c r="Q250" i="22"/>
  <c r="P250" i="22"/>
  <c r="O250" i="22"/>
  <c r="N250" i="22"/>
  <c r="M250" i="22"/>
  <c r="L250" i="22"/>
  <c r="K250" i="22"/>
  <c r="J250" i="22"/>
  <c r="I250" i="22"/>
  <c r="H250" i="22"/>
  <c r="G250" i="22"/>
  <c r="F250" i="22"/>
  <c r="E250" i="22"/>
  <c r="D250" i="22"/>
  <c r="C250" i="22"/>
  <c r="AZ249" i="22"/>
  <c r="AY249" i="22"/>
  <c r="AX249" i="22"/>
  <c r="AW249" i="22"/>
  <c r="AV249" i="22"/>
  <c r="AU249" i="22"/>
  <c r="AT249" i="22"/>
  <c r="AS249" i="22"/>
  <c r="AR249" i="22"/>
  <c r="AQ249" i="22"/>
  <c r="AP249" i="22"/>
  <c r="AO249" i="22"/>
  <c r="AN249" i="22"/>
  <c r="AM249" i="22"/>
  <c r="AL249" i="22"/>
  <c r="AK249" i="22"/>
  <c r="AJ249" i="22"/>
  <c r="AI249" i="22"/>
  <c r="AH249" i="22"/>
  <c r="AG249" i="22"/>
  <c r="AF249" i="22"/>
  <c r="AE249" i="22"/>
  <c r="AD249" i="22"/>
  <c r="AC249" i="22"/>
  <c r="AB249" i="22"/>
  <c r="AA249" i="22"/>
  <c r="Z249" i="22"/>
  <c r="Y249" i="22"/>
  <c r="X249" i="22"/>
  <c r="W249" i="22"/>
  <c r="V249" i="22"/>
  <c r="U249" i="22"/>
  <c r="T249" i="22"/>
  <c r="S249" i="22"/>
  <c r="R249" i="22"/>
  <c r="Q249" i="22"/>
  <c r="P249" i="22"/>
  <c r="O249" i="22"/>
  <c r="N249" i="22"/>
  <c r="M249" i="22"/>
  <c r="L249" i="22"/>
  <c r="K249" i="22"/>
  <c r="J249" i="22"/>
  <c r="I249" i="22"/>
  <c r="H249" i="22"/>
  <c r="G249" i="22"/>
  <c r="F249" i="22"/>
  <c r="E249" i="22"/>
  <c r="D249" i="22"/>
  <c r="C249" i="22"/>
  <c r="AZ248" i="22"/>
  <c r="AY248" i="22"/>
  <c r="AX248" i="22"/>
  <c r="AW248" i="22"/>
  <c r="AV248" i="22"/>
  <c r="AU248" i="22"/>
  <c r="AT248" i="22"/>
  <c r="AS248" i="22"/>
  <c r="AR248" i="22"/>
  <c r="AQ248" i="22"/>
  <c r="AP248" i="22"/>
  <c r="AO248" i="22"/>
  <c r="AN248" i="22"/>
  <c r="AM248" i="22"/>
  <c r="AL248" i="22"/>
  <c r="AK248" i="22"/>
  <c r="AJ248" i="22"/>
  <c r="AI248" i="22"/>
  <c r="AH248" i="22"/>
  <c r="AG248" i="22"/>
  <c r="AF248" i="22"/>
  <c r="AE248" i="22"/>
  <c r="AD248" i="22"/>
  <c r="AC248" i="22"/>
  <c r="AB248" i="22"/>
  <c r="AA248" i="22"/>
  <c r="Z248" i="22"/>
  <c r="Y248" i="22"/>
  <c r="X248" i="22"/>
  <c r="W248" i="22"/>
  <c r="V248" i="22"/>
  <c r="U248" i="22"/>
  <c r="T248" i="22"/>
  <c r="S248" i="22"/>
  <c r="R248" i="22"/>
  <c r="Q248" i="22"/>
  <c r="P248" i="22"/>
  <c r="O248" i="22"/>
  <c r="N248" i="22"/>
  <c r="M248" i="22"/>
  <c r="L248" i="22"/>
  <c r="K248" i="22"/>
  <c r="J248" i="22"/>
  <c r="I248" i="22"/>
  <c r="H248" i="22"/>
  <c r="G248" i="22"/>
  <c r="F248" i="22"/>
  <c r="E248" i="22"/>
  <c r="D248" i="22"/>
  <c r="C248" i="22"/>
  <c r="AZ247" i="22"/>
  <c r="AY247" i="22"/>
  <c r="AX247" i="22"/>
  <c r="AW247" i="22"/>
  <c r="AV247" i="22"/>
  <c r="AU247" i="22"/>
  <c r="AT247" i="22"/>
  <c r="AS247" i="22"/>
  <c r="AR247" i="22"/>
  <c r="AQ247" i="22"/>
  <c r="AP247" i="22"/>
  <c r="AO247" i="22"/>
  <c r="AN247" i="22"/>
  <c r="AM247" i="22"/>
  <c r="AL247" i="22"/>
  <c r="AK247" i="22"/>
  <c r="AJ247" i="22"/>
  <c r="AI247" i="22"/>
  <c r="AH247" i="22"/>
  <c r="AG247" i="22"/>
  <c r="AF247" i="22"/>
  <c r="AE247" i="22"/>
  <c r="AD247" i="22"/>
  <c r="AC247" i="22"/>
  <c r="AB247" i="22"/>
  <c r="AA247" i="22"/>
  <c r="Z247" i="22"/>
  <c r="Y247" i="22"/>
  <c r="X247" i="22"/>
  <c r="W247" i="22"/>
  <c r="V247" i="22"/>
  <c r="U247" i="22"/>
  <c r="T247" i="22"/>
  <c r="S247" i="22"/>
  <c r="R247" i="22"/>
  <c r="Q247" i="22"/>
  <c r="P247" i="22"/>
  <c r="O247" i="22"/>
  <c r="N247" i="22"/>
  <c r="M247" i="22"/>
  <c r="L247" i="22"/>
  <c r="K247" i="22"/>
  <c r="J247" i="22"/>
  <c r="I247" i="22"/>
  <c r="H247" i="22"/>
  <c r="G247" i="22"/>
  <c r="F247" i="22"/>
  <c r="E247" i="22"/>
  <c r="D247" i="22"/>
  <c r="C247" i="22"/>
  <c r="AZ246" i="22"/>
  <c r="AY246" i="22"/>
  <c r="AX246" i="22"/>
  <c r="AW246" i="22"/>
  <c r="AV246" i="22"/>
  <c r="AU246" i="22"/>
  <c r="AT246" i="22"/>
  <c r="AS246" i="22"/>
  <c r="AR246" i="22"/>
  <c r="AQ246" i="22"/>
  <c r="AP246" i="22"/>
  <c r="AO246" i="22"/>
  <c r="AN246" i="22"/>
  <c r="AM246" i="22"/>
  <c r="AL246" i="22"/>
  <c r="AK246" i="22"/>
  <c r="AJ246" i="22"/>
  <c r="AI246" i="22"/>
  <c r="AH246" i="22"/>
  <c r="AG246" i="22"/>
  <c r="AF246" i="22"/>
  <c r="AE246" i="22"/>
  <c r="AD246" i="22"/>
  <c r="AC246" i="22"/>
  <c r="AB246" i="22"/>
  <c r="AA246" i="22"/>
  <c r="Z246" i="22"/>
  <c r="Y246" i="22"/>
  <c r="X246" i="22"/>
  <c r="W246" i="22"/>
  <c r="V246" i="22"/>
  <c r="U246" i="22"/>
  <c r="T246" i="22"/>
  <c r="S246" i="22"/>
  <c r="R246" i="22"/>
  <c r="Q246" i="22"/>
  <c r="P246" i="22"/>
  <c r="O246" i="22"/>
  <c r="N246" i="22"/>
  <c r="M246" i="22"/>
  <c r="L246" i="22"/>
  <c r="K246" i="22"/>
  <c r="J246" i="22"/>
  <c r="I246" i="22"/>
  <c r="H246" i="22"/>
  <c r="G246" i="22"/>
  <c r="F246" i="22"/>
  <c r="E246" i="22"/>
  <c r="D246" i="22"/>
  <c r="C246" i="22"/>
  <c r="AZ245" i="22"/>
  <c r="AY245" i="22"/>
  <c r="AX245" i="22"/>
  <c r="AW245" i="22"/>
  <c r="AV245" i="22"/>
  <c r="AU245" i="22"/>
  <c r="AT245" i="22"/>
  <c r="AS245" i="22"/>
  <c r="AR245" i="22"/>
  <c r="AQ245" i="22"/>
  <c r="AP245" i="22"/>
  <c r="AO245" i="22"/>
  <c r="AN245" i="22"/>
  <c r="AM245" i="22"/>
  <c r="AL245" i="22"/>
  <c r="AK245" i="22"/>
  <c r="AJ245" i="22"/>
  <c r="AI245" i="22"/>
  <c r="AH245" i="22"/>
  <c r="AG245" i="22"/>
  <c r="AF245" i="22"/>
  <c r="AE245" i="22"/>
  <c r="AD245" i="22"/>
  <c r="AC245" i="22"/>
  <c r="AB245" i="22"/>
  <c r="AA245" i="22"/>
  <c r="Z245" i="22"/>
  <c r="Y245" i="22"/>
  <c r="X245" i="22"/>
  <c r="W245" i="22"/>
  <c r="V245" i="22"/>
  <c r="U245" i="22"/>
  <c r="T245" i="22"/>
  <c r="S245" i="22"/>
  <c r="R245" i="22"/>
  <c r="Q245" i="22"/>
  <c r="P245" i="22"/>
  <c r="O245" i="22"/>
  <c r="N245" i="22"/>
  <c r="M245" i="22"/>
  <c r="L245" i="22"/>
  <c r="K245" i="22"/>
  <c r="J245" i="22"/>
  <c r="I245" i="22"/>
  <c r="H245" i="22"/>
  <c r="G245" i="22"/>
  <c r="F245" i="22"/>
  <c r="E245" i="22"/>
  <c r="D245" i="22"/>
  <c r="C245" i="22"/>
  <c r="AZ244" i="22"/>
  <c r="AY244" i="22"/>
  <c r="AX244" i="22"/>
  <c r="AW244" i="22"/>
  <c r="AV244" i="22"/>
  <c r="AU244" i="22"/>
  <c r="AT244" i="22"/>
  <c r="AS244" i="22"/>
  <c r="AR244" i="22"/>
  <c r="AQ244" i="22"/>
  <c r="AP244" i="22"/>
  <c r="AO244" i="22"/>
  <c r="AN244" i="22"/>
  <c r="AM244" i="22"/>
  <c r="AL244" i="22"/>
  <c r="AK244" i="22"/>
  <c r="AJ244" i="22"/>
  <c r="AI244" i="22"/>
  <c r="AH244" i="22"/>
  <c r="AG244" i="22"/>
  <c r="AF244" i="22"/>
  <c r="AE244" i="22"/>
  <c r="AD244" i="22"/>
  <c r="AC244" i="22"/>
  <c r="AB244" i="22"/>
  <c r="AA244" i="22"/>
  <c r="Z244" i="22"/>
  <c r="Y244" i="22"/>
  <c r="X244" i="22"/>
  <c r="W244" i="22"/>
  <c r="V244" i="22"/>
  <c r="U244" i="22"/>
  <c r="T244" i="22"/>
  <c r="S244" i="22"/>
  <c r="R244" i="22"/>
  <c r="Q244" i="22"/>
  <c r="P244" i="22"/>
  <c r="O244" i="22"/>
  <c r="N244" i="22"/>
  <c r="M244" i="22"/>
  <c r="L244" i="22"/>
  <c r="K244" i="22"/>
  <c r="J244" i="22"/>
  <c r="I244" i="22"/>
  <c r="H244" i="22"/>
  <c r="G244" i="22"/>
  <c r="F244" i="22"/>
  <c r="E244" i="22"/>
  <c r="D244" i="22"/>
  <c r="C244" i="22"/>
  <c r="AZ243" i="22"/>
  <c r="AY243" i="22"/>
  <c r="AX243" i="22"/>
  <c r="AW243" i="22"/>
  <c r="AV243" i="22"/>
  <c r="AU243" i="22"/>
  <c r="AT243" i="22"/>
  <c r="AS243" i="22"/>
  <c r="AR243" i="22"/>
  <c r="AQ243" i="22"/>
  <c r="AP243" i="22"/>
  <c r="AO243" i="22"/>
  <c r="AN243" i="22"/>
  <c r="AM243" i="22"/>
  <c r="AL243" i="22"/>
  <c r="AK243" i="22"/>
  <c r="AJ243" i="22"/>
  <c r="AI243" i="22"/>
  <c r="AH243" i="22"/>
  <c r="AG243" i="22"/>
  <c r="AF243" i="22"/>
  <c r="AE243" i="22"/>
  <c r="AD243" i="22"/>
  <c r="AC243" i="22"/>
  <c r="AB243" i="22"/>
  <c r="AA243" i="22"/>
  <c r="Z243" i="22"/>
  <c r="Y243" i="22"/>
  <c r="X243" i="22"/>
  <c r="W243" i="22"/>
  <c r="V243" i="22"/>
  <c r="U243" i="22"/>
  <c r="T243" i="22"/>
  <c r="S243" i="22"/>
  <c r="R243" i="22"/>
  <c r="Q243" i="22"/>
  <c r="P243" i="22"/>
  <c r="O243" i="22"/>
  <c r="N243" i="22"/>
  <c r="M243" i="22"/>
  <c r="L243" i="22"/>
  <c r="K243" i="22"/>
  <c r="J243" i="22"/>
  <c r="I243" i="22"/>
  <c r="H243" i="22"/>
  <c r="G243" i="22"/>
  <c r="F243" i="22"/>
  <c r="E243" i="22"/>
  <c r="D243" i="22"/>
  <c r="C243" i="22"/>
  <c r="AZ242" i="22"/>
  <c r="AY242" i="22"/>
  <c r="AX242" i="22"/>
  <c r="AW242" i="22"/>
  <c r="AV242" i="22"/>
  <c r="AU242" i="22"/>
  <c r="AT242" i="22"/>
  <c r="AS242" i="22"/>
  <c r="AR242" i="22"/>
  <c r="AQ242" i="22"/>
  <c r="AP242" i="22"/>
  <c r="AO242" i="22"/>
  <c r="AN242" i="22"/>
  <c r="AM242" i="22"/>
  <c r="AL242" i="22"/>
  <c r="AK242" i="22"/>
  <c r="AJ242" i="22"/>
  <c r="AI242" i="22"/>
  <c r="AH242" i="22"/>
  <c r="AG242" i="22"/>
  <c r="AF242" i="22"/>
  <c r="AE242" i="22"/>
  <c r="AD242" i="22"/>
  <c r="AC242" i="22"/>
  <c r="AB242" i="22"/>
  <c r="AA242" i="22"/>
  <c r="Z242" i="22"/>
  <c r="Y242" i="22"/>
  <c r="X242" i="22"/>
  <c r="W242" i="22"/>
  <c r="V242" i="22"/>
  <c r="U242" i="22"/>
  <c r="T242" i="22"/>
  <c r="S242" i="22"/>
  <c r="R242" i="22"/>
  <c r="Q242" i="22"/>
  <c r="P242" i="22"/>
  <c r="O242" i="22"/>
  <c r="N242" i="22"/>
  <c r="M242" i="22"/>
  <c r="L242" i="22"/>
  <c r="K242" i="22"/>
  <c r="J242" i="22"/>
  <c r="I242" i="22"/>
  <c r="H242" i="22"/>
  <c r="G242" i="22"/>
  <c r="F242" i="22"/>
  <c r="E242" i="22"/>
  <c r="D242" i="22"/>
  <c r="C242" i="22"/>
  <c r="AZ241" i="22"/>
  <c r="AY241" i="22"/>
  <c r="AX241" i="22"/>
  <c r="AW241" i="22"/>
  <c r="AV241" i="22"/>
  <c r="AU241" i="22"/>
  <c r="AT241" i="22"/>
  <c r="AS241" i="22"/>
  <c r="AR241" i="22"/>
  <c r="AQ241" i="22"/>
  <c r="AP241" i="22"/>
  <c r="AO241" i="22"/>
  <c r="AN241" i="22"/>
  <c r="AM241" i="22"/>
  <c r="AL241" i="22"/>
  <c r="AK241" i="22"/>
  <c r="AJ241" i="22"/>
  <c r="AI241" i="22"/>
  <c r="AH241" i="22"/>
  <c r="AG241" i="22"/>
  <c r="AF241" i="22"/>
  <c r="AE241" i="22"/>
  <c r="AD241" i="22"/>
  <c r="AC241" i="22"/>
  <c r="AB241" i="22"/>
  <c r="AA241" i="22"/>
  <c r="Z241" i="22"/>
  <c r="Y241" i="22"/>
  <c r="X241" i="22"/>
  <c r="W241" i="22"/>
  <c r="V241" i="22"/>
  <c r="U241" i="22"/>
  <c r="T241" i="22"/>
  <c r="S241" i="22"/>
  <c r="R241" i="22"/>
  <c r="Q241" i="22"/>
  <c r="P241" i="22"/>
  <c r="O241" i="22"/>
  <c r="N241" i="22"/>
  <c r="M241" i="22"/>
  <c r="L241" i="22"/>
  <c r="K241" i="22"/>
  <c r="J241" i="22"/>
  <c r="I241" i="22"/>
  <c r="H241" i="22"/>
  <c r="G241" i="22"/>
  <c r="F241" i="22"/>
  <c r="E241" i="22"/>
  <c r="D241" i="22"/>
  <c r="C241" i="22"/>
  <c r="AZ240" i="22"/>
  <c r="AY240" i="22"/>
  <c r="AX240" i="22"/>
  <c r="AW240" i="22"/>
  <c r="AV240" i="22"/>
  <c r="AU240" i="22"/>
  <c r="AT240" i="22"/>
  <c r="AS240" i="22"/>
  <c r="AR240" i="22"/>
  <c r="AQ240" i="22"/>
  <c r="AP240" i="22"/>
  <c r="AO240" i="22"/>
  <c r="AN240" i="22"/>
  <c r="AM240" i="22"/>
  <c r="AL240" i="22"/>
  <c r="AK240" i="22"/>
  <c r="AJ240" i="22"/>
  <c r="AI240" i="22"/>
  <c r="AH240" i="22"/>
  <c r="AG240" i="22"/>
  <c r="AF240" i="22"/>
  <c r="AE240" i="22"/>
  <c r="AD240" i="22"/>
  <c r="AC240" i="22"/>
  <c r="AB240" i="22"/>
  <c r="AA240" i="22"/>
  <c r="Z240" i="22"/>
  <c r="Y240" i="22"/>
  <c r="X240" i="22"/>
  <c r="W240" i="22"/>
  <c r="V240" i="22"/>
  <c r="U240" i="22"/>
  <c r="T240" i="22"/>
  <c r="S240" i="22"/>
  <c r="R240" i="22"/>
  <c r="Q240" i="22"/>
  <c r="P240" i="22"/>
  <c r="O240" i="22"/>
  <c r="N240" i="22"/>
  <c r="M240" i="22"/>
  <c r="L240" i="22"/>
  <c r="K240" i="22"/>
  <c r="J240" i="22"/>
  <c r="I240" i="22"/>
  <c r="H240" i="22"/>
  <c r="G240" i="22"/>
  <c r="F240" i="22"/>
  <c r="E240" i="22"/>
  <c r="D240" i="22"/>
  <c r="C240" i="22"/>
  <c r="AZ239" i="22"/>
  <c r="AY239" i="22"/>
  <c r="AX239" i="22"/>
  <c r="AW239" i="22"/>
  <c r="AV239" i="22"/>
  <c r="AU239" i="22"/>
  <c r="AT239" i="22"/>
  <c r="AS239" i="22"/>
  <c r="AR239" i="22"/>
  <c r="AQ239" i="22"/>
  <c r="AP239" i="22"/>
  <c r="AO239" i="22"/>
  <c r="AN239" i="22"/>
  <c r="AM239" i="22"/>
  <c r="AL239" i="22"/>
  <c r="AK239" i="22"/>
  <c r="AJ239" i="22"/>
  <c r="AI239" i="22"/>
  <c r="AH239" i="22"/>
  <c r="AG239" i="22"/>
  <c r="AF239" i="22"/>
  <c r="AE239" i="22"/>
  <c r="AD239" i="22"/>
  <c r="AC239" i="22"/>
  <c r="AB239" i="22"/>
  <c r="AA239" i="22"/>
  <c r="Z239" i="22"/>
  <c r="Y239" i="22"/>
  <c r="X239" i="22"/>
  <c r="W239" i="22"/>
  <c r="V239" i="22"/>
  <c r="U239" i="22"/>
  <c r="T239" i="22"/>
  <c r="S239" i="22"/>
  <c r="R239" i="22"/>
  <c r="Q239" i="22"/>
  <c r="P239" i="22"/>
  <c r="O239" i="22"/>
  <c r="N239" i="22"/>
  <c r="M239" i="22"/>
  <c r="L239" i="22"/>
  <c r="K239" i="22"/>
  <c r="J239" i="22"/>
  <c r="I239" i="22"/>
  <c r="H239" i="22"/>
  <c r="G239" i="22"/>
  <c r="F239" i="22"/>
  <c r="E239" i="22"/>
  <c r="D239" i="22"/>
  <c r="C239" i="22"/>
  <c r="AZ238" i="22"/>
  <c r="AY238" i="22"/>
  <c r="AX238" i="22"/>
  <c r="AW238" i="22"/>
  <c r="AV238" i="22"/>
  <c r="AU238" i="22"/>
  <c r="AT238" i="22"/>
  <c r="AS238" i="22"/>
  <c r="AR238" i="22"/>
  <c r="AQ238" i="22"/>
  <c r="AP238" i="22"/>
  <c r="AO238" i="22"/>
  <c r="AN238" i="22"/>
  <c r="AM238" i="22"/>
  <c r="AL238" i="22"/>
  <c r="AK238" i="22"/>
  <c r="AJ238" i="22"/>
  <c r="AI238" i="22"/>
  <c r="AH238" i="22"/>
  <c r="AG238" i="22"/>
  <c r="AF238" i="22"/>
  <c r="AE238" i="22"/>
  <c r="AD238" i="22"/>
  <c r="AC238" i="22"/>
  <c r="AB238" i="22"/>
  <c r="AA238" i="22"/>
  <c r="Z238" i="22"/>
  <c r="Y238" i="22"/>
  <c r="X238" i="22"/>
  <c r="W238" i="22"/>
  <c r="V238" i="22"/>
  <c r="U238" i="22"/>
  <c r="T238" i="22"/>
  <c r="S238" i="22"/>
  <c r="R238" i="22"/>
  <c r="Q238" i="22"/>
  <c r="P238" i="22"/>
  <c r="O238" i="22"/>
  <c r="N238" i="22"/>
  <c r="M238" i="22"/>
  <c r="L238" i="22"/>
  <c r="K238" i="22"/>
  <c r="J238" i="22"/>
  <c r="I238" i="22"/>
  <c r="H238" i="22"/>
  <c r="G238" i="22"/>
  <c r="F238" i="22"/>
  <c r="E238" i="22"/>
  <c r="D238" i="22"/>
  <c r="C238" i="22"/>
  <c r="AZ235" i="22"/>
  <c r="AY235" i="22"/>
  <c r="AX235" i="22"/>
  <c r="AW235" i="22"/>
  <c r="AV235" i="22"/>
  <c r="AU235" i="22"/>
  <c r="AT235" i="22"/>
  <c r="AS235" i="22"/>
  <c r="AR235" i="22"/>
  <c r="AQ235" i="22"/>
  <c r="AP235" i="22"/>
  <c r="AO235" i="22"/>
  <c r="AN235" i="22"/>
  <c r="AM235" i="22"/>
  <c r="AL235" i="22"/>
  <c r="AK235" i="22"/>
  <c r="AJ235" i="22"/>
  <c r="AI235" i="22"/>
  <c r="AH235" i="22"/>
  <c r="AG235" i="22"/>
  <c r="AF235" i="22"/>
  <c r="AE235" i="22"/>
  <c r="AD235" i="22"/>
  <c r="AC235" i="22"/>
  <c r="AB235" i="22"/>
  <c r="AA235" i="22"/>
  <c r="Z235" i="22"/>
  <c r="Y235" i="22"/>
  <c r="X235" i="22"/>
  <c r="W235" i="22"/>
  <c r="V235" i="22"/>
  <c r="U235" i="22"/>
  <c r="T235" i="22"/>
  <c r="S235" i="22"/>
  <c r="R235" i="22"/>
  <c r="Q235" i="22"/>
  <c r="P235" i="22"/>
  <c r="O235" i="22"/>
  <c r="N235" i="22"/>
  <c r="M235" i="22"/>
  <c r="L235" i="22"/>
  <c r="K235" i="22"/>
  <c r="J235" i="22"/>
  <c r="I235" i="22"/>
  <c r="H235" i="22"/>
  <c r="G235" i="22"/>
  <c r="F235" i="22"/>
  <c r="E235" i="22"/>
  <c r="D235" i="22"/>
  <c r="C235" i="22"/>
  <c r="AZ234" i="22"/>
  <c r="AY234" i="22"/>
  <c r="AX234" i="22"/>
  <c r="AW234" i="22"/>
  <c r="AV234" i="22"/>
  <c r="AU234" i="22"/>
  <c r="AT234" i="22"/>
  <c r="AS234" i="22"/>
  <c r="AR234" i="22"/>
  <c r="AQ234" i="22"/>
  <c r="AP234" i="22"/>
  <c r="AO234" i="22"/>
  <c r="AN234" i="22"/>
  <c r="AM234" i="22"/>
  <c r="AL234" i="22"/>
  <c r="AK234" i="22"/>
  <c r="AJ234" i="22"/>
  <c r="AI234" i="22"/>
  <c r="AH234" i="22"/>
  <c r="AG234" i="22"/>
  <c r="AF234" i="22"/>
  <c r="AE234" i="22"/>
  <c r="AD234" i="22"/>
  <c r="AC234" i="22"/>
  <c r="AB234" i="22"/>
  <c r="AA234" i="22"/>
  <c r="Z234" i="22"/>
  <c r="Y234" i="22"/>
  <c r="X234" i="22"/>
  <c r="W234" i="22"/>
  <c r="V234" i="22"/>
  <c r="U234" i="22"/>
  <c r="T234" i="22"/>
  <c r="S234" i="22"/>
  <c r="R234" i="22"/>
  <c r="Q234" i="22"/>
  <c r="P234" i="22"/>
  <c r="O234" i="22"/>
  <c r="N234" i="22"/>
  <c r="M234" i="22"/>
  <c r="L234" i="22"/>
  <c r="K234" i="22"/>
  <c r="J234" i="22"/>
  <c r="I234" i="22"/>
  <c r="H234" i="22"/>
  <c r="G234" i="22"/>
  <c r="F234" i="22"/>
  <c r="E234" i="22"/>
  <c r="D234" i="22"/>
  <c r="C234" i="22"/>
  <c r="AZ233" i="22"/>
  <c r="AY233" i="22"/>
  <c r="AX233" i="22"/>
  <c r="AW233" i="22"/>
  <c r="AV233" i="22"/>
  <c r="AU233" i="22"/>
  <c r="AT233" i="22"/>
  <c r="AS233" i="22"/>
  <c r="AR233" i="22"/>
  <c r="AQ233" i="22"/>
  <c r="AP233" i="22"/>
  <c r="AO233" i="22"/>
  <c r="AN233" i="22"/>
  <c r="AM233" i="22"/>
  <c r="AL233" i="22"/>
  <c r="AK233" i="22"/>
  <c r="AJ233" i="22"/>
  <c r="AI233" i="22"/>
  <c r="AH233" i="22"/>
  <c r="AG233" i="22"/>
  <c r="AF233" i="22"/>
  <c r="AE233" i="22"/>
  <c r="AD233" i="22"/>
  <c r="AC233" i="22"/>
  <c r="AB233" i="22"/>
  <c r="AA233" i="22"/>
  <c r="Z233" i="22"/>
  <c r="Y233" i="22"/>
  <c r="X233" i="22"/>
  <c r="W233" i="22"/>
  <c r="V233" i="22"/>
  <c r="U233" i="22"/>
  <c r="T233" i="22"/>
  <c r="S233" i="22"/>
  <c r="R233" i="22"/>
  <c r="Q233" i="22"/>
  <c r="P233" i="22"/>
  <c r="O233" i="22"/>
  <c r="N233" i="22"/>
  <c r="M233" i="22"/>
  <c r="L233" i="22"/>
  <c r="K233" i="22"/>
  <c r="J233" i="22"/>
  <c r="I233" i="22"/>
  <c r="H233" i="22"/>
  <c r="G233" i="22"/>
  <c r="F233" i="22"/>
  <c r="E233" i="22"/>
  <c r="D233" i="22"/>
  <c r="C233" i="22"/>
  <c r="AZ232" i="22"/>
  <c r="AY232" i="22"/>
  <c r="AX232" i="22"/>
  <c r="AW232" i="22"/>
  <c r="AV232" i="22"/>
  <c r="AU232" i="22"/>
  <c r="AT232" i="22"/>
  <c r="AS232" i="22"/>
  <c r="AR232" i="22"/>
  <c r="AQ232" i="22"/>
  <c r="AP232" i="22"/>
  <c r="AO232" i="22"/>
  <c r="AN232" i="22"/>
  <c r="AM232" i="22"/>
  <c r="AL232" i="22"/>
  <c r="AK232" i="22"/>
  <c r="AJ232" i="22"/>
  <c r="AI232" i="22"/>
  <c r="AH232" i="22"/>
  <c r="AG232" i="22"/>
  <c r="AF232" i="22"/>
  <c r="AE232" i="22"/>
  <c r="AD232" i="22"/>
  <c r="AC232" i="22"/>
  <c r="AB232" i="22"/>
  <c r="AA232" i="22"/>
  <c r="Z232" i="22"/>
  <c r="Y232" i="22"/>
  <c r="X232" i="22"/>
  <c r="W232" i="22"/>
  <c r="V232" i="22"/>
  <c r="U232" i="22"/>
  <c r="T232" i="22"/>
  <c r="S232" i="22"/>
  <c r="R232" i="22"/>
  <c r="Q232" i="22"/>
  <c r="P232" i="22"/>
  <c r="O232" i="22"/>
  <c r="N232" i="22"/>
  <c r="M232" i="22"/>
  <c r="L232" i="22"/>
  <c r="K232" i="22"/>
  <c r="J232" i="22"/>
  <c r="I232" i="22"/>
  <c r="H232" i="22"/>
  <c r="G232" i="22"/>
  <c r="F232" i="22"/>
  <c r="E232" i="22"/>
  <c r="D232" i="22"/>
  <c r="C232" i="22"/>
  <c r="AZ231" i="22"/>
  <c r="AY231" i="22"/>
  <c r="AX231" i="22"/>
  <c r="AW231" i="22"/>
  <c r="AV231" i="22"/>
  <c r="AU231" i="22"/>
  <c r="AT231" i="22"/>
  <c r="AS231" i="22"/>
  <c r="AR231" i="22"/>
  <c r="AQ231" i="22"/>
  <c r="AP231" i="22"/>
  <c r="AO231" i="22"/>
  <c r="AN231" i="22"/>
  <c r="AM231" i="22"/>
  <c r="AL231" i="22"/>
  <c r="AK231" i="22"/>
  <c r="AJ231" i="22"/>
  <c r="AI231" i="22"/>
  <c r="AH231" i="22"/>
  <c r="AG231" i="22"/>
  <c r="AF231" i="22"/>
  <c r="AE231" i="22"/>
  <c r="AD231" i="22"/>
  <c r="AC231" i="22"/>
  <c r="AB231" i="22"/>
  <c r="AA231" i="22"/>
  <c r="Z231" i="22"/>
  <c r="Y231" i="22"/>
  <c r="X231" i="22"/>
  <c r="W231" i="22"/>
  <c r="V231" i="22"/>
  <c r="U231" i="22"/>
  <c r="T231" i="22"/>
  <c r="S231" i="22"/>
  <c r="R231" i="22"/>
  <c r="Q231" i="22"/>
  <c r="P231" i="22"/>
  <c r="O231" i="22"/>
  <c r="N231" i="22"/>
  <c r="M231" i="22"/>
  <c r="L231" i="22"/>
  <c r="K231" i="22"/>
  <c r="J231" i="22"/>
  <c r="I231" i="22"/>
  <c r="H231" i="22"/>
  <c r="G231" i="22"/>
  <c r="F231" i="22"/>
  <c r="E231" i="22"/>
  <c r="D231" i="22"/>
  <c r="C231" i="22"/>
  <c r="AZ230" i="22"/>
  <c r="AY230" i="22"/>
  <c r="AX230" i="22"/>
  <c r="AW230" i="22"/>
  <c r="AV230" i="22"/>
  <c r="AU230" i="22"/>
  <c r="AT230" i="22"/>
  <c r="AS230" i="22"/>
  <c r="AR230" i="22"/>
  <c r="AQ230" i="22"/>
  <c r="AP230" i="22"/>
  <c r="AO230" i="22"/>
  <c r="AN230" i="22"/>
  <c r="AM230" i="22"/>
  <c r="AL230" i="22"/>
  <c r="AK230" i="22"/>
  <c r="AJ230" i="22"/>
  <c r="AI230" i="22"/>
  <c r="AH230" i="22"/>
  <c r="AG230" i="22"/>
  <c r="AF230" i="22"/>
  <c r="AE230" i="22"/>
  <c r="AD230" i="22"/>
  <c r="AC230" i="22"/>
  <c r="AB230" i="22"/>
  <c r="AA230" i="22"/>
  <c r="Z230" i="22"/>
  <c r="Y230" i="22"/>
  <c r="X230" i="22"/>
  <c r="W230" i="22"/>
  <c r="V230" i="22"/>
  <c r="U230" i="22"/>
  <c r="T230" i="22"/>
  <c r="S230" i="22"/>
  <c r="R230" i="22"/>
  <c r="Q230" i="22"/>
  <c r="P230" i="22"/>
  <c r="O230" i="22"/>
  <c r="N230" i="22"/>
  <c r="M230" i="22"/>
  <c r="L230" i="22"/>
  <c r="K230" i="22"/>
  <c r="J230" i="22"/>
  <c r="I230" i="22"/>
  <c r="H230" i="22"/>
  <c r="G230" i="22"/>
  <c r="F230" i="22"/>
  <c r="E230" i="22"/>
  <c r="D230" i="22"/>
  <c r="C230" i="22"/>
  <c r="AZ229" i="22"/>
  <c r="AY229" i="22"/>
  <c r="AX229" i="22"/>
  <c r="AW229" i="22"/>
  <c r="AV229" i="22"/>
  <c r="AU229" i="22"/>
  <c r="AT229" i="22"/>
  <c r="AS229" i="22"/>
  <c r="AR229" i="22"/>
  <c r="AQ229" i="22"/>
  <c r="AP229" i="22"/>
  <c r="AO229" i="22"/>
  <c r="AN229" i="22"/>
  <c r="AM229" i="22"/>
  <c r="AL229" i="22"/>
  <c r="AK229" i="22"/>
  <c r="AJ229" i="22"/>
  <c r="AI229" i="22"/>
  <c r="AH229" i="22"/>
  <c r="AG229" i="22"/>
  <c r="AF229" i="22"/>
  <c r="AE229" i="22"/>
  <c r="AD229" i="22"/>
  <c r="AC229" i="22"/>
  <c r="AB229" i="22"/>
  <c r="AA229" i="22"/>
  <c r="Z229" i="22"/>
  <c r="Y229" i="22"/>
  <c r="X229" i="22"/>
  <c r="W229" i="22"/>
  <c r="V229" i="22"/>
  <c r="U229" i="22"/>
  <c r="T229" i="22"/>
  <c r="S229" i="22"/>
  <c r="R229" i="22"/>
  <c r="Q229" i="22"/>
  <c r="P229" i="22"/>
  <c r="O229" i="22"/>
  <c r="N229" i="22"/>
  <c r="M229" i="22"/>
  <c r="L229" i="22"/>
  <c r="K229" i="22"/>
  <c r="J229" i="22"/>
  <c r="I229" i="22"/>
  <c r="H229" i="22"/>
  <c r="G229" i="22"/>
  <c r="F229" i="22"/>
  <c r="E229" i="22"/>
  <c r="D229" i="22"/>
  <c r="C229" i="22"/>
  <c r="AZ228" i="22"/>
  <c r="AY228" i="22"/>
  <c r="AX228" i="22"/>
  <c r="AW228" i="22"/>
  <c r="AV228" i="22"/>
  <c r="AU228" i="22"/>
  <c r="AT228" i="22"/>
  <c r="AS228" i="22"/>
  <c r="AR228" i="22"/>
  <c r="AQ228" i="22"/>
  <c r="AP228" i="22"/>
  <c r="AO228" i="22"/>
  <c r="AN228" i="22"/>
  <c r="AM228" i="22"/>
  <c r="AL228" i="22"/>
  <c r="AK228" i="22"/>
  <c r="AJ228" i="22"/>
  <c r="AI228" i="22"/>
  <c r="AH228" i="22"/>
  <c r="AG228" i="22"/>
  <c r="AF228" i="22"/>
  <c r="AE228" i="22"/>
  <c r="AD228" i="22"/>
  <c r="AC228" i="22"/>
  <c r="AB228" i="22"/>
  <c r="AA228" i="22"/>
  <c r="Z228" i="22"/>
  <c r="Y228" i="22"/>
  <c r="X228" i="22"/>
  <c r="W228" i="22"/>
  <c r="V228" i="22"/>
  <c r="U228" i="22"/>
  <c r="T228" i="22"/>
  <c r="S228" i="22"/>
  <c r="R228" i="22"/>
  <c r="Q228" i="22"/>
  <c r="P228" i="22"/>
  <c r="O228" i="22"/>
  <c r="N228" i="22"/>
  <c r="M228" i="22"/>
  <c r="L228" i="22"/>
  <c r="K228" i="22"/>
  <c r="J228" i="22"/>
  <c r="I228" i="22"/>
  <c r="H228" i="22"/>
  <c r="G228" i="22"/>
  <c r="F228" i="22"/>
  <c r="E228" i="22"/>
  <c r="D228" i="22"/>
  <c r="C228" i="22"/>
  <c r="AZ227" i="22"/>
  <c r="AY227" i="22"/>
  <c r="AX227" i="22"/>
  <c r="AW227" i="22"/>
  <c r="AV227" i="22"/>
  <c r="AU227" i="22"/>
  <c r="AT227" i="22"/>
  <c r="AS227" i="22"/>
  <c r="AR227" i="22"/>
  <c r="AQ227" i="22"/>
  <c r="AP227" i="22"/>
  <c r="AO227" i="22"/>
  <c r="AN227" i="22"/>
  <c r="AM227" i="22"/>
  <c r="AL227" i="22"/>
  <c r="AK227" i="22"/>
  <c r="AJ227" i="22"/>
  <c r="AI227" i="22"/>
  <c r="AH227" i="22"/>
  <c r="AG227" i="22"/>
  <c r="AF227" i="22"/>
  <c r="AE227" i="22"/>
  <c r="AD227" i="22"/>
  <c r="AC227" i="22"/>
  <c r="AB227" i="22"/>
  <c r="AA227" i="22"/>
  <c r="Z227" i="22"/>
  <c r="Y227" i="22"/>
  <c r="X227" i="22"/>
  <c r="W227" i="22"/>
  <c r="V227" i="22"/>
  <c r="U227" i="22"/>
  <c r="T227" i="22"/>
  <c r="S227" i="22"/>
  <c r="R227" i="22"/>
  <c r="Q227" i="22"/>
  <c r="P227" i="22"/>
  <c r="O227" i="22"/>
  <c r="N227" i="22"/>
  <c r="M227" i="22"/>
  <c r="L227" i="22"/>
  <c r="K227" i="22"/>
  <c r="J227" i="22"/>
  <c r="I227" i="22"/>
  <c r="H227" i="22"/>
  <c r="G227" i="22"/>
  <c r="F227" i="22"/>
  <c r="E227" i="22"/>
  <c r="D227" i="22"/>
  <c r="C227" i="22"/>
  <c r="AZ226" i="22"/>
  <c r="AY226" i="22"/>
  <c r="AX226" i="22"/>
  <c r="AW226" i="22"/>
  <c r="AV226" i="22"/>
  <c r="AU226" i="22"/>
  <c r="AT226" i="22"/>
  <c r="AS226" i="22"/>
  <c r="AR226" i="22"/>
  <c r="AQ226" i="22"/>
  <c r="AP226" i="22"/>
  <c r="AO226" i="22"/>
  <c r="AN226" i="22"/>
  <c r="AM226" i="22"/>
  <c r="AL226" i="22"/>
  <c r="AK226" i="22"/>
  <c r="AJ226" i="22"/>
  <c r="AI226" i="22"/>
  <c r="AH226" i="22"/>
  <c r="AG226" i="22"/>
  <c r="AF226" i="22"/>
  <c r="AE226" i="22"/>
  <c r="AD226" i="22"/>
  <c r="AC226" i="22"/>
  <c r="AB226" i="22"/>
  <c r="AA226" i="22"/>
  <c r="Z226" i="22"/>
  <c r="Y226" i="22"/>
  <c r="X226" i="22"/>
  <c r="W226" i="22"/>
  <c r="V226" i="22"/>
  <c r="U226" i="22"/>
  <c r="T226" i="22"/>
  <c r="S226" i="22"/>
  <c r="R226" i="22"/>
  <c r="Q226" i="22"/>
  <c r="P226" i="22"/>
  <c r="O226" i="22"/>
  <c r="N226" i="22"/>
  <c r="M226" i="22"/>
  <c r="L226" i="22"/>
  <c r="K226" i="22"/>
  <c r="J226" i="22"/>
  <c r="I226" i="22"/>
  <c r="H226" i="22"/>
  <c r="G226" i="22"/>
  <c r="F226" i="22"/>
  <c r="E226" i="22"/>
  <c r="D226" i="22"/>
  <c r="C226" i="22"/>
  <c r="AZ225" i="22"/>
  <c r="AY225" i="22"/>
  <c r="AX225" i="22"/>
  <c r="AW225" i="22"/>
  <c r="AV225" i="22"/>
  <c r="AU225" i="22"/>
  <c r="AT225" i="22"/>
  <c r="AS225" i="22"/>
  <c r="AR225" i="22"/>
  <c r="AQ225" i="22"/>
  <c r="AP225" i="22"/>
  <c r="AO225" i="22"/>
  <c r="AN225" i="22"/>
  <c r="AM225" i="22"/>
  <c r="AL225" i="22"/>
  <c r="AK225" i="22"/>
  <c r="AJ225" i="22"/>
  <c r="AI225" i="22"/>
  <c r="AH225" i="22"/>
  <c r="AG225" i="22"/>
  <c r="AF225" i="22"/>
  <c r="AE225" i="22"/>
  <c r="AD225" i="22"/>
  <c r="AC225" i="22"/>
  <c r="AB225" i="22"/>
  <c r="AA225" i="22"/>
  <c r="Z225" i="22"/>
  <c r="Y225" i="22"/>
  <c r="X225" i="22"/>
  <c r="W225" i="22"/>
  <c r="V225" i="22"/>
  <c r="U225" i="22"/>
  <c r="T225" i="22"/>
  <c r="S225" i="22"/>
  <c r="R225" i="22"/>
  <c r="Q225" i="22"/>
  <c r="P225" i="22"/>
  <c r="O225" i="22"/>
  <c r="N225" i="22"/>
  <c r="M225" i="22"/>
  <c r="L225" i="22"/>
  <c r="K225" i="22"/>
  <c r="J225" i="22"/>
  <c r="I225" i="22"/>
  <c r="H225" i="22"/>
  <c r="G225" i="22"/>
  <c r="F225" i="22"/>
  <c r="E225" i="22"/>
  <c r="D225" i="22"/>
  <c r="C225" i="22"/>
  <c r="AZ224" i="22"/>
  <c r="AY224" i="22"/>
  <c r="AX224" i="22"/>
  <c r="AW224" i="22"/>
  <c r="AV224" i="22"/>
  <c r="AU224" i="22"/>
  <c r="AT224" i="22"/>
  <c r="AS224" i="22"/>
  <c r="AR224" i="22"/>
  <c r="AQ224" i="22"/>
  <c r="AP224" i="22"/>
  <c r="AO224" i="22"/>
  <c r="AN224" i="22"/>
  <c r="AM224" i="22"/>
  <c r="AL224" i="22"/>
  <c r="AK224" i="22"/>
  <c r="AJ224" i="22"/>
  <c r="AI224" i="22"/>
  <c r="AH224" i="22"/>
  <c r="AG224" i="22"/>
  <c r="AF224" i="22"/>
  <c r="AE224" i="22"/>
  <c r="AD224" i="22"/>
  <c r="AC224" i="22"/>
  <c r="AB224" i="22"/>
  <c r="AA224" i="22"/>
  <c r="Z224" i="22"/>
  <c r="Y224" i="22"/>
  <c r="X224" i="22"/>
  <c r="W224" i="22"/>
  <c r="V224" i="22"/>
  <c r="U224" i="22"/>
  <c r="T224" i="22"/>
  <c r="S224" i="22"/>
  <c r="R224" i="22"/>
  <c r="Q224" i="22"/>
  <c r="P224" i="22"/>
  <c r="O224" i="22"/>
  <c r="N224" i="22"/>
  <c r="M224" i="22"/>
  <c r="L224" i="22"/>
  <c r="K224" i="22"/>
  <c r="J224" i="22"/>
  <c r="I224" i="22"/>
  <c r="H224" i="22"/>
  <c r="G224" i="22"/>
  <c r="F224" i="22"/>
  <c r="E224" i="22"/>
  <c r="D224" i="22"/>
  <c r="C224" i="22"/>
  <c r="AZ223" i="22"/>
  <c r="AY223" i="22"/>
  <c r="AX223" i="22"/>
  <c r="AW223" i="22"/>
  <c r="AV223" i="22"/>
  <c r="AU223" i="22"/>
  <c r="AT223" i="22"/>
  <c r="AS223" i="22"/>
  <c r="AR223" i="22"/>
  <c r="AQ223" i="22"/>
  <c r="AP223" i="22"/>
  <c r="AO223" i="22"/>
  <c r="AN223" i="22"/>
  <c r="AM223" i="22"/>
  <c r="AL223" i="22"/>
  <c r="AK223" i="22"/>
  <c r="AJ223" i="22"/>
  <c r="AI223" i="22"/>
  <c r="AH223" i="22"/>
  <c r="AG223" i="22"/>
  <c r="AF223" i="22"/>
  <c r="AE223" i="22"/>
  <c r="AD223" i="22"/>
  <c r="AC223" i="22"/>
  <c r="AB223" i="22"/>
  <c r="AA223" i="22"/>
  <c r="Z223" i="22"/>
  <c r="Y223" i="22"/>
  <c r="X223" i="22"/>
  <c r="W223" i="22"/>
  <c r="V223" i="22"/>
  <c r="U223" i="22"/>
  <c r="T223" i="22"/>
  <c r="S223" i="22"/>
  <c r="R223" i="22"/>
  <c r="Q223" i="22"/>
  <c r="P223" i="22"/>
  <c r="O223" i="22"/>
  <c r="N223" i="22"/>
  <c r="M223" i="22"/>
  <c r="L223" i="22"/>
  <c r="K223" i="22"/>
  <c r="J223" i="22"/>
  <c r="I223" i="22"/>
  <c r="H223" i="22"/>
  <c r="G223" i="22"/>
  <c r="F223" i="22"/>
  <c r="E223" i="22"/>
  <c r="D223" i="22"/>
  <c r="C223" i="22"/>
  <c r="AZ222" i="22"/>
  <c r="AY222" i="22"/>
  <c r="AX222" i="22"/>
  <c r="AW222" i="22"/>
  <c r="AV222" i="22"/>
  <c r="AU222" i="22"/>
  <c r="AT222" i="22"/>
  <c r="AS222" i="22"/>
  <c r="AR222" i="22"/>
  <c r="AQ222" i="22"/>
  <c r="AP222" i="22"/>
  <c r="AO222" i="22"/>
  <c r="AN222" i="22"/>
  <c r="AM222" i="22"/>
  <c r="AL222" i="22"/>
  <c r="AK222" i="22"/>
  <c r="AJ222" i="22"/>
  <c r="AI222" i="22"/>
  <c r="AH222" i="22"/>
  <c r="AG222" i="22"/>
  <c r="AF222" i="22"/>
  <c r="AE222" i="22"/>
  <c r="AD222" i="22"/>
  <c r="AC222" i="22"/>
  <c r="AB222" i="22"/>
  <c r="AA222" i="22"/>
  <c r="Z222" i="22"/>
  <c r="Y222" i="22"/>
  <c r="X222" i="22"/>
  <c r="W222" i="22"/>
  <c r="V222" i="22"/>
  <c r="U222" i="22"/>
  <c r="T222" i="22"/>
  <c r="S222" i="22"/>
  <c r="R222" i="22"/>
  <c r="Q222" i="22"/>
  <c r="P222" i="22"/>
  <c r="O222" i="22"/>
  <c r="N222" i="22"/>
  <c r="M222" i="22"/>
  <c r="L222" i="22"/>
  <c r="K222" i="22"/>
  <c r="J222" i="22"/>
  <c r="I222" i="22"/>
  <c r="H222" i="22"/>
  <c r="G222" i="22"/>
  <c r="F222" i="22"/>
  <c r="E222" i="22"/>
  <c r="D222" i="22"/>
  <c r="C222" i="22"/>
  <c r="AZ219" i="22"/>
  <c r="AY219" i="22"/>
  <c r="AX219" i="22"/>
  <c r="AW219" i="22"/>
  <c r="AV219" i="22"/>
  <c r="AU219" i="22"/>
  <c r="AT219" i="22"/>
  <c r="AS219" i="22"/>
  <c r="AR219" i="22"/>
  <c r="AQ219" i="22"/>
  <c r="AP219" i="22"/>
  <c r="AO219" i="22"/>
  <c r="AN219" i="22"/>
  <c r="AM219" i="22"/>
  <c r="AL219" i="22"/>
  <c r="AK219" i="22"/>
  <c r="AJ219" i="22"/>
  <c r="AI219" i="22"/>
  <c r="AH219" i="22"/>
  <c r="AG219" i="22"/>
  <c r="AF219" i="22"/>
  <c r="AE219" i="22"/>
  <c r="AD219" i="22"/>
  <c r="AC219" i="22"/>
  <c r="AB219" i="22"/>
  <c r="AA219" i="22"/>
  <c r="Z219" i="22"/>
  <c r="Y219" i="22"/>
  <c r="X219" i="22"/>
  <c r="W219" i="22"/>
  <c r="V219" i="22"/>
  <c r="U219" i="22"/>
  <c r="T219" i="22"/>
  <c r="S219" i="22"/>
  <c r="R219" i="22"/>
  <c r="Q219" i="22"/>
  <c r="P219" i="22"/>
  <c r="O219" i="22"/>
  <c r="N219" i="22"/>
  <c r="M219" i="22"/>
  <c r="L219" i="22"/>
  <c r="K219" i="22"/>
  <c r="J219" i="22"/>
  <c r="I219" i="22"/>
  <c r="H219" i="22"/>
  <c r="G219" i="22"/>
  <c r="F219" i="22"/>
  <c r="E219" i="22"/>
  <c r="D219" i="22"/>
  <c r="C219" i="22"/>
  <c r="AZ218" i="22"/>
  <c r="AY218" i="22"/>
  <c r="AX218" i="22"/>
  <c r="AW218" i="22"/>
  <c r="AV218" i="22"/>
  <c r="AU218" i="22"/>
  <c r="AT218" i="22"/>
  <c r="AS218" i="22"/>
  <c r="AR218" i="22"/>
  <c r="AQ218" i="22"/>
  <c r="AP218" i="22"/>
  <c r="AO218" i="22"/>
  <c r="AN218" i="22"/>
  <c r="AM218" i="22"/>
  <c r="AL218" i="22"/>
  <c r="AK218" i="22"/>
  <c r="AJ218" i="22"/>
  <c r="AI218" i="22"/>
  <c r="AH218" i="22"/>
  <c r="AG218" i="22"/>
  <c r="AF218" i="22"/>
  <c r="AE218" i="22"/>
  <c r="AD218" i="22"/>
  <c r="AC218" i="22"/>
  <c r="AB218" i="22"/>
  <c r="AA218" i="22"/>
  <c r="Z218" i="22"/>
  <c r="Y218" i="22"/>
  <c r="X218" i="22"/>
  <c r="W218" i="22"/>
  <c r="V218" i="22"/>
  <c r="U218" i="22"/>
  <c r="T218" i="22"/>
  <c r="S218" i="22"/>
  <c r="R218" i="22"/>
  <c r="Q218" i="22"/>
  <c r="P218" i="22"/>
  <c r="O218" i="22"/>
  <c r="N218" i="22"/>
  <c r="M218" i="22"/>
  <c r="L218" i="22"/>
  <c r="K218" i="22"/>
  <c r="J218" i="22"/>
  <c r="I218" i="22"/>
  <c r="H218" i="22"/>
  <c r="G218" i="22"/>
  <c r="F218" i="22"/>
  <c r="E218" i="22"/>
  <c r="D218" i="22"/>
  <c r="C218" i="22"/>
  <c r="AZ217" i="22"/>
  <c r="AY217" i="22"/>
  <c r="AX217" i="22"/>
  <c r="AW217" i="22"/>
  <c r="AV217" i="22"/>
  <c r="AU217" i="22"/>
  <c r="AT217" i="22"/>
  <c r="AS217" i="22"/>
  <c r="AR217" i="22"/>
  <c r="AQ217" i="22"/>
  <c r="AP217" i="22"/>
  <c r="AO217" i="22"/>
  <c r="AN217" i="22"/>
  <c r="AM217" i="22"/>
  <c r="AL217" i="22"/>
  <c r="AK217" i="22"/>
  <c r="AJ217" i="22"/>
  <c r="AI217" i="22"/>
  <c r="AH217" i="22"/>
  <c r="AG217" i="22"/>
  <c r="AF217" i="22"/>
  <c r="AE217" i="22"/>
  <c r="AD217" i="22"/>
  <c r="AC217" i="22"/>
  <c r="AB217" i="22"/>
  <c r="AA217" i="22"/>
  <c r="Z217" i="22"/>
  <c r="Y217" i="22"/>
  <c r="X217" i="22"/>
  <c r="W217" i="22"/>
  <c r="V217" i="22"/>
  <c r="U217" i="22"/>
  <c r="T217" i="22"/>
  <c r="S217" i="22"/>
  <c r="R217" i="22"/>
  <c r="Q217" i="22"/>
  <c r="P217" i="22"/>
  <c r="O217" i="22"/>
  <c r="N217" i="22"/>
  <c r="M217" i="22"/>
  <c r="L217" i="22"/>
  <c r="K217" i="22"/>
  <c r="J217" i="22"/>
  <c r="I217" i="22"/>
  <c r="H217" i="22"/>
  <c r="G217" i="22"/>
  <c r="F217" i="22"/>
  <c r="E217" i="22"/>
  <c r="D217" i="22"/>
  <c r="C217" i="22"/>
  <c r="AZ216" i="22"/>
  <c r="AY216" i="22"/>
  <c r="AX216" i="22"/>
  <c r="AW216" i="22"/>
  <c r="AV216" i="22"/>
  <c r="AU216" i="22"/>
  <c r="AT216" i="22"/>
  <c r="AS216" i="22"/>
  <c r="AR216" i="22"/>
  <c r="AQ216" i="22"/>
  <c r="AP216" i="22"/>
  <c r="AO216" i="22"/>
  <c r="AN216" i="22"/>
  <c r="AM216" i="22"/>
  <c r="AL216" i="22"/>
  <c r="AK216" i="22"/>
  <c r="AJ216" i="22"/>
  <c r="AI216" i="22"/>
  <c r="AH216" i="22"/>
  <c r="AG216" i="22"/>
  <c r="AF216" i="22"/>
  <c r="AE216" i="22"/>
  <c r="AD216" i="22"/>
  <c r="AC216" i="22"/>
  <c r="AB216" i="22"/>
  <c r="AA216" i="22"/>
  <c r="Z216" i="22"/>
  <c r="Y216" i="22"/>
  <c r="X216" i="22"/>
  <c r="W216" i="22"/>
  <c r="V216" i="22"/>
  <c r="U216" i="22"/>
  <c r="T216" i="22"/>
  <c r="S216" i="22"/>
  <c r="R216" i="22"/>
  <c r="Q216" i="22"/>
  <c r="P216" i="22"/>
  <c r="O216" i="22"/>
  <c r="N216" i="22"/>
  <c r="M216" i="22"/>
  <c r="L216" i="22"/>
  <c r="K216" i="22"/>
  <c r="J216" i="22"/>
  <c r="I216" i="22"/>
  <c r="H216" i="22"/>
  <c r="G216" i="22"/>
  <c r="F216" i="22"/>
  <c r="E216" i="22"/>
  <c r="D216" i="22"/>
  <c r="C216" i="22"/>
  <c r="AZ215" i="22"/>
  <c r="AY215" i="22"/>
  <c r="AX215" i="22"/>
  <c r="AW215" i="22"/>
  <c r="AV215" i="22"/>
  <c r="AU215" i="22"/>
  <c r="AT215" i="22"/>
  <c r="AS215" i="22"/>
  <c r="AR215" i="22"/>
  <c r="AQ215" i="22"/>
  <c r="AP215" i="22"/>
  <c r="AO215" i="22"/>
  <c r="AN215" i="22"/>
  <c r="AM215" i="22"/>
  <c r="AL215" i="22"/>
  <c r="AK215" i="22"/>
  <c r="AJ215" i="22"/>
  <c r="AI215" i="22"/>
  <c r="AH215" i="22"/>
  <c r="AG215" i="22"/>
  <c r="AF215" i="22"/>
  <c r="AE215" i="22"/>
  <c r="AD215" i="22"/>
  <c r="AC215" i="22"/>
  <c r="AB215" i="22"/>
  <c r="AA215" i="22"/>
  <c r="Z215" i="22"/>
  <c r="Y215" i="22"/>
  <c r="X215" i="22"/>
  <c r="W215" i="22"/>
  <c r="V215" i="22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AZ214" i="22"/>
  <c r="AY214" i="22"/>
  <c r="AX214" i="22"/>
  <c r="AW214" i="22"/>
  <c r="AV214" i="22"/>
  <c r="AU214" i="22"/>
  <c r="AT214" i="22"/>
  <c r="AS214" i="22"/>
  <c r="AR214" i="22"/>
  <c r="AQ214" i="22"/>
  <c r="AP214" i="22"/>
  <c r="AO214" i="22"/>
  <c r="AN214" i="22"/>
  <c r="AM214" i="22"/>
  <c r="AL214" i="22"/>
  <c r="AK214" i="22"/>
  <c r="AJ214" i="22"/>
  <c r="AI214" i="22"/>
  <c r="AH214" i="22"/>
  <c r="AG214" i="22"/>
  <c r="AF214" i="22"/>
  <c r="AE214" i="22"/>
  <c r="AD214" i="22"/>
  <c r="AC214" i="22"/>
  <c r="AB214" i="22"/>
  <c r="AA214" i="22"/>
  <c r="Z214" i="22"/>
  <c r="Y214" i="22"/>
  <c r="X214" i="22"/>
  <c r="W214" i="22"/>
  <c r="V214" i="22"/>
  <c r="U214" i="22"/>
  <c r="T214" i="22"/>
  <c r="S214" i="22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AZ213" i="22"/>
  <c r="AY213" i="22"/>
  <c r="AX213" i="22"/>
  <c r="AW213" i="22"/>
  <c r="AV213" i="22"/>
  <c r="AU213" i="22"/>
  <c r="AT213" i="22"/>
  <c r="AS213" i="22"/>
  <c r="AR213" i="22"/>
  <c r="AQ213" i="22"/>
  <c r="AP213" i="22"/>
  <c r="AO213" i="22"/>
  <c r="AN213" i="22"/>
  <c r="AM213" i="22"/>
  <c r="AL213" i="22"/>
  <c r="AK213" i="22"/>
  <c r="AJ213" i="22"/>
  <c r="AI213" i="22"/>
  <c r="AH213" i="22"/>
  <c r="AG213" i="22"/>
  <c r="AF213" i="22"/>
  <c r="AE213" i="22"/>
  <c r="AD213" i="22"/>
  <c r="AC213" i="22"/>
  <c r="AB213" i="22"/>
  <c r="AA213" i="22"/>
  <c r="Z213" i="22"/>
  <c r="Y213" i="22"/>
  <c r="X213" i="22"/>
  <c r="W213" i="22"/>
  <c r="V213" i="22"/>
  <c r="U213" i="22"/>
  <c r="T213" i="22"/>
  <c r="S213" i="22"/>
  <c r="R213" i="22"/>
  <c r="Q213" i="22"/>
  <c r="P213" i="22"/>
  <c r="O213" i="22"/>
  <c r="N213" i="22"/>
  <c r="M213" i="22"/>
  <c r="L213" i="22"/>
  <c r="K213" i="22"/>
  <c r="J213" i="22"/>
  <c r="I213" i="22"/>
  <c r="H213" i="22"/>
  <c r="G213" i="22"/>
  <c r="F213" i="22"/>
  <c r="E213" i="22"/>
  <c r="D213" i="22"/>
  <c r="C213" i="22"/>
  <c r="AZ212" i="22"/>
  <c r="AY212" i="22"/>
  <c r="AX212" i="22"/>
  <c r="AW212" i="22"/>
  <c r="AV212" i="22"/>
  <c r="AU212" i="22"/>
  <c r="AT212" i="22"/>
  <c r="AS212" i="22"/>
  <c r="AR212" i="22"/>
  <c r="AQ212" i="22"/>
  <c r="AP212" i="22"/>
  <c r="AO212" i="22"/>
  <c r="AN212" i="22"/>
  <c r="AM212" i="22"/>
  <c r="AL212" i="22"/>
  <c r="AK212" i="22"/>
  <c r="AJ212" i="22"/>
  <c r="AI212" i="22"/>
  <c r="AH212" i="22"/>
  <c r="AG212" i="22"/>
  <c r="AF212" i="22"/>
  <c r="AE212" i="22"/>
  <c r="AD212" i="22"/>
  <c r="AC212" i="22"/>
  <c r="AB212" i="22"/>
  <c r="AA212" i="22"/>
  <c r="Z212" i="22"/>
  <c r="Y212" i="22"/>
  <c r="X212" i="22"/>
  <c r="W212" i="22"/>
  <c r="V212" i="22"/>
  <c r="U212" i="22"/>
  <c r="T212" i="22"/>
  <c r="S212" i="22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AZ211" i="22"/>
  <c r="AY211" i="22"/>
  <c r="AX211" i="22"/>
  <c r="AW211" i="22"/>
  <c r="AV211" i="22"/>
  <c r="AU211" i="22"/>
  <c r="AT211" i="22"/>
  <c r="AS211" i="22"/>
  <c r="AR211" i="22"/>
  <c r="AQ211" i="22"/>
  <c r="AP211" i="22"/>
  <c r="AO211" i="22"/>
  <c r="AN211" i="22"/>
  <c r="AM211" i="22"/>
  <c r="AL211" i="22"/>
  <c r="AK211" i="22"/>
  <c r="AJ211" i="22"/>
  <c r="AI211" i="22"/>
  <c r="AH211" i="22"/>
  <c r="AG211" i="22"/>
  <c r="AF211" i="22"/>
  <c r="AE211" i="22"/>
  <c r="AD211" i="22"/>
  <c r="AC211" i="22"/>
  <c r="AB211" i="22"/>
  <c r="AA211" i="22"/>
  <c r="Z211" i="22"/>
  <c r="Y211" i="22"/>
  <c r="X211" i="22"/>
  <c r="W211" i="22"/>
  <c r="V211" i="22"/>
  <c r="U211" i="22"/>
  <c r="T211" i="22"/>
  <c r="S211" i="22"/>
  <c r="R211" i="22"/>
  <c r="Q211" i="22"/>
  <c r="P211" i="22"/>
  <c r="O211" i="22"/>
  <c r="N211" i="22"/>
  <c r="M211" i="22"/>
  <c r="L211" i="22"/>
  <c r="K211" i="22"/>
  <c r="J211" i="22"/>
  <c r="I211" i="22"/>
  <c r="H211" i="22"/>
  <c r="G211" i="22"/>
  <c r="F211" i="22"/>
  <c r="E211" i="22"/>
  <c r="D211" i="22"/>
  <c r="C211" i="22"/>
  <c r="AZ210" i="22"/>
  <c r="AY210" i="22"/>
  <c r="AX210" i="22"/>
  <c r="AW210" i="22"/>
  <c r="AV210" i="22"/>
  <c r="AU210" i="22"/>
  <c r="AT210" i="22"/>
  <c r="AS210" i="22"/>
  <c r="AR210" i="22"/>
  <c r="AQ210" i="22"/>
  <c r="AP210" i="22"/>
  <c r="AO210" i="22"/>
  <c r="AN210" i="22"/>
  <c r="AM210" i="22"/>
  <c r="AL210" i="22"/>
  <c r="AK210" i="22"/>
  <c r="AJ210" i="22"/>
  <c r="AI210" i="22"/>
  <c r="AH210" i="22"/>
  <c r="AG210" i="22"/>
  <c r="AF210" i="22"/>
  <c r="AE210" i="22"/>
  <c r="AD210" i="22"/>
  <c r="AC210" i="22"/>
  <c r="AB210" i="22"/>
  <c r="AA210" i="22"/>
  <c r="Z210" i="22"/>
  <c r="Y210" i="22"/>
  <c r="X210" i="22"/>
  <c r="W210" i="22"/>
  <c r="V210" i="22"/>
  <c r="U210" i="22"/>
  <c r="T210" i="22"/>
  <c r="S210" i="22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AZ209" i="22"/>
  <c r="AY209" i="22"/>
  <c r="AX209" i="22"/>
  <c r="AW209" i="22"/>
  <c r="AV209" i="22"/>
  <c r="AU209" i="22"/>
  <c r="AT209" i="22"/>
  <c r="AS209" i="22"/>
  <c r="AR209" i="22"/>
  <c r="AQ209" i="22"/>
  <c r="AP209" i="22"/>
  <c r="AO209" i="22"/>
  <c r="AN209" i="22"/>
  <c r="AM209" i="22"/>
  <c r="AL209" i="22"/>
  <c r="AK209" i="22"/>
  <c r="AJ209" i="22"/>
  <c r="AI209" i="22"/>
  <c r="AH209" i="22"/>
  <c r="AG209" i="22"/>
  <c r="AF209" i="22"/>
  <c r="AE209" i="22"/>
  <c r="AD209" i="22"/>
  <c r="AC209" i="22"/>
  <c r="AB209" i="22"/>
  <c r="AA209" i="22"/>
  <c r="Z209" i="22"/>
  <c r="Y209" i="22"/>
  <c r="X209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AZ208" i="22"/>
  <c r="AY208" i="22"/>
  <c r="AX208" i="22"/>
  <c r="AW208" i="22"/>
  <c r="AV208" i="22"/>
  <c r="AU208" i="22"/>
  <c r="AT208" i="22"/>
  <c r="AS208" i="22"/>
  <c r="AR208" i="22"/>
  <c r="AQ208" i="22"/>
  <c r="AP208" i="22"/>
  <c r="AO208" i="22"/>
  <c r="AN208" i="22"/>
  <c r="AM208" i="22"/>
  <c r="AL208" i="22"/>
  <c r="AK208" i="22"/>
  <c r="AJ208" i="22"/>
  <c r="AI208" i="22"/>
  <c r="AH208" i="22"/>
  <c r="AG208" i="22"/>
  <c r="AF208" i="22"/>
  <c r="AE208" i="22"/>
  <c r="AD208" i="22"/>
  <c r="AC208" i="22"/>
  <c r="AB208" i="22"/>
  <c r="AA208" i="22"/>
  <c r="Z208" i="22"/>
  <c r="Y208" i="22"/>
  <c r="X208" i="22"/>
  <c r="W208" i="22"/>
  <c r="V208" i="22"/>
  <c r="U208" i="22"/>
  <c r="T208" i="22"/>
  <c r="S208" i="22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AZ207" i="22"/>
  <c r="AY207" i="22"/>
  <c r="AX207" i="22"/>
  <c r="AW207" i="22"/>
  <c r="AV207" i="22"/>
  <c r="AU207" i="22"/>
  <c r="AT207" i="22"/>
  <c r="AS207" i="22"/>
  <c r="AR207" i="22"/>
  <c r="AQ207" i="22"/>
  <c r="AP207" i="22"/>
  <c r="AO207" i="22"/>
  <c r="AN207" i="22"/>
  <c r="AM207" i="22"/>
  <c r="AL207" i="22"/>
  <c r="AK207" i="22"/>
  <c r="AJ207" i="22"/>
  <c r="AI207" i="22"/>
  <c r="AH207" i="22"/>
  <c r="AG207" i="22"/>
  <c r="AF207" i="22"/>
  <c r="AE207" i="22"/>
  <c r="AD207" i="22"/>
  <c r="AC207" i="22"/>
  <c r="AB207" i="22"/>
  <c r="AA207" i="22"/>
  <c r="Z207" i="22"/>
  <c r="Y207" i="22"/>
  <c r="X207" i="22"/>
  <c r="W207" i="22"/>
  <c r="V207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AZ206" i="22"/>
  <c r="AY206" i="22"/>
  <c r="AX206" i="22"/>
  <c r="AW206" i="22"/>
  <c r="AV206" i="22"/>
  <c r="AU206" i="22"/>
  <c r="AT206" i="22"/>
  <c r="AS206" i="22"/>
  <c r="AR206" i="22"/>
  <c r="AQ206" i="22"/>
  <c r="AP206" i="22"/>
  <c r="AO206" i="22"/>
  <c r="AN206" i="22"/>
  <c r="AM206" i="22"/>
  <c r="AL206" i="22"/>
  <c r="AK206" i="22"/>
  <c r="AJ206" i="22"/>
  <c r="AI206" i="22"/>
  <c r="AH206" i="22"/>
  <c r="AG206" i="22"/>
  <c r="AF206" i="22"/>
  <c r="AE206" i="22"/>
  <c r="AD206" i="22"/>
  <c r="AC206" i="22"/>
  <c r="AB206" i="22"/>
  <c r="AA206" i="22"/>
  <c r="Z206" i="22"/>
  <c r="Y206" i="22"/>
  <c r="X206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AZ205" i="22"/>
  <c r="AY205" i="22"/>
  <c r="AX205" i="22"/>
  <c r="AW205" i="22"/>
  <c r="AV205" i="22"/>
  <c r="AU205" i="22"/>
  <c r="AT205" i="22"/>
  <c r="AS205" i="22"/>
  <c r="AR205" i="22"/>
  <c r="AQ205" i="22"/>
  <c r="AP205" i="22"/>
  <c r="AO205" i="22"/>
  <c r="AN205" i="22"/>
  <c r="AM205" i="22"/>
  <c r="AL205" i="22"/>
  <c r="AK205" i="22"/>
  <c r="AJ205" i="22"/>
  <c r="AI205" i="22"/>
  <c r="AH205" i="22"/>
  <c r="AG205" i="22"/>
  <c r="AF205" i="22"/>
  <c r="AE205" i="22"/>
  <c r="AD205" i="22"/>
  <c r="AC205" i="22"/>
  <c r="AB205" i="22"/>
  <c r="AA205" i="22"/>
  <c r="Z205" i="22"/>
  <c r="Y205" i="22"/>
  <c r="X205" i="22"/>
  <c r="W205" i="22"/>
  <c r="V205" i="22"/>
  <c r="U205" i="22"/>
  <c r="T205" i="22"/>
  <c r="S205" i="22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AZ204" i="22"/>
  <c r="AY204" i="22"/>
  <c r="AX204" i="22"/>
  <c r="AW204" i="22"/>
  <c r="AV204" i="22"/>
  <c r="AU204" i="22"/>
  <c r="AT204" i="22"/>
  <c r="AS204" i="22"/>
  <c r="AR204" i="22"/>
  <c r="AQ204" i="22"/>
  <c r="AP204" i="22"/>
  <c r="AO204" i="22"/>
  <c r="AN204" i="22"/>
  <c r="AM204" i="22"/>
  <c r="AL204" i="22"/>
  <c r="AK204" i="22"/>
  <c r="AJ204" i="22"/>
  <c r="AI204" i="22"/>
  <c r="AH204" i="22"/>
  <c r="AG204" i="22"/>
  <c r="AF204" i="22"/>
  <c r="AE204" i="22"/>
  <c r="AD204" i="22"/>
  <c r="AC204" i="22"/>
  <c r="AB204" i="22"/>
  <c r="AA204" i="22"/>
  <c r="Z204" i="22"/>
  <c r="Y204" i="22"/>
  <c r="X204" i="22"/>
  <c r="W204" i="22"/>
  <c r="V204" i="22"/>
  <c r="U204" i="22"/>
  <c r="T204" i="22"/>
  <c r="S204" i="22"/>
  <c r="R204" i="22"/>
  <c r="Q204" i="22"/>
  <c r="P204" i="22"/>
  <c r="O204" i="22"/>
  <c r="N204" i="22"/>
  <c r="M204" i="22"/>
  <c r="L204" i="22"/>
  <c r="K204" i="22"/>
  <c r="J204" i="22"/>
  <c r="I204" i="22"/>
  <c r="H204" i="22"/>
  <c r="G204" i="22"/>
  <c r="F204" i="22"/>
  <c r="E204" i="22"/>
  <c r="D204" i="22"/>
  <c r="C204" i="22"/>
  <c r="AZ203" i="22"/>
  <c r="AY203" i="22"/>
  <c r="AX203" i="22"/>
  <c r="AW203" i="22"/>
  <c r="AV203" i="22"/>
  <c r="AU203" i="22"/>
  <c r="AT203" i="22"/>
  <c r="AS203" i="22"/>
  <c r="AR203" i="22"/>
  <c r="AQ203" i="22"/>
  <c r="AP203" i="22"/>
  <c r="AO203" i="22"/>
  <c r="AN203" i="22"/>
  <c r="AM203" i="22"/>
  <c r="AL203" i="22"/>
  <c r="AK203" i="22"/>
  <c r="AJ203" i="22"/>
  <c r="AI203" i="22"/>
  <c r="AH203" i="22"/>
  <c r="AG203" i="22"/>
  <c r="AF203" i="22"/>
  <c r="AE203" i="22"/>
  <c r="AD203" i="22"/>
  <c r="AC203" i="22"/>
  <c r="AB203" i="22"/>
  <c r="AA203" i="22"/>
  <c r="Z203" i="22"/>
  <c r="Y203" i="22"/>
  <c r="X203" i="22"/>
  <c r="W203" i="22"/>
  <c r="V203" i="22"/>
  <c r="U203" i="22"/>
  <c r="T203" i="22"/>
  <c r="S203" i="22"/>
  <c r="R203" i="22"/>
  <c r="Q203" i="22"/>
  <c r="P203" i="22"/>
  <c r="O203" i="22"/>
  <c r="N203" i="22"/>
  <c r="M203" i="22"/>
  <c r="L203" i="22"/>
  <c r="K203" i="22"/>
  <c r="J203" i="22"/>
  <c r="I203" i="22"/>
  <c r="H203" i="22"/>
  <c r="G203" i="22"/>
  <c r="F203" i="22"/>
  <c r="E203" i="22"/>
  <c r="D203" i="22"/>
  <c r="C203" i="22"/>
  <c r="AZ202" i="22"/>
  <c r="AY202" i="22"/>
  <c r="AX202" i="22"/>
  <c r="AW202" i="22"/>
  <c r="AV202" i="22"/>
  <c r="AU202" i="22"/>
  <c r="AT202" i="22"/>
  <c r="AS202" i="22"/>
  <c r="AR202" i="22"/>
  <c r="AQ202" i="22"/>
  <c r="AP202" i="22"/>
  <c r="AO202" i="22"/>
  <c r="AN202" i="22"/>
  <c r="AM202" i="22"/>
  <c r="AL202" i="22"/>
  <c r="AK202" i="22"/>
  <c r="AJ202" i="22"/>
  <c r="AI202" i="22"/>
  <c r="AH202" i="22"/>
  <c r="AG202" i="22"/>
  <c r="AF202" i="22"/>
  <c r="AE202" i="22"/>
  <c r="AD202" i="22"/>
  <c r="AC202" i="22"/>
  <c r="AB202" i="22"/>
  <c r="AA202" i="22"/>
  <c r="Z202" i="22"/>
  <c r="Y202" i="22"/>
  <c r="X202" i="22"/>
  <c r="W202" i="22"/>
  <c r="V202" i="22"/>
  <c r="U202" i="22"/>
  <c r="T202" i="22"/>
  <c r="S202" i="22"/>
  <c r="R202" i="22"/>
  <c r="Q202" i="22"/>
  <c r="P202" i="22"/>
  <c r="O202" i="22"/>
  <c r="N202" i="22"/>
  <c r="M202" i="22"/>
  <c r="L202" i="22"/>
  <c r="K202" i="22"/>
  <c r="J202" i="22"/>
  <c r="I202" i="22"/>
  <c r="H202" i="22"/>
  <c r="G202" i="22"/>
  <c r="F202" i="22"/>
  <c r="E202" i="22"/>
  <c r="D202" i="22"/>
  <c r="C202" i="22"/>
  <c r="AZ201" i="22"/>
  <c r="AY201" i="22"/>
  <c r="AX201" i="22"/>
  <c r="AW201" i="22"/>
  <c r="AV201" i="22"/>
  <c r="AU201" i="22"/>
  <c r="AT201" i="22"/>
  <c r="AS201" i="22"/>
  <c r="AR201" i="22"/>
  <c r="AQ201" i="22"/>
  <c r="AP201" i="22"/>
  <c r="AO201" i="22"/>
  <c r="AN201" i="22"/>
  <c r="AM201" i="22"/>
  <c r="AL201" i="22"/>
  <c r="AK201" i="22"/>
  <c r="AJ201" i="22"/>
  <c r="AI201" i="22"/>
  <c r="AH201" i="22"/>
  <c r="AG201" i="22"/>
  <c r="AF201" i="22"/>
  <c r="AE201" i="22"/>
  <c r="AD201" i="22"/>
  <c r="AC201" i="22"/>
  <c r="AB201" i="22"/>
  <c r="AA201" i="22"/>
  <c r="Z201" i="22"/>
  <c r="Y201" i="22"/>
  <c r="X201" i="22"/>
  <c r="W201" i="22"/>
  <c r="V201" i="22"/>
  <c r="U201" i="22"/>
  <c r="T201" i="22"/>
  <c r="S201" i="22"/>
  <c r="R201" i="22"/>
  <c r="Q201" i="22"/>
  <c r="P201" i="22"/>
  <c r="O201" i="22"/>
  <c r="N201" i="22"/>
  <c r="M201" i="22"/>
  <c r="L201" i="22"/>
  <c r="K201" i="22"/>
  <c r="J201" i="22"/>
  <c r="I201" i="22"/>
  <c r="H201" i="22"/>
  <c r="G201" i="22"/>
  <c r="F201" i="22"/>
  <c r="E201" i="22"/>
  <c r="D201" i="22"/>
  <c r="C201" i="22"/>
  <c r="AZ200" i="22"/>
  <c r="AY200" i="22"/>
  <c r="AX200" i="22"/>
  <c r="AW200" i="22"/>
  <c r="AV200" i="22"/>
  <c r="AU200" i="22"/>
  <c r="AT200" i="22"/>
  <c r="AS200" i="22"/>
  <c r="AR200" i="22"/>
  <c r="AQ200" i="22"/>
  <c r="AP200" i="22"/>
  <c r="AO200" i="22"/>
  <c r="AN200" i="22"/>
  <c r="AM200" i="22"/>
  <c r="AL200" i="22"/>
  <c r="AK200" i="22"/>
  <c r="AJ200" i="22"/>
  <c r="AI200" i="22"/>
  <c r="AH200" i="22"/>
  <c r="AG200" i="22"/>
  <c r="AF200" i="22"/>
  <c r="AE200" i="22"/>
  <c r="AD200" i="22"/>
  <c r="AC200" i="22"/>
  <c r="AB200" i="22"/>
  <c r="AA200" i="22"/>
  <c r="Z200" i="22"/>
  <c r="Y200" i="22"/>
  <c r="X200" i="22"/>
  <c r="W200" i="22"/>
  <c r="V200" i="22"/>
  <c r="U200" i="22"/>
  <c r="T200" i="22"/>
  <c r="S200" i="22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AZ199" i="22"/>
  <c r="AY199" i="22"/>
  <c r="AX199" i="22"/>
  <c r="AW199" i="22"/>
  <c r="AV199" i="22"/>
  <c r="AU199" i="22"/>
  <c r="AT199" i="22"/>
  <c r="AS199" i="22"/>
  <c r="AR199" i="22"/>
  <c r="AQ199" i="22"/>
  <c r="AP199" i="22"/>
  <c r="AO199" i="22"/>
  <c r="AN199" i="22"/>
  <c r="AM199" i="22"/>
  <c r="AL199" i="22"/>
  <c r="AK199" i="22"/>
  <c r="AJ199" i="22"/>
  <c r="AI199" i="22"/>
  <c r="AH199" i="22"/>
  <c r="AG199" i="22"/>
  <c r="AF199" i="22"/>
  <c r="AE199" i="22"/>
  <c r="AD199" i="22"/>
  <c r="AC199" i="22"/>
  <c r="AB199" i="22"/>
  <c r="AA199" i="22"/>
  <c r="Z199" i="22"/>
  <c r="Y199" i="22"/>
  <c r="X199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AZ198" i="22"/>
  <c r="AY198" i="22"/>
  <c r="AX198" i="22"/>
  <c r="AW198" i="22"/>
  <c r="AV198" i="22"/>
  <c r="AU198" i="22"/>
  <c r="AT198" i="22"/>
  <c r="AS198" i="22"/>
  <c r="AR198" i="22"/>
  <c r="AQ198" i="22"/>
  <c r="AP198" i="22"/>
  <c r="AO198" i="22"/>
  <c r="AN198" i="22"/>
  <c r="AM198" i="22"/>
  <c r="AL198" i="22"/>
  <c r="AK198" i="22"/>
  <c r="AJ198" i="22"/>
  <c r="AI198" i="22"/>
  <c r="AH198" i="22"/>
  <c r="AG198" i="22"/>
  <c r="AF198" i="22"/>
  <c r="AE198" i="22"/>
  <c r="AD198" i="22"/>
  <c r="AC198" i="22"/>
  <c r="AB198" i="22"/>
  <c r="AA198" i="22"/>
  <c r="Z198" i="22"/>
  <c r="Y198" i="22"/>
  <c r="X198" i="22"/>
  <c r="W198" i="22"/>
  <c r="V198" i="22"/>
  <c r="U198" i="22"/>
  <c r="T198" i="22"/>
  <c r="S198" i="22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AZ197" i="22"/>
  <c r="AY197" i="22"/>
  <c r="AX197" i="22"/>
  <c r="AW197" i="22"/>
  <c r="AV197" i="22"/>
  <c r="AU197" i="22"/>
  <c r="AT197" i="22"/>
  <c r="AS197" i="22"/>
  <c r="AR197" i="22"/>
  <c r="AQ197" i="22"/>
  <c r="AP197" i="22"/>
  <c r="AO197" i="22"/>
  <c r="AN197" i="22"/>
  <c r="AM197" i="22"/>
  <c r="AL197" i="22"/>
  <c r="AK197" i="22"/>
  <c r="AJ197" i="22"/>
  <c r="AI197" i="22"/>
  <c r="AH197" i="22"/>
  <c r="AG197" i="22"/>
  <c r="AF197" i="22"/>
  <c r="AE197" i="22"/>
  <c r="AD197" i="22"/>
  <c r="AC197" i="22"/>
  <c r="AB197" i="22"/>
  <c r="AA197" i="22"/>
  <c r="Z197" i="22"/>
  <c r="Y197" i="22"/>
  <c r="X197" i="22"/>
  <c r="W197" i="22"/>
  <c r="V197" i="22"/>
  <c r="U197" i="22"/>
  <c r="T197" i="22"/>
  <c r="S197" i="22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AZ196" i="22"/>
  <c r="AY196" i="22"/>
  <c r="AX196" i="22"/>
  <c r="AW196" i="22"/>
  <c r="AV196" i="22"/>
  <c r="AU196" i="22"/>
  <c r="AT196" i="22"/>
  <c r="AS196" i="22"/>
  <c r="AR196" i="22"/>
  <c r="AQ196" i="22"/>
  <c r="AP196" i="22"/>
  <c r="AO196" i="22"/>
  <c r="AN196" i="22"/>
  <c r="AM196" i="22"/>
  <c r="AL196" i="22"/>
  <c r="AK196" i="22"/>
  <c r="AJ196" i="22"/>
  <c r="AI196" i="22"/>
  <c r="AH196" i="22"/>
  <c r="AG196" i="22"/>
  <c r="AF196" i="22"/>
  <c r="AE196" i="22"/>
  <c r="AD196" i="22"/>
  <c r="AC196" i="22"/>
  <c r="AB196" i="22"/>
  <c r="AA196" i="22"/>
  <c r="Z196" i="22"/>
  <c r="Y196" i="22"/>
  <c r="X196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AZ195" i="22"/>
  <c r="AY195" i="22"/>
  <c r="AX195" i="22"/>
  <c r="AW195" i="22"/>
  <c r="AV195" i="22"/>
  <c r="AU195" i="22"/>
  <c r="AT195" i="22"/>
  <c r="AS195" i="22"/>
  <c r="AR195" i="22"/>
  <c r="AQ195" i="22"/>
  <c r="AP195" i="22"/>
  <c r="AO195" i="22"/>
  <c r="AN195" i="22"/>
  <c r="AM195" i="22"/>
  <c r="AL195" i="22"/>
  <c r="AK195" i="22"/>
  <c r="AJ195" i="22"/>
  <c r="AI195" i="22"/>
  <c r="AH195" i="22"/>
  <c r="AG195" i="22"/>
  <c r="AF195" i="22"/>
  <c r="AE195" i="22"/>
  <c r="AD195" i="22"/>
  <c r="AC195" i="22"/>
  <c r="AB195" i="22"/>
  <c r="AA195" i="22"/>
  <c r="Z195" i="22"/>
  <c r="Y195" i="22"/>
  <c r="X195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AZ194" i="22"/>
  <c r="AY194" i="22"/>
  <c r="AX194" i="22"/>
  <c r="AW194" i="22"/>
  <c r="AV194" i="22"/>
  <c r="AU194" i="22"/>
  <c r="AT194" i="22"/>
  <c r="AS194" i="22"/>
  <c r="AR194" i="22"/>
  <c r="AQ194" i="22"/>
  <c r="AP194" i="22"/>
  <c r="AO194" i="22"/>
  <c r="AN194" i="22"/>
  <c r="AM194" i="22"/>
  <c r="AL194" i="22"/>
  <c r="AK194" i="22"/>
  <c r="AJ194" i="22"/>
  <c r="AI194" i="22"/>
  <c r="AH194" i="22"/>
  <c r="AG194" i="22"/>
  <c r="AF194" i="22"/>
  <c r="AE194" i="22"/>
  <c r="AD194" i="22"/>
  <c r="AC194" i="22"/>
  <c r="AB194" i="22"/>
  <c r="AA194" i="22"/>
  <c r="Z194" i="22"/>
  <c r="Y194" i="22"/>
  <c r="X194" i="22"/>
  <c r="W194" i="22"/>
  <c r="V194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AZ193" i="22"/>
  <c r="AY193" i="22"/>
  <c r="AX193" i="22"/>
  <c r="AW193" i="22"/>
  <c r="AV193" i="22"/>
  <c r="AU193" i="22"/>
  <c r="AT193" i="22"/>
  <c r="AS193" i="22"/>
  <c r="AR193" i="22"/>
  <c r="AQ193" i="22"/>
  <c r="AP193" i="22"/>
  <c r="AO193" i="22"/>
  <c r="AN193" i="22"/>
  <c r="AM193" i="22"/>
  <c r="AL193" i="22"/>
  <c r="AK193" i="22"/>
  <c r="AJ193" i="22"/>
  <c r="AI193" i="22"/>
  <c r="AH193" i="22"/>
  <c r="AG193" i="22"/>
  <c r="AF193" i="22"/>
  <c r="AE193" i="22"/>
  <c r="AD193" i="22"/>
  <c r="AC193" i="22"/>
  <c r="AB193" i="22"/>
  <c r="AA193" i="22"/>
  <c r="Z193" i="22"/>
  <c r="Y193" i="22"/>
  <c r="X193" i="22"/>
  <c r="W193" i="22"/>
  <c r="V193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AZ192" i="22"/>
  <c r="AY192" i="22"/>
  <c r="AX192" i="22"/>
  <c r="AW192" i="22"/>
  <c r="AV192" i="22"/>
  <c r="AU192" i="22"/>
  <c r="AT192" i="22"/>
  <c r="AS192" i="22"/>
  <c r="AR192" i="22"/>
  <c r="AQ192" i="22"/>
  <c r="AP192" i="22"/>
  <c r="AO192" i="22"/>
  <c r="AN192" i="22"/>
  <c r="AM192" i="22"/>
  <c r="AL192" i="22"/>
  <c r="AK192" i="22"/>
  <c r="AJ192" i="22"/>
  <c r="AI192" i="22"/>
  <c r="AH192" i="22"/>
  <c r="AG192" i="22"/>
  <c r="AF192" i="22"/>
  <c r="AE192" i="22"/>
  <c r="AD192" i="22"/>
  <c r="AC192" i="22"/>
  <c r="AB192" i="22"/>
  <c r="AA192" i="22"/>
  <c r="Z192" i="22"/>
  <c r="Y192" i="22"/>
  <c r="X192" i="22"/>
  <c r="W192" i="22"/>
  <c r="V192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AZ190" i="22"/>
  <c r="AY190" i="22"/>
  <c r="AX190" i="22"/>
  <c r="AW190" i="22"/>
  <c r="AV190" i="22"/>
  <c r="AU190" i="22"/>
  <c r="AT190" i="22"/>
  <c r="AS190" i="22"/>
  <c r="AR190" i="22"/>
  <c r="AQ190" i="22"/>
  <c r="AP190" i="22"/>
  <c r="AO190" i="22"/>
  <c r="AN190" i="22"/>
  <c r="AM190" i="22"/>
  <c r="AL190" i="22"/>
  <c r="AK190" i="22"/>
  <c r="AJ190" i="22"/>
  <c r="AI190" i="22"/>
  <c r="AH190" i="22"/>
  <c r="AG190" i="22"/>
  <c r="AF190" i="22"/>
  <c r="AE190" i="22"/>
  <c r="AD190" i="22"/>
  <c r="AC190" i="22"/>
  <c r="AB190" i="22"/>
  <c r="AA190" i="22"/>
  <c r="Z190" i="22"/>
  <c r="Y190" i="22"/>
  <c r="X190" i="22"/>
  <c r="W190" i="22"/>
  <c r="V190" i="22"/>
  <c r="U190" i="22"/>
  <c r="T190" i="22"/>
  <c r="S190" i="22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AZ189" i="22"/>
  <c r="AY189" i="22"/>
  <c r="AX189" i="22"/>
  <c r="AW189" i="22"/>
  <c r="AV189" i="22"/>
  <c r="AU189" i="22"/>
  <c r="AT189" i="22"/>
  <c r="AS189" i="22"/>
  <c r="AR189" i="22"/>
  <c r="AQ189" i="22"/>
  <c r="AP189" i="22"/>
  <c r="AO189" i="22"/>
  <c r="AN189" i="22"/>
  <c r="AM189" i="22"/>
  <c r="AL189" i="22"/>
  <c r="AK189" i="22"/>
  <c r="AJ189" i="22"/>
  <c r="AI189" i="22"/>
  <c r="AH189" i="22"/>
  <c r="AG189" i="22"/>
  <c r="AF189" i="22"/>
  <c r="AE189" i="22"/>
  <c r="AD189" i="22"/>
  <c r="AC189" i="22"/>
  <c r="AB189" i="22"/>
  <c r="AA189" i="22"/>
  <c r="Z189" i="22"/>
  <c r="Y189" i="22"/>
  <c r="X189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AZ188" i="22"/>
  <c r="AY188" i="22"/>
  <c r="AX188" i="22"/>
  <c r="AW188" i="22"/>
  <c r="AV188" i="22"/>
  <c r="AU188" i="22"/>
  <c r="AT188" i="22"/>
  <c r="AS188" i="22"/>
  <c r="AR188" i="22"/>
  <c r="AQ188" i="22"/>
  <c r="AP188" i="22"/>
  <c r="AO188" i="22"/>
  <c r="AN188" i="22"/>
  <c r="AM188" i="22"/>
  <c r="AL188" i="22"/>
  <c r="AK188" i="22"/>
  <c r="AJ188" i="22"/>
  <c r="AI188" i="22"/>
  <c r="AH188" i="22"/>
  <c r="AG188" i="22"/>
  <c r="AF188" i="22"/>
  <c r="AE188" i="22"/>
  <c r="AD188" i="22"/>
  <c r="AC188" i="22"/>
  <c r="AB188" i="22"/>
  <c r="AA188" i="22"/>
  <c r="Z188" i="22"/>
  <c r="Y188" i="22"/>
  <c r="X188" i="22"/>
  <c r="W188" i="22"/>
  <c r="V188" i="22"/>
  <c r="U188" i="22"/>
  <c r="T188" i="22"/>
  <c r="S188" i="22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AZ187" i="22"/>
  <c r="AY187" i="22"/>
  <c r="AX187" i="22"/>
  <c r="AW187" i="22"/>
  <c r="AV187" i="22"/>
  <c r="AU187" i="22"/>
  <c r="AT187" i="22"/>
  <c r="AS187" i="22"/>
  <c r="AR187" i="22"/>
  <c r="AQ187" i="22"/>
  <c r="AP187" i="22"/>
  <c r="AO187" i="22"/>
  <c r="AN187" i="22"/>
  <c r="AM187" i="22"/>
  <c r="AL187" i="22"/>
  <c r="AK187" i="22"/>
  <c r="AJ187" i="22"/>
  <c r="AI187" i="22"/>
  <c r="AH187" i="22"/>
  <c r="AG187" i="22"/>
  <c r="AF187" i="22"/>
  <c r="AE187" i="22"/>
  <c r="AD187" i="22"/>
  <c r="AC187" i="22"/>
  <c r="AB187" i="22"/>
  <c r="AA187" i="22"/>
  <c r="Z187" i="22"/>
  <c r="Y187" i="22"/>
  <c r="X187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AZ186" i="22"/>
  <c r="AY186" i="22"/>
  <c r="AX186" i="22"/>
  <c r="AW186" i="22"/>
  <c r="AV186" i="22"/>
  <c r="AU186" i="22"/>
  <c r="AT186" i="22"/>
  <c r="AS186" i="22"/>
  <c r="AR186" i="22"/>
  <c r="AQ186" i="22"/>
  <c r="AP186" i="22"/>
  <c r="AO186" i="22"/>
  <c r="AN186" i="22"/>
  <c r="AM186" i="22"/>
  <c r="AL186" i="22"/>
  <c r="AK186" i="22"/>
  <c r="AJ186" i="22"/>
  <c r="AI186" i="22"/>
  <c r="AH186" i="22"/>
  <c r="AG186" i="22"/>
  <c r="AF186" i="22"/>
  <c r="AE186" i="22"/>
  <c r="AD186" i="22"/>
  <c r="AC186" i="22"/>
  <c r="AB186" i="22"/>
  <c r="AA186" i="22"/>
  <c r="Z186" i="22"/>
  <c r="Y186" i="22"/>
  <c r="X186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AZ185" i="22"/>
  <c r="AY185" i="22"/>
  <c r="AX185" i="22"/>
  <c r="AW185" i="22"/>
  <c r="AV185" i="22"/>
  <c r="AU185" i="22"/>
  <c r="AT185" i="22"/>
  <c r="AS185" i="22"/>
  <c r="AR185" i="22"/>
  <c r="AQ185" i="22"/>
  <c r="AP185" i="22"/>
  <c r="AO185" i="22"/>
  <c r="AN185" i="22"/>
  <c r="AM185" i="22"/>
  <c r="AL185" i="22"/>
  <c r="AK185" i="22"/>
  <c r="AJ185" i="22"/>
  <c r="AI185" i="22"/>
  <c r="AH185" i="22"/>
  <c r="AG185" i="22"/>
  <c r="AF185" i="22"/>
  <c r="AE185" i="22"/>
  <c r="AD185" i="22"/>
  <c r="AC185" i="22"/>
  <c r="AB185" i="22"/>
  <c r="AA185" i="22"/>
  <c r="Z185" i="22"/>
  <c r="Y185" i="22"/>
  <c r="X185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AZ184" i="22"/>
  <c r="AY184" i="22"/>
  <c r="AX184" i="22"/>
  <c r="AW184" i="22"/>
  <c r="AV184" i="22"/>
  <c r="AU184" i="22"/>
  <c r="AT184" i="22"/>
  <c r="AS184" i="22"/>
  <c r="AR184" i="22"/>
  <c r="AQ184" i="22"/>
  <c r="AP184" i="22"/>
  <c r="AO184" i="22"/>
  <c r="AN184" i="22"/>
  <c r="AM184" i="22"/>
  <c r="AL184" i="22"/>
  <c r="AK184" i="22"/>
  <c r="AJ184" i="22"/>
  <c r="AI184" i="22"/>
  <c r="AH184" i="22"/>
  <c r="AG184" i="22"/>
  <c r="AF184" i="22"/>
  <c r="AE184" i="22"/>
  <c r="AD184" i="22"/>
  <c r="AC184" i="22"/>
  <c r="AB184" i="22"/>
  <c r="AA184" i="22"/>
  <c r="Z184" i="22"/>
  <c r="Y184" i="22"/>
  <c r="X184" i="22"/>
  <c r="W184" i="22"/>
  <c r="V184" i="22"/>
  <c r="U184" i="22"/>
  <c r="T184" i="22"/>
  <c r="S184" i="22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AZ183" i="22"/>
  <c r="AY183" i="22"/>
  <c r="AX183" i="22"/>
  <c r="AW183" i="22"/>
  <c r="AV183" i="22"/>
  <c r="AU183" i="22"/>
  <c r="AT183" i="22"/>
  <c r="AS183" i="22"/>
  <c r="AR183" i="22"/>
  <c r="AQ183" i="22"/>
  <c r="AP183" i="22"/>
  <c r="AO183" i="22"/>
  <c r="AN183" i="22"/>
  <c r="AM183" i="22"/>
  <c r="AL183" i="22"/>
  <c r="AK183" i="22"/>
  <c r="AJ183" i="22"/>
  <c r="AI183" i="22"/>
  <c r="AH183" i="22"/>
  <c r="AG183" i="22"/>
  <c r="AF183" i="22"/>
  <c r="AE183" i="22"/>
  <c r="AD183" i="22"/>
  <c r="AC183" i="22"/>
  <c r="AB183" i="22"/>
  <c r="AA183" i="22"/>
  <c r="Z183" i="22"/>
  <c r="Y183" i="22"/>
  <c r="X183" i="22"/>
  <c r="W183" i="22"/>
  <c r="V183" i="22"/>
  <c r="U183" i="22"/>
  <c r="T183" i="22"/>
  <c r="S183" i="22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AZ182" i="22"/>
  <c r="AY182" i="22"/>
  <c r="AX182" i="22"/>
  <c r="AW182" i="22"/>
  <c r="AV182" i="22"/>
  <c r="AU182" i="22"/>
  <c r="AT182" i="22"/>
  <c r="AS182" i="22"/>
  <c r="AR182" i="22"/>
  <c r="AQ182" i="22"/>
  <c r="AP182" i="22"/>
  <c r="AO182" i="22"/>
  <c r="AN182" i="22"/>
  <c r="AM182" i="22"/>
  <c r="AL182" i="22"/>
  <c r="AK182" i="22"/>
  <c r="AJ182" i="22"/>
  <c r="AI182" i="22"/>
  <c r="AH182" i="22"/>
  <c r="AG182" i="22"/>
  <c r="AF182" i="22"/>
  <c r="AE182" i="22"/>
  <c r="AD182" i="22"/>
  <c r="AC182" i="22"/>
  <c r="AB182" i="22"/>
  <c r="AA182" i="22"/>
  <c r="Z182" i="22"/>
  <c r="Y182" i="22"/>
  <c r="X182" i="22"/>
  <c r="W182" i="22"/>
  <c r="V182" i="22"/>
  <c r="U182" i="22"/>
  <c r="T182" i="22"/>
  <c r="S182" i="22"/>
  <c r="R182" i="22"/>
  <c r="Q182" i="22"/>
  <c r="P182" i="22"/>
  <c r="O182" i="22"/>
  <c r="N182" i="22"/>
  <c r="M182" i="22"/>
  <c r="L182" i="22"/>
  <c r="K182" i="22"/>
  <c r="J182" i="22"/>
  <c r="I182" i="22"/>
  <c r="H182" i="22"/>
  <c r="G182" i="22"/>
  <c r="F182" i="22"/>
  <c r="E182" i="22"/>
  <c r="D182" i="22"/>
  <c r="C182" i="22"/>
  <c r="AZ181" i="22"/>
  <c r="AY181" i="22"/>
  <c r="AX181" i="22"/>
  <c r="AW181" i="22"/>
  <c r="AV181" i="22"/>
  <c r="AU181" i="22"/>
  <c r="AT181" i="22"/>
  <c r="AS181" i="22"/>
  <c r="AR181" i="22"/>
  <c r="AQ181" i="22"/>
  <c r="AP181" i="22"/>
  <c r="AO181" i="22"/>
  <c r="AN181" i="22"/>
  <c r="AM181" i="22"/>
  <c r="AL181" i="22"/>
  <c r="AK181" i="22"/>
  <c r="AJ181" i="22"/>
  <c r="AI181" i="22"/>
  <c r="AH181" i="22"/>
  <c r="AG181" i="22"/>
  <c r="AF181" i="22"/>
  <c r="AE181" i="22"/>
  <c r="AD181" i="22"/>
  <c r="AC181" i="22"/>
  <c r="AB181" i="22"/>
  <c r="AA181" i="22"/>
  <c r="Z181" i="22"/>
  <c r="Y181" i="22"/>
  <c r="X181" i="22"/>
  <c r="W181" i="22"/>
  <c r="V181" i="22"/>
  <c r="U181" i="22"/>
  <c r="T181" i="22"/>
  <c r="S181" i="22"/>
  <c r="R181" i="22"/>
  <c r="Q181" i="22"/>
  <c r="P181" i="22"/>
  <c r="O181" i="22"/>
  <c r="N181" i="22"/>
  <c r="M181" i="22"/>
  <c r="L181" i="22"/>
  <c r="K181" i="22"/>
  <c r="J181" i="22"/>
  <c r="I181" i="22"/>
  <c r="H181" i="22"/>
  <c r="G181" i="22"/>
  <c r="F181" i="22"/>
  <c r="E181" i="22"/>
  <c r="D181" i="22"/>
  <c r="C181" i="22"/>
  <c r="AZ179" i="22"/>
  <c r="AY179" i="22"/>
  <c r="AX179" i="22"/>
  <c r="AW179" i="22"/>
  <c r="AV179" i="22"/>
  <c r="AU179" i="22"/>
  <c r="AT179" i="22"/>
  <c r="AS179" i="22"/>
  <c r="AR179" i="22"/>
  <c r="AQ179" i="22"/>
  <c r="AP179" i="22"/>
  <c r="AO179" i="22"/>
  <c r="AN179" i="22"/>
  <c r="AM179" i="22"/>
  <c r="AL179" i="22"/>
  <c r="AK179" i="22"/>
  <c r="AJ179" i="22"/>
  <c r="AI179" i="22"/>
  <c r="AH179" i="22"/>
  <c r="AG179" i="22"/>
  <c r="AF179" i="22"/>
  <c r="AE179" i="22"/>
  <c r="AD179" i="22"/>
  <c r="AC179" i="22"/>
  <c r="AB179" i="22"/>
  <c r="AA179" i="22"/>
  <c r="Z179" i="22"/>
  <c r="Y179" i="22"/>
  <c r="X179" i="22"/>
  <c r="W179" i="22"/>
  <c r="V179" i="22"/>
  <c r="U179" i="22"/>
  <c r="T179" i="22"/>
  <c r="S179" i="22"/>
  <c r="R179" i="22"/>
  <c r="Q179" i="22"/>
  <c r="P179" i="22"/>
  <c r="O179" i="22"/>
  <c r="N179" i="22"/>
  <c r="M179" i="22"/>
  <c r="L179" i="22"/>
  <c r="K179" i="22"/>
  <c r="J179" i="22"/>
  <c r="I179" i="22"/>
  <c r="H179" i="22"/>
  <c r="G179" i="22"/>
  <c r="F179" i="22"/>
  <c r="E179" i="22"/>
  <c r="D179" i="22"/>
  <c r="C179" i="22"/>
  <c r="AZ178" i="22"/>
  <c r="AY178" i="22"/>
  <c r="AX178" i="22"/>
  <c r="AW178" i="22"/>
  <c r="AV178" i="22"/>
  <c r="AU178" i="22"/>
  <c r="AT178" i="22"/>
  <c r="AS178" i="22"/>
  <c r="AR178" i="22"/>
  <c r="AQ178" i="22"/>
  <c r="AP178" i="22"/>
  <c r="AO178" i="22"/>
  <c r="AN178" i="22"/>
  <c r="AM178" i="22"/>
  <c r="AL178" i="22"/>
  <c r="AK178" i="22"/>
  <c r="AJ178" i="22"/>
  <c r="AI178" i="22"/>
  <c r="AH178" i="22"/>
  <c r="AG178" i="22"/>
  <c r="AF178" i="22"/>
  <c r="AE178" i="22"/>
  <c r="AD178" i="22"/>
  <c r="AC178" i="22"/>
  <c r="AB178" i="22"/>
  <c r="AA178" i="22"/>
  <c r="Z178" i="22"/>
  <c r="Y178" i="22"/>
  <c r="X178" i="22"/>
  <c r="W178" i="22"/>
  <c r="V178" i="22"/>
  <c r="U178" i="22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AZ177" i="22"/>
  <c r="AY177" i="22"/>
  <c r="AX177" i="22"/>
  <c r="AW177" i="22"/>
  <c r="AV177" i="22"/>
  <c r="AU177" i="22"/>
  <c r="AT177" i="22"/>
  <c r="AS177" i="22"/>
  <c r="AR177" i="22"/>
  <c r="AQ177" i="22"/>
  <c r="AP177" i="22"/>
  <c r="AO177" i="22"/>
  <c r="AN177" i="22"/>
  <c r="AM177" i="22"/>
  <c r="AL177" i="22"/>
  <c r="AK177" i="22"/>
  <c r="AJ177" i="22"/>
  <c r="AI177" i="22"/>
  <c r="AH177" i="22"/>
  <c r="AG177" i="22"/>
  <c r="AF177" i="22"/>
  <c r="AE177" i="22"/>
  <c r="AD177" i="22"/>
  <c r="AC177" i="22"/>
  <c r="AB177" i="22"/>
  <c r="AA177" i="22"/>
  <c r="Z177" i="22"/>
  <c r="Y177" i="22"/>
  <c r="X177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AZ176" i="22"/>
  <c r="AY176" i="22"/>
  <c r="AX176" i="22"/>
  <c r="AW176" i="22"/>
  <c r="AV176" i="22"/>
  <c r="AU176" i="22"/>
  <c r="AT176" i="22"/>
  <c r="AS176" i="22"/>
  <c r="AR176" i="22"/>
  <c r="AQ176" i="22"/>
  <c r="AP176" i="22"/>
  <c r="AO176" i="22"/>
  <c r="AN176" i="22"/>
  <c r="AM176" i="22"/>
  <c r="AL176" i="22"/>
  <c r="AK176" i="22"/>
  <c r="AJ176" i="22"/>
  <c r="AI176" i="22"/>
  <c r="AH176" i="22"/>
  <c r="AG176" i="22"/>
  <c r="AF176" i="22"/>
  <c r="AE176" i="22"/>
  <c r="AD176" i="22"/>
  <c r="AC176" i="22"/>
  <c r="AB176" i="22"/>
  <c r="AA176" i="22"/>
  <c r="Z176" i="22"/>
  <c r="Y176" i="22"/>
  <c r="X176" i="22"/>
  <c r="W176" i="22"/>
  <c r="V176" i="22"/>
  <c r="U176" i="22"/>
  <c r="T176" i="22"/>
  <c r="S176" i="22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AZ175" i="22"/>
  <c r="AY175" i="22"/>
  <c r="AX175" i="22"/>
  <c r="AW175" i="22"/>
  <c r="AV175" i="22"/>
  <c r="AU175" i="22"/>
  <c r="AT175" i="22"/>
  <c r="AS175" i="22"/>
  <c r="AR175" i="22"/>
  <c r="AQ175" i="22"/>
  <c r="AP175" i="22"/>
  <c r="AO175" i="22"/>
  <c r="AN175" i="22"/>
  <c r="AM175" i="22"/>
  <c r="AL175" i="22"/>
  <c r="AK175" i="22"/>
  <c r="AJ175" i="22"/>
  <c r="AI175" i="22"/>
  <c r="AH175" i="22"/>
  <c r="AG175" i="22"/>
  <c r="AF175" i="22"/>
  <c r="AE175" i="22"/>
  <c r="AD175" i="22"/>
  <c r="AC175" i="22"/>
  <c r="AB175" i="22"/>
  <c r="AA175" i="22"/>
  <c r="Z175" i="22"/>
  <c r="Y175" i="22"/>
  <c r="X175" i="22"/>
  <c r="W175" i="22"/>
  <c r="V175" i="22"/>
  <c r="U175" i="22"/>
  <c r="T175" i="22"/>
  <c r="S175" i="22"/>
  <c r="R175" i="22"/>
  <c r="Q175" i="22"/>
  <c r="P175" i="22"/>
  <c r="O175" i="22"/>
  <c r="N175" i="22"/>
  <c r="M175" i="22"/>
  <c r="L175" i="22"/>
  <c r="K175" i="22"/>
  <c r="J175" i="22"/>
  <c r="I175" i="22"/>
  <c r="H175" i="22"/>
  <c r="G175" i="22"/>
  <c r="F175" i="22"/>
  <c r="E175" i="22"/>
  <c r="D175" i="22"/>
  <c r="C175" i="22"/>
  <c r="AZ174" i="22"/>
  <c r="AY174" i="22"/>
  <c r="AX174" i="22"/>
  <c r="AW174" i="22"/>
  <c r="AV174" i="22"/>
  <c r="AU174" i="22"/>
  <c r="AT174" i="22"/>
  <c r="AS174" i="22"/>
  <c r="AR174" i="22"/>
  <c r="AQ174" i="22"/>
  <c r="AP174" i="22"/>
  <c r="AO174" i="22"/>
  <c r="AN174" i="22"/>
  <c r="AM174" i="22"/>
  <c r="AL174" i="22"/>
  <c r="AK174" i="22"/>
  <c r="AJ174" i="22"/>
  <c r="AI174" i="22"/>
  <c r="AH174" i="22"/>
  <c r="AG174" i="22"/>
  <c r="AF174" i="22"/>
  <c r="AE174" i="22"/>
  <c r="AD174" i="22"/>
  <c r="AC174" i="22"/>
  <c r="AB174" i="22"/>
  <c r="AA174" i="22"/>
  <c r="Z174" i="22"/>
  <c r="Y174" i="22"/>
  <c r="X174" i="22"/>
  <c r="W174" i="22"/>
  <c r="V174" i="22"/>
  <c r="U174" i="22"/>
  <c r="T174" i="22"/>
  <c r="S174" i="22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AZ173" i="22"/>
  <c r="AY173" i="22"/>
  <c r="AX173" i="22"/>
  <c r="AW173" i="22"/>
  <c r="AV173" i="22"/>
  <c r="AU173" i="22"/>
  <c r="AT173" i="22"/>
  <c r="AS173" i="22"/>
  <c r="AR173" i="22"/>
  <c r="AQ173" i="22"/>
  <c r="AP173" i="22"/>
  <c r="AO173" i="22"/>
  <c r="AN173" i="22"/>
  <c r="AM173" i="22"/>
  <c r="AL173" i="22"/>
  <c r="AK173" i="22"/>
  <c r="AJ173" i="22"/>
  <c r="AI173" i="22"/>
  <c r="AH173" i="22"/>
  <c r="AG173" i="22"/>
  <c r="AF173" i="22"/>
  <c r="AE173" i="22"/>
  <c r="AD173" i="22"/>
  <c r="AC173" i="22"/>
  <c r="AB173" i="22"/>
  <c r="AA173" i="22"/>
  <c r="Z173" i="22"/>
  <c r="Y173" i="22"/>
  <c r="X173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AZ172" i="22"/>
  <c r="AY172" i="22"/>
  <c r="AX172" i="22"/>
  <c r="AW172" i="22"/>
  <c r="AV172" i="22"/>
  <c r="AU172" i="22"/>
  <c r="AT172" i="22"/>
  <c r="AS172" i="22"/>
  <c r="AR172" i="22"/>
  <c r="AQ172" i="22"/>
  <c r="AP172" i="22"/>
  <c r="AO172" i="22"/>
  <c r="AN172" i="22"/>
  <c r="AM172" i="22"/>
  <c r="AL172" i="22"/>
  <c r="AK172" i="22"/>
  <c r="AJ172" i="22"/>
  <c r="AI172" i="22"/>
  <c r="AH172" i="22"/>
  <c r="AG172" i="22"/>
  <c r="AF172" i="22"/>
  <c r="AE172" i="22"/>
  <c r="AD172" i="22"/>
  <c r="AC172" i="22"/>
  <c r="AB172" i="22"/>
  <c r="AA172" i="22"/>
  <c r="Z172" i="22"/>
  <c r="Y172" i="22"/>
  <c r="X172" i="22"/>
  <c r="W172" i="22"/>
  <c r="V172" i="22"/>
  <c r="U172" i="22"/>
  <c r="T172" i="22"/>
  <c r="S172" i="22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AZ171" i="22"/>
  <c r="AY171" i="22"/>
  <c r="AX171" i="22"/>
  <c r="AW171" i="22"/>
  <c r="AV171" i="22"/>
  <c r="AU171" i="22"/>
  <c r="AT171" i="22"/>
  <c r="AS171" i="22"/>
  <c r="AR171" i="22"/>
  <c r="AQ171" i="22"/>
  <c r="AP171" i="22"/>
  <c r="AO171" i="22"/>
  <c r="AN171" i="22"/>
  <c r="AM171" i="22"/>
  <c r="AL171" i="22"/>
  <c r="AK171" i="22"/>
  <c r="AJ171" i="22"/>
  <c r="AI171" i="22"/>
  <c r="AH171" i="22"/>
  <c r="AG171" i="22"/>
  <c r="AF171" i="22"/>
  <c r="AE171" i="22"/>
  <c r="AD171" i="22"/>
  <c r="AC171" i="22"/>
  <c r="AB171" i="22"/>
  <c r="AA171" i="22"/>
  <c r="Z171" i="22"/>
  <c r="Y171" i="22"/>
  <c r="X171" i="22"/>
  <c r="W171" i="22"/>
  <c r="V171" i="22"/>
  <c r="U171" i="22"/>
  <c r="T171" i="22"/>
  <c r="S171" i="22"/>
  <c r="R171" i="22"/>
  <c r="Q171" i="22"/>
  <c r="P171" i="22"/>
  <c r="O171" i="22"/>
  <c r="N171" i="22"/>
  <c r="M171" i="22"/>
  <c r="L171" i="22"/>
  <c r="K171" i="22"/>
  <c r="J171" i="22"/>
  <c r="I171" i="22"/>
  <c r="H171" i="22"/>
  <c r="G171" i="22"/>
  <c r="F171" i="22"/>
  <c r="E171" i="22"/>
  <c r="D171" i="22"/>
  <c r="C171" i="22"/>
  <c r="AZ170" i="22"/>
  <c r="AY170" i="22"/>
  <c r="AX170" i="22"/>
  <c r="AW170" i="22"/>
  <c r="AV170" i="22"/>
  <c r="AU170" i="22"/>
  <c r="AT170" i="22"/>
  <c r="AS170" i="22"/>
  <c r="AR170" i="22"/>
  <c r="AQ170" i="22"/>
  <c r="AP170" i="22"/>
  <c r="AO170" i="22"/>
  <c r="AN170" i="22"/>
  <c r="AM170" i="22"/>
  <c r="AL170" i="22"/>
  <c r="AK170" i="22"/>
  <c r="AJ170" i="22"/>
  <c r="AI170" i="22"/>
  <c r="AH170" i="22"/>
  <c r="AG170" i="22"/>
  <c r="AF170" i="22"/>
  <c r="AE170" i="22"/>
  <c r="AD170" i="22"/>
  <c r="AC170" i="22"/>
  <c r="AB170" i="22"/>
  <c r="AA170" i="22"/>
  <c r="Z170" i="22"/>
  <c r="Y170" i="22"/>
  <c r="X170" i="22"/>
  <c r="W170" i="22"/>
  <c r="V170" i="22"/>
  <c r="U170" i="22"/>
  <c r="T170" i="22"/>
  <c r="S170" i="22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AZ169" i="22"/>
  <c r="AY169" i="22"/>
  <c r="AX169" i="22"/>
  <c r="AW169" i="22"/>
  <c r="AV169" i="22"/>
  <c r="AU169" i="22"/>
  <c r="AT169" i="22"/>
  <c r="AS169" i="22"/>
  <c r="AR169" i="22"/>
  <c r="AQ169" i="22"/>
  <c r="AP169" i="22"/>
  <c r="AO169" i="22"/>
  <c r="AN169" i="22"/>
  <c r="AM169" i="22"/>
  <c r="AL169" i="22"/>
  <c r="AK169" i="22"/>
  <c r="AJ169" i="22"/>
  <c r="AI169" i="22"/>
  <c r="AH169" i="22"/>
  <c r="AG169" i="22"/>
  <c r="AF169" i="22"/>
  <c r="AE169" i="22"/>
  <c r="AD169" i="22"/>
  <c r="AC169" i="22"/>
  <c r="AB169" i="22"/>
  <c r="AA169" i="22"/>
  <c r="Z169" i="22"/>
  <c r="Y169" i="22"/>
  <c r="X169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AZ168" i="22"/>
  <c r="AY168" i="22"/>
  <c r="AX168" i="22"/>
  <c r="AW168" i="22"/>
  <c r="AV168" i="22"/>
  <c r="AU168" i="22"/>
  <c r="AT168" i="22"/>
  <c r="AS168" i="22"/>
  <c r="AR168" i="22"/>
  <c r="AQ168" i="22"/>
  <c r="AP168" i="22"/>
  <c r="AO168" i="22"/>
  <c r="AN168" i="22"/>
  <c r="AM168" i="22"/>
  <c r="AL168" i="22"/>
  <c r="AK168" i="22"/>
  <c r="AJ168" i="22"/>
  <c r="AI168" i="22"/>
  <c r="AH168" i="22"/>
  <c r="AG168" i="22"/>
  <c r="AF168" i="22"/>
  <c r="AE168" i="22"/>
  <c r="AD168" i="22"/>
  <c r="AC168" i="22"/>
  <c r="AB168" i="22"/>
  <c r="AA168" i="22"/>
  <c r="Z168" i="22"/>
  <c r="Y168" i="22"/>
  <c r="X168" i="22"/>
  <c r="W168" i="22"/>
  <c r="V168" i="22"/>
  <c r="U168" i="22"/>
  <c r="T168" i="22"/>
  <c r="S168" i="22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AZ167" i="22"/>
  <c r="AY167" i="22"/>
  <c r="AX167" i="22"/>
  <c r="AW167" i="22"/>
  <c r="AV167" i="22"/>
  <c r="AU167" i="22"/>
  <c r="AT167" i="22"/>
  <c r="AS167" i="22"/>
  <c r="AR167" i="22"/>
  <c r="AQ167" i="22"/>
  <c r="AP167" i="22"/>
  <c r="AO167" i="22"/>
  <c r="AN167" i="22"/>
  <c r="AM167" i="22"/>
  <c r="AL167" i="22"/>
  <c r="AK167" i="22"/>
  <c r="AJ167" i="22"/>
  <c r="AI167" i="22"/>
  <c r="AH167" i="22"/>
  <c r="AG167" i="22"/>
  <c r="AF167" i="22"/>
  <c r="AE167" i="22"/>
  <c r="AD167" i="22"/>
  <c r="AC167" i="22"/>
  <c r="AB167" i="22"/>
  <c r="AA167" i="22"/>
  <c r="Z167" i="22"/>
  <c r="Y167" i="22"/>
  <c r="X167" i="22"/>
  <c r="W167" i="22"/>
  <c r="V167" i="22"/>
  <c r="U167" i="22"/>
  <c r="T167" i="22"/>
  <c r="S167" i="22"/>
  <c r="R167" i="22"/>
  <c r="Q167" i="22"/>
  <c r="P167" i="22"/>
  <c r="O167" i="22"/>
  <c r="N167" i="22"/>
  <c r="M167" i="22"/>
  <c r="L167" i="22"/>
  <c r="K167" i="22"/>
  <c r="J167" i="22"/>
  <c r="I167" i="22"/>
  <c r="H167" i="22"/>
  <c r="G167" i="22"/>
  <c r="F167" i="22"/>
  <c r="E167" i="22"/>
  <c r="D167" i="22"/>
  <c r="C167" i="22"/>
  <c r="AZ166" i="22"/>
  <c r="AY166" i="22"/>
  <c r="AX166" i="22"/>
  <c r="AW166" i="22"/>
  <c r="AV166" i="22"/>
  <c r="AU166" i="22"/>
  <c r="AT166" i="22"/>
  <c r="AS166" i="22"/>
  <c r="AR166" i="22"/>
  <c r="AQ166" i="22"/>
  <c r="AP166" i="22"/>
  <c r="AO166" i="22"/>
  <c r="AN166" i="22"/>
  <c r="AM166" i="22"/>
  <c r="AL166" i="22"/>
  <c r="AK166" i="22"/>
  <c r="AJ166" i="22"/>
  <c r="AI166" i="22"/>
  <c r="AH166" i="22"/>
  <c r="AG166" i="22"/>
  <c r="AF166" i="22"/>
  <c r="AE166" i="22"/>
  <c r="AD166" i="22"/>
  <c r="AC166" i="22"/>
  <c r="AB166" i="22"/>
  <c r="AA166" i="22"/>
  <c r="Z166" i="22"/>
  <c r="Y166" i="22"/>
  <c r="X166" i="22"/>
  <c r="W166" i="22"/>
  <c r="V166" i="22"/>
  <c r="U166" i="22"/>
  <c r="T166" i="22"/>
  <c r="S166" i="22"/>
  <c r="R166" i="22"/>
  <c r="Q166" i="22"/>
  <c r="P166" i="22"/>
  <c r="O166" i="22"/>
  <c r="N166" i="22"/>
  <c r="M166" i="22"/>
  <c r="L166" i="22"/>
  <c r="K166" i="22"/>
  <c r="J166" i="22"/>
  <c r="I166" i="22"/>
  <c r="H166" i="22"/>
  <c r="G166" i="22"/>
  <c r="F166" i="22"/>
  <c r="E166" i="22"/>
  <c r="D166" i="22"/>
  <c r="C166" i="22"/>
  <c r="AZ165" i="22"/>
  <c r="AY165" i="22"/>
  <c r="AX165" i="22"/>
  <c r="AW165" i="22"/>
  <c r="AV165" i="22"/>
  <c r="AU165" i="22"/>
  <c r="AT165" i="22"/>
  <c r="AS165" i="22"/>
  <c r="AR165" i="22"/>
  <c r="AQ165" i="22"/>
  <c r="AP165" i="22"/>
  <c r="AO165" i="22"/>
  <c r="AN165" i="22"/>
  <c r="AM165" i="22"/>
  <c r="AL165" i="22"/>
  <c r="AK165" i="22"/>
  <c r="AJ165" i="22"/>
  <c r="AI165" i="22"/>
  <c r="AH165" i="22"/>
  <c r="AG165" i="22"/>
  <c r="AF165" i="22"/>
  <c r="AE165" i="22"/>
  <c r="AD165" i="22"/>
  <c r="AC165" i="22"/>
  <c r="AB165" i="22"/>
  <c r="AA165" i="22"/>
  <c r="Z165" i="22"/>
  <c r="Y165" i="22"/>
  <c r="X165" i="22"/>
  <c r="W165" i="22"/>
  <c r="V165" i="22"/>
  <c r="U165" i="22"/>
  <c r="T165" i="22"/>
  <c r="S165" i="22"/>
  <c r="R165" i="22"/>
  <c r="Q165" i="22"/>
  <c r="P165" i="22"/>
  <c r="O165" i="22"/>
  <c r="N165" i="22"/>
  <c r="M165" i="22"/>
  <c r="L165" i="22"/>
  <c r="K165" i="22"/>
  <c r="J165" i="22"/>
  <c r="I165" i="22"/>
  <c r="H165" i="22"/>
  <c r="G165" i="22"/>
  <c r="F165" i="22"/>
  <c r="E165" i="22"/>
  <c r="D165" i="22"/>
  <c r="C165" i="22"/>
  <c r="AZ164" i="22"/>
  <c r="AY164" i="22"/>
  <c r="AX164" i="22"/>
  <c r="AW164" i="22"/>
  <c r="AV164" i="22"/>
  <c r="AU164" i="22"/>
  <c r="AT164" i="22"/>
  <c r="AS164" i="22"/>
  <c r="AR164" i="22"/>
  <c r="AQ164" i="22"/>
  <c r="AP164" i="22"/>
  <c r="AO164" i="22"/>
  <c r="AN164" i="22"/>
  <c r="AM164" i="22"/>
  <c r="AL164" i="22"/>
  <c r="AK164" i="22"/>
  <c r="AJ164" i="22"/>
  <c r="AI164" i="22"/>
  <c r="AH164" i="22"/>
  <c r="AG164" i="22"/>
  <c r="AF164" i="22"/>
  <c r="AE164" i="22"/>
  <c r="AD164" i="22"/>
  <c r="AC164" i="22"/>
  <c r="AB164" i="22"/>
  <c r="AA164" i="22"/>
  <c r="Z164" i="22"/>
  <c r="Y164" i="22"/>
  <c r="X164" i="22"/>
  <c r="W164" i="22"/>
  <c r="V164" i="22"/>
  <c r="U164" i="22"/>
  <c r="T164" i="22"/>
  <c r="S164" i="22"/>
  <c r="R164" i="22"/>
  <c r="Q164" i="22"/>
  <c r="P164" i="22"/>
  <c r="O164" i="22"/>
  <c r="N164" i="22"/>
  <c r="M164" i="22"/>
  <c r="L164" i="22"/>
  <c r="K164" i="22"/>
  <c r="J164" i="22"/>
  <c r="I164" i="22"/>
  <c r="H164" i="22"/>
  <c r="G164" i="22"/>
  <c r="F164" i="22"/>
  <c r="E164" i="22"/>
  <c r="D164" i="22"/>
  <c r="C164" i="22"/>
  <c r="AZ163" i="22"/>
  <c r="AY163" i="22"/>
  <c r="AX163" i="22"/>
  <c r="AW163" i="22"/>
  <c r="AV163" i="22"/>
  <c r="AU163" i="22"/>
  <c r="AT163" i="22"/>
  <c r="AS163" i="22"/>
  <c r="AR163" i="22"/>
  <c r="AQ163" i="22"/>
  <c r="AP163" i="22"/>
  <c r="AO163" i="22"/>
  <c r="AN163" i="22"/>
  <c r="AM163" i="22"/>
  <c r="AL163" i="22"/>
  <c r="AK163" i="22"/>
  <c r="AJ163" i="22"/>
  <c r="AI163" i="22"/>
  <c r="AH163" i="22"/>
  <c r="AG163" i="22"/>
  <c r="AF163" i="22"/>
  <c r="AE163" i="22"/>
  <c r="AD163" i="22"/>
  <c r="AC163" i="22"/>
  <c r="AB163" i="22"/>
  <c r="AA163" i="22"/>
  <c r="Z163" i="22"/>
  <c r="Y163" i="22"/>
  <c r="X163" i="22"/>
  <c r="W163" i="22"/>
  <c r="V163" i="22"/>
  <c r="U163" i="22"/>
  <c r="T163" i="22"/>
  <c r="S163" i="22"/>
  <c r="R163" i="22"/>
  <c r="Q163" i="22"/>
  <c r="P163" i="22"/>
  <c r="O163" i="22"/>
  <c r="N163" i="22"/>
  <c r="M163" i="22"/>
  <c r="L163" i="22"/>
  <c r="K163" i="22"/>
  <c r="J163" i="22"/>
  <c r="I163" i="22"/>
  <c r="H163" i="22"/>
  <c r="G163" i="22"/>
  <c r="F163" i="22"/>
  <c r="E163" i="22"/>
  <c r="D163" i="22"/>
  <c r="C163" i="22"/>
  <c r="AZ162" i="22"/>
  <c r="AY162" i="22"/>
  <c r="AX162" i="22"/>
  <c r="AW162" i="22"/>
  <c r="AV162" i="22"/>
  <c r="AU162" i="22"/>
  <c r="AT162" i="22"/>
  <c r="AS162" i="22"/>
  <c r="AR162" i="22"/>
  <c r="AQ162" i="22"/>
  <c r="AP162" i="22"/>
  <c r="AO162" i="22"/>
  <c r="AN162" i="22"/>
  <c r="AM162" i="22"/>
  <c r="AL162" i="22"/>
  <c r="AK162" i="22"/>
  <c r="AJ162" i="22"/>
  <c r="AI162" i="22"/>
  <c r="AH162" i="22"/>
  <c r="AG162" i="22"/>
  <c r="AF162" i="22"/>
  <c r="AE162" i="22"/>
  <c r="AD162" i="22"/>
  <c r="AC162" i="22"/>
  <c r="AB162" i="22"/>
  <c r="AA162" i="22"/>
  <c r="Z162" i="22"/>
  <c r="Y162" i="22"/>
  <c r="X162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AZ161" i="22"/>
  <c r="AY161" i="22"/>
  <c r="AX161" i="22"/>
  <c r="AW161" i="22"/>
  <c r="AV161" i="22"/>
  <c r="AU161" i="22"/>
  <c r="AT161" i="22"/>
  <c r="AS161" i="22"/>
  <c r="AR161" i="22"/>
  <c r="AQ161" i="22"/>
  <c r="AP161" i="22"/>
  <c r="AO161" i="22"/>
  <c r="AN161" i="22"/>
  <c r="AM161" i="22"/>
  <c r="AL161" i="22"/>
  <c r="AK161" i="22"/>
  <c r="AJ161" i="22"/>
  <c r="AI161" i="22"/>
  <c r="AH161" i="22"/>
  <c r="AG161" i="22"/>
  <c r="AF161" i="22"/>
  <c r="AE161" i="22"/>
  <c r="AD161" i="22"/>
  <c r="AC161" i="22"/>
  <c r="AB161" i="22"/>
  <c r="AA161" i="22"/>
  <c r="Z161" i="22"/>
  <c r="Y161" i="22"/>
  <c r="X161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AZ160" i="22"/>
  <c r="AY160" i="22"/>
  <c r="AX160" i="22"/>
  <c r="AW160" i="22"/>
  <c r="AV160" i="22"/>
  <c r="AU160" i="22"/>
  <c r="AT160" i="22"/>
  <c r="AS160" i="22"/>
  <c r="AR160" i="22"/>
  <c r="AQ160" i="22"/>
  <c r="AP160" i="22"/>
  <c r="AO160" i="22"/>
  <c r="AN160" i="22"/>
  <c r="AM160" i="22"/>
  <c r="AL160" i="22"/>
  <c r="AK160" i="22"/>
  <c r="AJ160" i="22"/>
  <c r="AI160" i="22"/>
  <c r="AH160" i="22"/>
  <c r="AG160" i="22"/>
  <c r="AF160" i="22"/>
  <c r="AE160" i="22"/>
  <c r="AD160" i="22"/>
  <c r="AC160" i="22"/>
  <c r="AB160" i="22"/>
  <c r="AA160" i="22"/>
  <c r="Z160" i="22"/>
  <c r="Y160" i="22"/>
  <c r="X160" i="22"/>
  <c r="W160" i="22"/>
  <c r="V160" i="22"/>
  <c r="U160" i="22"/>
  <c r="T160" i="22"/>
  <c r="S160" i="22"/>
  <c r="R160" i="22"/>
  <c r="Q160" i="22"/>
  <c r="P160" i="22"/>
  <c r="O160" i="22"/>
  <c r="N160" i="22"/>
  <c r="M160" i="22"/>
  <c r="L160" i="22"/>
  <c r="K160" i="22"/>
  <c r="J160" i="22"/>
  <c r="I160" i="22"/>
  <c r="H160" i="22"/>
  <c r="G160" i="22"/>
  <c r="F160" i="22"/>
  <c r="E160" i="22"/>
  <c r="D160" i="22"/>
  <c r="C160" i="22"/>
  <c r="AZ159" i="22"/>
  <c r="AY159" i="22"/>
  <c r="AX159" i="22"/>
  <c r="AW159" i="22"/>
  <c r="AV159" i="22"/>
  <c r="AU159" i="22"/>
  <c r="AT159" i="22"/>
  <c r="AS159" i="22"/>
  <c r="AR159" i="22"/>
  <c r="AQ159" i="22"/>
  <c r="AP159" i="22"/>
  <c r="AO159" i="22"/>
  <c r="AN159" i="22"/>
  <c r="AM159" i="22"/>
  <c r="AL159" i="22"/>
  <c r="AK159" i="22"/>
  <c r="AJ159" i="22"/>
  <c r="AI159" i="22"/>
  <c r="AH159" i="22"/>
  <c r="AG159" i="22"/>
  <c r="AF159" i="22"/>
  <c r="AE159" i="22"/>
  <c r="AD159" i="22"/>
  <c r="AC159" i="22"/>
  <c r="AB159" i="22"/>
  <c r="AA159" i="22"/>
  <c r="Z159" i="22"/>
  <c r="Y159" i="22"/>
  <c r="X159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AZ158" i="22"/>
  <c r="AY158" i="22"/>
  <c r="AX158" i="22"/>
  <c r="AW158" i="22"/>
  <c r="AV158" i="22"/>
  <c r="AU158" i="22"/>
  <c r="AT158" i="22"/>
  <c r="AS158" i="22"/>
  <c r="AR158" i="22"/>
  <c r="AQ158" i="22"/>
  <c r="AP158" i="22"/>
  <c r="AO158" i="22"/>
  <c r="AN158" i="22"/>
  <c r="AM158" i="22"/>
  <c r="AL158" i="22"/>
  <c r="AK158" i="22"/>
  <c r="AJ158" i="22"/>
  <c r="AI158" i="22"/>
  <c r="AH158" i="22"/>
  <c r="AG158" i="22"/>
  <c r="AF158" i="22"/>
  <c r="AE158" i="22"/>
  <c r="AD158" i="22"/>
  <c r="AC158" i="22"/>
  <c r="AB158" i="22"/>
  <c r="AA158" i="22"/>
  <c r="Z158" i="22"/>
  <c r="Y158" i="22"/>
  <c r="X158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AZ157" i="22"/>
  <c r="AY157" i="22"/>
  <c r="AX157" i="22"/>
  <c r="AW157" i="22"/>
  <c r="AV157" i="22"/>
  <c r="AU157" i="22"/>
  <c r="AT157" i="22"/>
  <c r="AS157" i="22"/>
  <c r="AR157" i="22"/>
  <c r="AQ157" i="22"/>
  <c r="AP157" i="22"/>
  <c r="AO157" i="22"/>
  <c r="AN157" i="22"/>
  <c r="AM157" i="22"/>
  <c r="AL157" i="22"/>
  <c r="AK157" i="22"/>
  <c r="AJ157" i="22"/>
  <c r="AI157" i="22"/>
  <c r="AH157" i="22"/>
  <c r="AG157" i="22"/>
  <c r="AF157" i="22"/>
  <c r="AE157" i="22"/>
  <c r="AD157" i="22"/>
  <c r="AC157" i="22"/>
  <c r="AB157" i="22"/>
  <c r="AA157" i="22"/>
  <c r="Z157" i="22"/>
  <c r="Y157" i="22"/>
  <c r="X157" i="22"/>
  <c r="W157" i="22"/>
  <c r="V157" i="22"/>
  <c r="U157" i="22"/>
  <c r="T157" i="22"/>
  <c r="S157" i="22"/>
  <c r="R157" i="22"/>
  <c r="Q157" i="22"/>
  <c r="P157" i="22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C157" i="22"/>
  <c r="AZ156" i="22"/>
  <c r="AY156" i="22"/>
  <c r="AX156" i="22"/>
  <c r="AW156" i="22"/>
  <c r="AV156" i="22"/>
  <c r="AU156" i="22"/>
  <c r="AT156" i="22"/>
  <c r="AS156" i="22"/>
  <c r="AR156" i="22"/>
  <c r="AQ156" i="22"/>
  <c r="AP156" i="22"/>
  <c r="AO156" i="22"/>
  <c r="AN156" i="22"/>
  <c r="AM156" i="22"/>
  <c r="AL156" i="22"/>
  <c r="AK156" i="22"/>
  <c r="AJ156" i="22"/>
  <c r="AI156" i="22"/>
  <c r="AH156" i="22"/>
  <c r="AG156" i="22"/>
  <c r="AF156" i="22"/>
  <c r="AE156" i="22"/>
  <c r="AD156" i="22"/>
  <c r="AC156" i="22"/>
  <c r="AB156" i="22"/>
  <c r="AA156" i="22"/>
  <c r="Z156" i="22"/>
  <c r="Y156" i="22"/>
  <c r="X156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AZ155" i="22"/>
  <c r="AY155" i="22"/>
  <c r="AX155" i="22"/>
  <c r="AW155" i="22"/>
  <c r="AV155" i="22"/>
  <c r="AU155" i="22"/>
  <c r="AT155" i="22"/>
  <c r="AS155" i="22"/>
  <c r="AR155" i="22"/>
  <c r="AQ155" i="22"/>
  <c r="AP155" i="22"/>
  <c r="AO155" i="22"/>
  <c r="AN155" i="22"/>
  <c r="AM155" i="22"/>
  <c r="AL155" i="22"/>
  <c r="AK155" i="22"/>
  <c r="AJ155" i="22"/>
  <c r="AI155" i="22"/>
  <c r="AH155" i="22"/>
  <c r="AG155" i="22"/>
  <c r="AF155" i="22"/>
  <c r="AE155" i="22"/>
  <c r="AD155" i="22"/>
  <c r="AC155" i="22"/>
  <c r="AB155" i="22"/>
  <c r="AA155" i="22"/>
  <c r="Z155" i="22"/>
  <c r="Y155" i="22"/>
  <c r="X155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AZ154" i="22"/>
  <c r="AY154" i="22"/>
  <c r="AX154" i="22"/>
  <c r="AW154" i="22"/>
  <c r="AV154" i="22"/>
  <c r="AU154" i="22"/>
  <c r="AT154" i="22"/>
  <c r="AS154" i="22"/>
  <c r="AR154" i="22"/>
  <c r="AQ154" i="22"/>
  <c r="AP154" i="22"/>
  <c r="AO154" i="22"/>
  <c r="AN154" i="22"/>
  <c r="AM154" i="22"/>
  <c r="AL154" i="22"/>
  <c r="AK154" i="22"/>
  <c r="AJ154" i="22"/>
  <c r="AI154" i="22"/>
  <c r="AH154" i="22"/>
  <c r="AG154" i="22"/>
  <c r="AF154" i="22"/>
  <c r="AE154" i="22"/>
  <c r="AD154" i="22"/>
  <c r="AC154" i="22"/>
  <c r="AB154" i="22"/>
  <c r="AA154" i="22"/>
  <c r="Z154" i="22"/>
  <c r="Y154" i="22"/>
  <c r="X154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AZ153" i="22"/>
  <c r="AY153" i="22"/>
  <c r="AX153" i="22"/>
  <c r="AW153" i="22"/>
  <c r="AV153" i="22"/>
  <c r="AU153" i="22"/>
  <c r="AT153" i="22"/>
  <c r="AS153" i="22"/>
  <c r="AR153" i="22"/>
  <c r="AQ153" i="22"/>
  <c r="AP153" i="22"/>
  <c r="AO153" i="22"/>
  <c r="AN153" i="22"/>
  <c r="AM153" i="22"/>
  <c r="AL153" i="22"/>
  <c r="AK153" i="22"/>
  <c r="AJ153" i="22"/>
  <c r="AI153" i="22"/>
  <c r="AH153" i="22"/>
  <c r="AG153" i="22"/>
  <c r="AF153" i="22"/>
  <c r="AE153" i="22"/>
  <c r="AD153" i="22"/>
  <c r="AC153" i="22"/>
  <c r="AB153" i="22"/>
  <c r="AA153" i="22"/>
  <c r="Z153" i="22"/>
  <c r="Y153" i="22"/>
  <c r="X153" i="22"/>
  <c r="W153" i="22"/>
  <c r="V153" i="22"/>
  <c r="U153" i="22"/>
  <c r="T153" i="22"/>
  <c r="S153" i="22"/>
  <c r="R153" i="22"/>
  <c r="Q153" i="22"/>
  <c r="P153" i="22"/>
  <c r="O153" i="22"/>
  <c r="N153" i="22"/>
  <c r="M153" i="22"/>
  <c r="L153" i="22"/>
  <c r="K153" i="22"/>
  <c r="J153" i="22"/>
  <c r="I153" i="22"/>
  <c r="H153" i="22"/>
  <c r="G153" i="22"/>
  <c r="F153" i="22"/>
  <c r="E153" i="22"/>
  <c r="D153" i="22"/>
  <c r="C153" i="22"/>
  <c r="AZ152" i="22"/>
  <c r="AY152" i="22"/>
  <c r="AX152" i="22"/>
  <c r="AW152" i="22"/>
  <c r="AV152" i="22"/>
  <c r="AU152" i="22"/>
  <c r="AT152" i="22"/>
  <c r="AS152" i="22"/>
  <c r="AR152" i="22"/>
  <c r="AQ152" i="22"/>
  <c r="AP152" i="22"/>
  <c r="AO152" i="22"/>
  <c r="AN152" i="22"/>
  <c r="AM152" i="22"/>
  <c r="AL152" i="22"/>
  <c r="AK152" i="22"/>
  <c r="AJ152" i="22"/>
  <c r="AI152" i="22"/>
  <c r="AH152" i="22"/>
  <c r="AG152" i="22"/>
  <c r="AF152" i="22"/>
  <c r="AE152" i="22"/>
  <c r="AD152" i="22"/>
  <c r="AC152" i="22"/>
  <c r="AB152" i="22"/>
  <c r="AA152" i="22"/>
  <c r="Z152" i="22"/>
  <c r="Y152" i="22"/>
  <c r="X152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AZ151" i="22"/>
  <c r="AY151" i="22"/>
  <c r="AX151" i="22"/>
  <c r="AW151" i="22"/>
  <c r="AV151" i="22"/>
  <c r="AU151" i="22"/>
  <c r="AT151" i="22"/>
  <c r="AS151" i="22"/>
  <c r="AR151" i="22"/>
  <c r="AQ151" i="22"/>
  <c r="AP151" i="22"/>
  <c r="AO151" i="22"/>
  <c r="AN151" i="22"/>
  <c r="AM151" i="22"/>
  <c r="AL151" i="22"/>
  <c r="AK151" i="22"/>
  <c r="AJ151" i="22"/>
  <c r="AI151" i="22"/>
  <c r="AH151" i="22"/>
  <c r="AG151" i="22"/>
  <c r="AF151" i="22"/>
  <c r="AE151" i="22"/>
  <c r="AD151" i="22"/>
  <c r="AC151" i="22"/>
  <c r="AB151" i="22"/>
  <c r="AA151" i="22"/>
  <c r="Z151" i="22"/>
  <c r="Y151" i="22"/>
  <c r="X151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AZ150" i="22"/>
  <c r="AY150" i="22"/>
  <c r="AX150" i="22"/>
  <c r="AW150" i="22"/>
  <c r="AV150" i="22"/>
  <c r="AU150" i="22"/>
  <c r="AT150" i="22"/>
  <c r="AS150" i="22"/>
  <c r="AR150" i="22"/>
  <c r="AQ150" i="22"/>
  <c r="AP150" i="22"/>
  <c r="AO150" i="22"/>
  <c r="AN150" i="22"/>
  <c r="AM150" i="22"/>
  <c r="AL150" i="22"/>
  <c r="AK150" i="22"/>
  <c r="AJ150" i="22"/>
  <c r="AI150" i="22"/>
  <c r="AH150" i="22"/>
  <c r="AG150" i="22"/>
  <c r="AF150" i="22"/>
  <c r="AE150" i="22"/>
  <c r="AD150" i="22"/>
  <c r="AC150" i="22"/>
  <c r="AB150" i="22"/>
  <c r="AA150" i="22"/>
  <c r="Z150" i="22"/>
  <c r="Y150" i="22"/>
  <c r="X150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AZ149" i="22"/>
  <c r="AY149" i="22"/>
  <c r="AX149" i="22"/>
  <c r="AW149" i="22"/>
  <c r="AV149" i="22"/>
  <c r="AU149" i="22"/>
  <c r="AT149" i="22"/>
  <c r="AS149" i="22"/>
  <c r="AR149" i="22"/>
  <c r="AQ149" i="22"/>
  <c r="AP149" i="22"/>
  <c r="AO149" i="22"/>
  <c r="AN149" i="22"/>
  <c r="AM149" i="22"/>
  <c r="AL149" i="22"/>
  <c r="AK149" i="22"/>
  <c r="AJ149" i="22"/>
  <c r="AI149" i="22"/>
  <c r="AH149" i="22"/>
  <c r="AG149" i="22"/>
  <c r="AF149" i="22"/>
  <c r="AE149" i="22"/>
  <c r="AD149" i="22"/>
  <c r="AC149" i="22"/>
  <c r="AB149" i="22"/>
  <c r="AA149" i="22"/>
  <c r="Z149" i="22"/>
  <c r="Y149" i="22"/>
  <c r="X149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AZ148" i="22"/>
  <c r="AY148" i="22"/>
  <c r="AX148" i="22"/>
  <c r="AW148" i="22"/>
  <c r="AV148" i="22"/>
  <c r="AU148" i="22"/>
  <c r="AT148" i="22"/>
  <c r="AS148" i="22"/>
  <c r="AR148" i="22"/>
  <c r="AQ148" i="22"/>
  <c r="AP148" i="22"/>
  <c r="AO148" i="22"/>
  <c r="AN148" i="22"/>
  <c r="AM148" i="22"/>
  <c r="AL148" i="22"/>
  <c r="AK148" i="22"/>
  <c r="AJ148" i="22"/>
  <c r="AI148" i="22"/>
  <c r="AH148" i="22"/>
  <c r="AG148" i="22"/>
  <c r="AF148" i="22"/>
  <c r="AE148" i="22"/>
  <c r="AD148" i="22"/>
  <c r="AC148" i="22"/>
  <c r="AB148" i="22"/>
  <c r="AA148" i="22"/>
  <c r="Z148" i="22"/>
  <c r="Y148" i="22"/>
  <c r="X148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AZ147" i="22"/>
  <c r="AY147" i="22"/>
  <c r="AX147" i="22"/>
  <c r="AW147" i="22"/>
  <c r="AV147" i="22"/>
  <c r="AU147" i="22"/>
  <c r="AT147" i="22"/>
  <c r="AS147" i="22"/>
  <c r="AR147" i="22"/>
  <c r="AQ147" i="22"/>
  <c r="AP147" i="22"/>
  <c r="AO147" i="22"/>
  <c r="AN147" i="22"/>
  <c r="AM147" i="22"/>
  <c r="AL147" i="22"/>
  <c r="AK147" i="22"/>
  <c r="AJ147" i="22"/>
  <c r="AI147" i="22"/>
  <c r="AH147" i="22"/>
  <c r="AG147" i="22"/>
  <c r="AF147" i="22"/>
  <c r="AE147" i="22"/>
  <c r="AD147" i="22"/>
  <c r="AC147" i="22"/>
  <c r="AB147" i="22"/>
  <c r="AA147" i="22"/>
  <c r="Z147" i="22"/>
  <c r="Y147" i="22"/>
  <c r="X147" i="22"/>
  <c r="W147" i="22"/>
  <c r="V147" i="22"/>
  <c r="U147" i="22"/>
  <c r="T147" i="22"/>
  <c r="S147" i="22"/>
  <c r="R147" i="22"/>
  <c r="Q147" i="22"/>
  <c r="P147" i="22"/>
  <c r="O147" i="22"/>
  <c r="N147" i="22"/>
  <c r="M147" i="22"/>
  <c r="L147" i="22"/>
  <c r="K147" i="22"/>
  <c r="J147" i="22"/>
  <c r="I147" i="22"/>
  <c r="H147" i="22"/>
  <c r="G147" i="22"/>
  <c r="F147" i="22"/>
  <c r="E147" i="22"/>
  <c r="D147" i="22"/>
  <c r="C147" i="22"/>
  <c r="AZ146" i="22"/>
  <c r="AY146" i="22"/>
  <c r="AX146" i="22"/>
  <c r="AW146" i="22"/>
  <c r="AV146" i="22"/>
  <c r="AU146" i="22"/>
  <c r="AT146" i="22"/>
  <c r="AS146" i="22"/>
  <c r="AR146" i="22"/>
  <c r="AQ146" i="22"/>
  <c r="AP146" i="22"/>
  <c r="AO146" i="22"/>
  <c r="AN146" i="22"/>
  <c r="AM146" i="22"/>
  <c r="AL146" i="22"/>
  <c r="AK146" i="22"/>
  <c r="AJ146" i="22"/>
  <c r="AI146" i="22"/>
  <c r="AH146" i="22"/>
  <c r="AG146" i="22"/>
  <c r="AF146" i="22"/>
  <c r="AE146" i="22"/>
  <c r="AD146" i="22"/>
  <c r="AC146" i="22"/>
  <c r="AB146" i="22"/>
  <c r="AA146" i="22"/>
  <c r="Z146" i="22"/>
  <c r="Y146" i="22"/>
  <c r="X146" i="22"/>
  <c r="W146" i="22"/>
  <c r="V146" i="22"/>
  <c r="U146" i="22"/>
  <c r="T146" i="22"/>
  <c r="S146" i="22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D146" i="22"/>
  <c r="C146" i="22"/>
  <c r="AZ145" i="22"/>
  <c r="AY145" i="22"/>
  <c r="AX145" i="22"/>
  <c r="AW145" i="22"/>
  <c r="AV145" i="22"/>
  <c r="AU145" i="22"/>
  <c r="AT145" i="22"/>
  <c r="AS145" i="22"/>
  <c r="AR145" i="22"/>
  <c r="AQ145" i="22"/>
  <c r="AP145" i="22"/>
  <c r="AO145" i="22"/>
  <c r="AN145" i="22"/>
  <c r="AM145" i="22"/>
  <c r="AL145" i="22"/>
  <c r="AK145" i="22"/>
  <c r="AJ145" i="22"/>
  <c r="AI145" i="22"/>
  <c r="AH145" i="22"/>
  <c r="AG145" i="22"/>
  <c r="AF145" i="22"/>
  <c r="AE145" i="22"/>
  <c r="AD145" i="22"/>
  <c r="AC145" i="22"/>
  <c r="AB145" i="22"/>
  <c r="AA145" i="22"/>
  <c r="Z145" i="22"/>
  <c r="Y145" i="22"/>
  <c r="X145" i="22"/>
  <c r="W145" i="22"/>
  <c r="V145" i="22"/>
  <c r="U145" i="22"/>
  <c r="T145" i="22"/>
  <c r="S145" i="22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D145" i="22"/>
  <c r="C145" i="22"/>
  <c r="AZ144" i="22"/>
  <c r="AY144" i="22"/>
  <c r="AX144" i="22"/>
  <c r="AW144" i="22"/>
  <c r="AV144" i="22"/>
  <c r="AU144" i="22"/>
  <c r="AT144" i="22"/>
  <c r="AS144" i="22"/>
  <c r="AR144" i="22"/>
  <c r="AQ144" i="22"/>
  <c r="AP144" i="22"/>
  <c r="AO144" i="22"/>
  <c r="AN144" i="22"/>
  <c r="AM144" i="22"/>
  <c r="AL144" i="22"/>
  <c r="AK144" i="22"/>
  <c r="AJ144" i="22"/>
  <c r="AI144" i="22"/>
  <c r="AH144" i="22"/>
  <c r="AG144" i="22"/>
  <c r="AF144" i="22"/>
  <c r="AE144" i="22"/>
  <c r="AD144" i="22"/>
  <c r="AC144" i="22"/>
  <c r="AB144" i="22"/>
  <c r="AA144" i="22"/>
  <c r="Z144" i="22"/>
  <c r="Y144" i="22"/>
  <c r="X144" i="22"/>
  <c r="W144" i="22"/>
  <c r="V144" i="22"/>
  <c r="U144" i="22"/>
  <c r="T144" i="22"/>
  <c r="S144" i="22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D144" i="22"/>
  <c r="C144" i="22"/>
  <c r="AZ143" i="22"/>
  <c r="AY143" i="22"/>
  <c r="AX143" i="22"/>
  <c r="AW143" i="22"/>
  <c r="AV143" i="22"/>
  <c r="AU143" i="22"/>
  <c r="AT143" i="22"/>
  <c r="AS143" i="22"/>
  <c r="AR143" i="22"/>
  <c r="AQ143" i="22"/>
  <c r="AP143" i="22"/>
  <c r="AO143" i="22"/>
  <c r="AN143" i="22"/>
  <c r="AM143" i="22"/>
  <c r="AL143" i="22"/>
  <c r="AK143" i="22"/>
  <c r="AJ143" i="22"/>
  <c r="AI143" i="22"/>
  <c r="AH143" i="22"/>
  <c r="AG143" i="22"/>
  <c r="AF143" i="22"/>
  <c r="AE143" i="22"/>
  <c r="AD143" i="22"/>
  <c r="AC143" i="22"/>
  <c r="AB143" i="22"/>
  <c r="AA143" i="22"/>
  <c r="Z143" i="22"/>
  <c r="Y143" i="22"/>
  <c r="X143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AZ142" i="22"/>
  <c r="AY142" i="22"/>
  <c r="AX142" i="22"/>
  <c r="AW142" i="22"/>
  <c r="AV142" i="22"/>
  <c r="AU142" i="22"/>
  <c r="AT142" i="22"/>
  <c r="AS142" i="22"/>
  <c r="AR142" i="22"/>
  <c r="AQ142" i="22"/>
  <c r="AP142" i="22"/>
  <c r="AO142" i="22"/>
  <c r="AN142" i="22"/>
  <c r="AM142" i="22"/>
  <c r="AL142" i="22"/>
  <c r="AK142" i="22"/>
  <c r="AJ142" i="22"/>
  <c r="AI142" i="22"/>
  <c r="AH142" i="22"/>
  <c r="AG142" i="22"/>
  <c r="AF142" i="22"/>
  <c r="AE142" i="22"/>
  <c r="AD142" i="22"/>
  <c r="AC142" i="22"/>
  <c r="AB142" i="22"/>
  <c r="AA142" i="22"/>
  <c r="Z142" i="22"/>
  <c r="Y142" i="22"/>
  <c r="X142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AZ141" i="22"/>
  <c r="AY141" i="22"/>
  <c r="AX141" i="22"/>
  <c r="AW141" i="22"/>
  <c r="AV141" i="22"/>
  <c r="AU141" i="22"/>
  <c r="AT141" i="22"/>
  <c r="AS141" i="22"/>
  <c r="AR141" i="22"/>
  <c r="AQ141" i="22"/>
  <c r="AP141" i="22"/>
  <c r="AO141" i="22"/>
  <c r="AN141" i="22"/>
  <c r="AM141" i="22"/>
  <c r="AL141" i="22"/>
  <c r="AK141" i="22"/>
  <c r="AJ141" i="22"/>
  <c r="AI141" i="22"/>
  <c r="AH141" i="22"/>
  <c r="AG141" i="22"/>
  <c r="AF141" i="22"/>
  <c r="AE141" i="22"/>
  <c r="AD141" i="22"/>
  <c r="AC141" i="22"/>
  <c r="AB141" i="22"/>
  <c r="AA141" i="22"/>
  <c r="Z141" i="22"/>
  <c r="Y141" i="22"/>
  <c r="X141" i="22"/>
  <c r="W141" i="22"/>
  <c r="V141" i="22"/>
  <c r="U141" i="22"/>
  <c r="T141" i="22"/>
  <c r="S141" i="22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D141" i="22"/>
  <c r="C141" i="22"/>
  <c r="AZ140" i="22"/>
  <c r="AY140" i="22"/>
  <c r="AX140" i="22"/>
  <c r="AW140" i="22"/>
  <c r="AV140" i="22"/>
  <c r="AU140" i="22"/>
  <c r="AT140" i="22"/>
  <c r="AS140" i="22"/>
  <c r="AR140" i="22"/>
  <c r="AQ140" i="22"/>
  <c r="AP140" i="22"/>
  <c r="AO140" i="22"/>
  <c r="AN140" i="22"/>
  <c r="AM140" i="22"/>
  <c r="AL140" i="22"/>
  <c r="AK140" i="22"/>
  <c r="AJ140" i="22"/>
  <c r="AI140" i="22"/>
  <c r="AH140" i="22"/>
  <c r="AG140" i="22"/>
  <c r="AF140" i="22"/>
  <c r="AE140" i="22"/>
  <c r="AD140" i="22"/>
  <c r="AC140" i="22"/>
  <c r="AB140" i="22"/>
  <c r="AA140" i="22"/>
  <c r="Z140" i="22"/>
  <c r="Y140" i="22"/>
  <c r="X140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AZ139" i="22"/>
  <c r="AY139" i="22"/>
  <c r="AX139" i="22"/>
  <c r="AW139" i="22"/>
  <c r="AV139" i="22"/>
  <c r="AU139" i="22"/>
  <c r="AT139" i="22"/>
  <c r="AS139" i="22"/>
  <c r="AR139" i="22"/>
  <c r="AQ139" i="22"/>
  <c r="AP139" i="22"/>
  <c r="AO139" i="22"/>
  <c r="AN139" i="22"/>
  <c r="AM139" i="22"/>
  <c r="AL139" i="22"/>
  <c r="AK139" i="22"/>
  <c r="AJ139" i="22"/>
  <c r="AI139" i="22"/>
  <c r="AH139" i="22"/>
  <c r="AG139" i="22"/>
  <c r="AF139" i="22"/>
  <c r="AE139" i="22"/>
  <c r="AD139" i="22"/>
  <c r="AC139" i="22"/>
  <c r="AB139" i="22"/>
  <c r="AA139" i="22"/>
  <c r="Z139" i="22"/>
  <c r="Y139" i="22"/>
  <c r="X139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AZ138" i="22"/>
  <c r="AY138" i="22"/>
  <c r="AX138" i="22"/>
  <c r="AW138" i="22"/>
  <c r="AV138" i="22"/>
  <c r="AU138" i="22"/>
  <c r="AT138" i="22"/>
  <c r="AS138" i="22"/>
  <c r="AR138" i="22"/>
  <c r="AQ138" i="22"/>
  <c r="AP138" i="22"/>
  <c r="AO138" i="22"/>
  <c r="AN138" i="22"/>
  <c r="AM138" i="22"/>
  <c r="AL138" i="22"/>
  <c r="AK138" i="22"/>
  <c r="AJ138" i="22"/>
  <c r="AI138" i="22"/>
  <c r="AH138" i="22"/>
  <c r="AG138" i="22"/>
  <c r="AF138" i="22"/>
  <c r="AE138" i="22"/>
  <c r="AD138" i="22"/>
  <c r="AC138" i="22"/>
  <c r="AB138" i="22"/>
  <c r="AA138" i="22"/>
  <c r="Z138" i="22"/>
  <c r="Y138" i="22"/>
  <c r="X138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AZ137" i="22"/>
  <c r="AY137" i="22"/>
  <c r="AX137" i="22"/>
  <c r="AW137" i="22"/>
  <c r="AV137" i="22"/>
  <c r="AU137" i="22"/>
  <c r="AT137" i="22"/>
  <c r="AS137" i="22"/>
  <c r="AR137" i="22"/>
  <c r="AQ137" i="22"/>
  <c r="AP137" i="22"/>
  <c r="AO137" i="22"/>
  <c r="AN137" i="22"/>
  <c r="AM137" i="22"/>
  <c r="AL137" i="22"/>
  <c r="AK137" i="22"/>
  <c r="AJ137" i="22"/>
  <c r="AI137" i="22"/>
  <c r="AH137" i="22"/>
  <c r="AG137" i="22"/>
  <c r="AF137" i="22"/>
  <c r="AE137" i="22"/>
  <c r="AD137" i="22"/>
  <c r="AC137" i="22"/>
  <c r="AB137" i="22"/>
  <c r="AA137" i="22"/>
  <c r="Z137" i="22"/>
  <c r="Y137" i="22"/>
  <c r="X137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AZ136" i="22"/>
  <c r="AY136" i="22"/>
  <c r="AX136" i="22"/>
  <c r="AW136" i="22"/>
  <c r="AV136" i="22"/>
  <c r="AU136" i="22"/>
  <c r="AT136" i="22"/>
  <c r="AS136" i="22"/>
  <c r="AR136" i="22"/>
  <c r="AQ136" i="22"/>
  <c r="AP136" i="22"/>
  <c r="AO136" i="22"/>
  <c r="AN136" i="22"/>
  <c r="AM136" i="22"/>
  <c r="AL136" i="22"/>
  <c r="AK136" i="22"/>
  <c r="AJ136" i="22"/>
  <c r="AI136" i="22"/>
  <c r="AH136" i="22"/>
  <c r="AG136" i="22"/>
  <c r="AF136" i="22"/>
  <c r="AE136" i="22"/>
  <c r="AD136" i="22"/>
  <c r="AC136" i="22"/>
  <c r="AB136" i="22"/>
  <c r="AA136" i="22"/>
  <c r="Z136" i="22"/>
  <c r="Y136" i="22"/>
  <c r="X136" i="22"/>
  <c r="W136" i="22"/>
  <c r="V136" i="22"/>
  <c r="U136" i="22"/>
  <c r="T136" i="22"/>
  <c r="S136" i="22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AZ135" i="22"/>
  <c r="AY135" i="22"/>
  <c r="AX135" i="22"/>
  <c r="AW135" i="22"/>
  <c r="AV135" i="22"/>
  <c r="AU135" i="22"/>
  <c r="AT135" i="22"/>
  <c r="AS135" i="22"/>
  <c r="AR135" i="22"/>
  <c r="AQ135" i="22"/>
  <c r="AP135" i="22"/>
  <c r="AO135" i="22"/>
  <c r="AN135" i="22"/>
  <c r="AM135" i="22"/>
  <c r="AL135" i="22"/>
  <c r="AK135" i="22"/>
  <c r="AJ135" i="22"/>
  <c r="AI135" i="22"/>
  <c r="AH135" i="22"/>
  <c r="AG135" i="22"/>
  <c r="AF135" i="22"/>
  <c r="AE135" i="22"/>
  <c r="AD135" i="22"/>
  <c r="AC135" i="22"/>
  <c r="AB135" i="22"/>
  <c r="AA135" i="22"/>
  <c r="Z135" i="22"/>
  <c r="Y135" i="22"/>
  <c r="X135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AZ134" i="22"/>
  <c r="AY134" i="22"/>
  <c r="AX134" i="22"/>
  <c r="AW134" i="22"/>
  <c r="AV134" i="22"/>
  <c r="AU134" i="22"/>
  <c r="AT134" i="22"/>
  <c r="AS134" i="22"/>
  <c r="AR134" i="22"/>
  <c r="AQ134" i="22"/>
  <c r="AP134" i="22"/>
  <c r="AO134" i="22"/>
  <c r="AN134" i="22"/>
  <c r="AM134" i="22"/>
  <c r="AL134" i="22"/>
  <c r="AK134" i="22"/>
  <c r="AJ134" i="22"/>
  <c r="AI134" i="22"/>
  <c r="AH134" i="22"/>
  <c r="AG134" i="22"/>
  <c r="AF134" i="22"/>
  <c r="AE134" i="22"/>
  <c r="AD134" i="22"/>
  <c r="AC134" i="22"/>
  <c r="AB134" i="22"/>
  <c r="AA134" i="22"/>
  <c r="Z134" i="22"/>
  <c r="Y134" i="22"/>
  <c r="X134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AZ133" i="22"/>
  <c r="AY133" i="22"/>
  <c r="AX133" i="22"/>
  <c r="AW133" i="22"/>
  <c r="AV133" i="22"/>
  <c r="AU133" i="22"/>
  <c r="AT133" i="22"/>
  <c r="AS133" i="22"/>
  <c r="AR133" i="22"/>
  <c r="AQ133" i="22"/>
  <c r="AP133" i="22"/>
  <c r="AO133" i="22"/>
  <c r="AN133" i="22"/>
  <c r="AM133" i="22"/>
  <c r="AL133" i="22"/>
  <c r="AK133" i="22"/>
  <c r="AJ133" i="22"/>
  <c r="AI133" i="22"/>
  <c r="AH133" i="22"/>
  <c r="AG133" i="22"/>
  <c r="AF133" i="22"/>
  <c r="AE133" i="22"/>
  <c r="AD133" i="22"/>
  <c r="AC133" i="22"/>
  <c r="AB133" i="22"/>
  <c r="AA133" i="22"/>
  <c r="Z133" i="22"/>
  <c r="Y133" i="22"/>
  <c r="X133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AZ132" i="22"/>
  <c r="AY132" i="22"/>
  <c r="AX132" i="22"/>
  <c r="AW132" i="22"/>
  <c r="AV132" i="22"/>
  <c r="AU132" i="22"/>
  <c r="AT132" i="22"/>
  <c r="AS132" i="22"/>
  <c r="AR132" i="22"/>
  <c r="AQ132" i="22"/>
  <c r="AP132" i="22"/>
  <c r="AO132" i="22"/>
  <c r="AN132" i="22"/>
  <c r="AM132" i="22"/>
  <c r="AL132" i="22"/>
  <c r="AK132" i="22"/>
  <c r="AJ132" i="22"/>
  <c r="AI132" i="22"/>
  <c r="AH132" i="22"/>
  <c r="AG132" i="22"/>
  <c r="AF132" i="22"/>
  <c r="AE132" i="22"/>
  <c r="AD132" i="22"/>
  <c r="AC132" i="22"/>
  <c r="AB132" i="22"/>
  <c r="AA132" i="22"/>
  <c r="Z132" i="22"/>
  <c r="Y132" i="22"/>
  <c r="X132" i="22"/>
  <c r="W132" i="22"/>
  <c r="V132" i="22"/>
  <c r="U132" i="22"/>
  <c r="T132" i="22"/>
  <c r="S132" i="22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D132" i="22"/>
  <c r="C132" i="22"/>
  <c r="AZ131" i="22"/>
  <c r="AY131" i="22"/>
  <c r="AX131" i="22"/>
  <c r="AW131" i="22"/>
  <c r="AV131" i="22"/>
  <c r="AU131" i="22"/>
  <c r="AT131" i="22"/>
  <c r="AS131" i="22"/>
  <c r="AR131" i="22"/>
  <c r="AQ131" i="22"/>
  <c r="AP131" i="22"/>
  <c r="AO131" i="22"/>
  <c r="AN131" i="22"/>
  <c r="AM131" i="22"/>
  <c r="AL131" i="22"/>
  <c r="AK131" i="22"/>
  <c r="AJ131" i="22"/>
  <c r="AI131" i="22"/>
  <c r="AH131" i="22"/>
  <c r="AG131" i="22"/>
  <c r="AF131" i="22"/>
  <c r="AE131" i="22"/>
  <c r="AD131" i="22"/>
  <c r="AC131" i="22"/>
  <c r="AB131" i="22"/>
  <c r="AA131" i="22"/>
  <c r="Z131" i="22"/>
  <c r="Y131" i="22"/>
  <c r="X131" i="22"/>
  <c r="W131" i="22"/>
  <c r="V131" i="22"/>
  <c r="U131" i="22"/>
  <c r="T131" i="22"/>
  <c r="S131" i="22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D131" i="22"/>
  <c r="C131" i="22"/>
  <c r="AZ130" i="22"/>
  <c r="AY130" i="22"/>
  <c r="AX130" i="22"/>
  <c r="AW130" i="22"/>
  <c r="AV130" i="22"/>
  <c r="AU130" i="22"/>
  <c r="AT130" i="22"/>
  <c r="AS130" i="22"/>
  <c r="AR130" i="22"/>
  <c r="AQ130" i="22"/>
  <c r="AP130" i="22"/>
  <c r="AO130" i="22"/>
  <c r="AN130" i="22"/>
  <c r="AM130" i="22"/>
  <c r="AL130" i="22"/>
  <c r="AK130" i="22"/>
  <c r="AJ130" i="22"/>
  <c r="AI130" i="22"/>
  <c r="AH130" i="22"/>
  <c r="AG130" i="22"/>
  <c r="AF130" i="22"/>
  <c r="AE130" i="22"/>
  <c r="AD130" i="22"/>
  <c r="AC130" i="22"/>
  <c r="AB130" i="22"/>
  <c r="AA130" i="22"/>
  <c r="Z130" i="22"/>
  <c r="Y130" i="22"/>
  <c r="X130" i="22"/>
  <c r="W130" i="22"/>
  <c r="V130" i="22"/>
  <c r="U130" i="22"/>
  <c r="T130" i="22"/>
  <c r="S130" i="22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D130" i="22"/>
  <c r="C130" i="22"/>
  <c r="AZ129" i="22"/>
  <c r="AY129" i="22"/>
  <c r="AX129" i="22"/>
  <c r="AW129" i="22"/>
  <c r="AV129" i="22"/>
  <c r="AU129" i="22"/>
  <c r="AT129" i="22"/>
  <c r="AS129" i="22"/>
  <c r="AR129" i="22"/>
  <c r="AQ129" i="22"/>
  <c r="AP129" i="22"/>
  <c r="AO129" i="22"/>
  <c r="AN129" i="22"/>
  <c r="AM129" i="22"/>
  <c r="AL129" i="22"/>
  <c r="AK129" i="22"/>
  <c r="AJ129" i="22"/>
  <c r="AI129" i="22"/>
  <c r="AH129" i="22"/>
  <c r="AG129" i="22"/>
  <c r="AF129" i="22"/>
  <c r="AE129" i="22"/>
  <c r="AD129" i="22"/>
  <c r="AC129" i="22"/>
  <c r="AB129" i="22"/>
  <c r="AA129" i="22"/>
  <c r="Z129" i="22"/>
  <c r="Y129" i="22"/>
  <c r="X129" i="22"/>
  <c r="W129" i="22"/>
  <c r="V129" i="22"/>
  <c r="U129" i="22"/>
  <c r="T129" i="22"/>
  <c r="S129" i="22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D129" i="22"/>
  <c r="C129" i="22"/>
  <c r="AZ128" i="22"/>
  <c r="AY128" i="22"/>
  <c r="AX128" i="22"/>
  <c r="AW128" i="22"/>
  <c r="AV128" i="22"/>
  <c r="AU128" i="22"/>
  <c r="AT128" i="22"/>
  <c r="AS128" i="22"/>
  <c r="AR128" i="22"/>
  <c r="AQ128" i="22"/>
  <c r="AP128" i="22"/>
  <c r="AO128" i="22"/>
  <c r="AN128" i="22"/>
  <c r="AM128" i="22"/>
  <c r="AL128" i="22"/>
  <c r="AK128" i="22"/>
  <c r="AJ128" i="22"/>
  <c r="AI128" i="22"/>
  <c r="AH128" i="22"/>
  <c r="AG128" i="22"/>
  <c r="AF128" i="22"/>
  <c r="AE128" i="22"/>
  <c r="AD128" i="22"/>
  <c r="AC128" i="22"/>
  <c r="AB128" i="22"/>
  <c r="AA128" i="22"/>
  <c r="Z128" i="22"/>
  <c r="Y128" i="22"/>
  <c r="X128" i="22"/>
  <c r="W128" i="22"/>
  <c r="V128" i="22"/>
  <c r="U128" i="22"/>
  <c r="T128" i="22"/>
  <c r="S128" i="22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D128" i="22"/>
  <c r="C128" i="22"/>
  <c r="AZ127" i="22"/>
  <c r="AY127" i="22"/>
  <c r="AX127" i="22"/>
  <c r="AW127" i="22"/>
  <c r="AV127" i="22"/>
  <c r="AU127" i="22"/>
  <c r="AT127" i="22"/>
  <c r="AS127" i="22"/>
  <c r="AR127" i="22"/>
  <c r="AQ127" i="22"/>
  <c r="AP127" i="22"/>
  <c r="AO127" i="22"/>
  <c r="AN127" i="22"/>
  <c r="AM127" i="22"/>
  <c r="AL127" i="22"/>
  <c r="AK127" i="22"/>
  <c r="AJ127" i="22"/>
  <c r="AI127" i="22"/>
  <c r="AH127" i="22"/>
  <c r="AG127" i="22"/>
  <c r="AF127" i="22"/>
  <c r="AE127" i="22"/>
  <c r="AD127" i="22"/>
  <c r="AC127" i="22"/>
  <c r="AB127" i="22"/>
  <c r="AA127" i="22"/>
  <c r="Z127" i="22"/>
  <c r="Y127" i="22"/>
  <c r="X127" i="22"/>
  <c r="W127" i="22"/>
  <c r="V127" i="22"/>
  <c r="U127" i="22"/>
  <c r="T127" i="22"/>
  <c r="S127" i="22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D127" i="22"/>
  <c r="C127" i="22"/>
  <c r="AZ126" i="22"/>
  <c r="AY126" i="22"/>
  <c r="AX126" i="22"/>
  <c r="AW126" i="22"/>
  <c r="AV126" i="22"/>
  <c r="AU126" i="22"/>
  <c r="AT126" i="22"/>
  <c r="AS126" i="22"/>
  <c r="AR126" i="22"/>
  <c r="AQ126" i="22"/>
  <c r="AP126" i="22"/>
  <c r="AO126" i="22"/>
  <c r="AN126" i="22"/>
  <c r="AM126" i="22"/>
  <c r="AL126" i="22"/>
  <c r="AK126" i="22"/>
  <c r="AJ126" i="22"/>
  <c r="AI126" i="22"/>
  <c r="AH126" i="22"/>
  <c r="AG126" i="22"/>
  <c r="AF126" i="22"/>
  <c r="AE126" i="22"/>
  <c r="AD126" i="22"/>
  <c r="AC126" i="22"/>
  <c r="AB126" i="22"/>
  <c r="AA126" i="22"/>
  <c r="Z126" i="22"/>
  <c r="Y126" i="22"/>
  <c r="X126" i="22"/>
  <c r="W126" i="22"/>
  <c r="V126" i="22"/>
  <c r="U126" i="22"/>
  <c r="T126" i="22"/>
  <c r="S126" i="22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D126" i="22"/>
  <c r="C126" i="22"/>
  <c r="AZ125" i="22"/>
  <c r="AY125" i="22"/>
  <c r="AX125" i="22"/>
  <c r="AW125" i="22"/>
  <c r="AV125" i="22"/>
  <c r="AU125" i="22"/>
  <c r="AT125" i="22"/>
  <c r="AS125" i="22"/>
  <c r="AR125" i="22"/>
  <c r="AQ125" i="22"/>
  <c r="AP125" i="22"/>
  <c r="AO125" i="22"/>
  <c r="AN125" i="22"/>
  <c r="AM125" i="22"/>
  <c r="AL125" i="22"/>
  <c r="AK125" i="22"/>
  <c r="AJ125" i="22"/>
  <c r="AI125" i="22"/>
  <c r="AH125" i="22"/>
  <c r="AG125" i="22"/>
  <c r="AF125" i="22"/>
  <c r="AE125" i="22"/>
  <c r="AD125" i="22"/>
  <c r="AC125" i="22"/>
  <c r="AB125" i="22"/>
  <c r="AA125" i="22"/>
  <c r="Z125" i="22"/>
  <c r="Y125" i="22"/>
  <c r="X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D125" i="22"/>
  <c r="C125" i="22"/>
  <c r="AZ124" i="22"/>
  <c r="AY124" i="22"/>
  <c r="AX124" i="22"/>
  <c r="AW124" i="22"/>
  <c r="AV124" i="22"/>
  <c r="AU124" i="22"/>
  <c r="AT124" i="22"/>
  <c r="AS124" i="22"/>
  <c r="AR124" i="22"/>
  <c r="AQ124" i="22"/>
  <c r="AP124" i="22"/>
  <c r="AO124" i="22"/>
  <c r="AN124" i="22"/>
  <c r="AM124" i="22"/>
  <c r="AL124" i="22"/>
  <c r="AK124" i="22"/>
  <c r="AJ124" i="22"/>
  <c r="AI124" i="22"/>
  <c r="AH124" i="22"/>
  <c r="AG124" i="22"/>
  <c r="AF124" i="22"/>
  <c r="AE124" i="22"/>
  <c r="AD124" i="22"/>
  <c r="AC124" i="22"/>
  <c r="AB124" i="22"/>
  <c r="AA124" i="22"/>
  <c r="Z124" i="22"/>
  <c r="Y124" i="22"/>
  <c r="X124" i="22"/>
  <c r="W124" i="22"/>
  <c r="V124" i="22"/>
  <c r="U124" i="22"/>
  <c r="T124" i="22"/>
  <c r="S124" i="22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D124" i="22"/>
  <c r="C124" i="22"/>
  <c r="AZ123" i="22"/>
  <c r="AY123" i="22"/>
  <c r="AX123" i="22"/>
  <c r="AW123" i="22"/>
  <c r="AV123" i="22"/>
  <c r="AU123" i="22"/>
  <c r="AT123" i="22"/>
  <c r="AS123" i="22"/>
  <c r="AR123" i="22"/>
  <c r="AQ123" i="22"/>
  <c r="AP123" i="22"/>
  <c r="AO123" i="22"/>
  <c r="AN123" i="22"/>
  <c r="AM123" i="22"/>
  <c r="AL123" i="22"/>
  <c r="AK123" i="22"/>
  <c r="AJ123" i="22"/>
  <c r="AI123" i="22"/>
  <c r="AH123" i="22"/>
  <c r="AG123" i="22"/>
  <c r="AF123" i="22"/>
  <c r="AE123" i="22"/>
  <c r="AD123" i="22"/>
  <c r="AC123" i="22"/>
  <c r="AB123" i="22"/>
  <c r="AA123" i="22"/>
  <c r="Z123" i="22"/>
  <c r="Y123" i="22"/>
  <c r="X123" i="22"/>
  <c r="W123" i="22"/>
  <c r="V123" i="22"/>
  <c r="U123" i="22"/>
  <c r="T123" i="22"/>
  <c r="S123" i="22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F123" i="22"/>
  <c r="E123" i="22"/>
  <c r="D123" i="22"/>
  <c r="C123" i="22"/>
  <c r="AZ122" i="22"/>
  <c r="AY122" i="22"/>
  <c r="AX122" i="22"/>
  <c r="AW122" i="22"/>
  <c r="AV122" i="22"/>
  <c r="AU122" i="22"/>
  <c r="AT122" i="22"/>
  <c r="AS122" i="22"/>
  <c r="AR122" i="22"/>
  <c r="AQ122" i="22"/>
  <c r="AP122" i="22"/>
  <c r="AO122" i="22"/>
  <c r="AN122" i="22"/>
  <c r="AM122" i="22"/>
  <c r="AL122" i="22"/>
  <c r="AK122" i="22"/>
  <c r="AJ122" i="22"/>
  <c r="AI122" i="22"/>
  <c r="AH122" i="22"/>
  <c r="AG122" i="22"/>
  <c r="AF122" i="22"/>
  <c r="AE122" i="22"/>
  <c r="AD122" i="22"/>
  <c r="AC122" i="22"/>
  <c r="AB122" i="22"/>
  <c r="AA122" i="22"/>
  <c r="Z122" i="22"/>
  <c r="Y122" i="22"/>
  <c r="X122" i="22"/>
  <c r="W122" i="22"/>
  <c r="V122" i="22"/>
  <c r="U122" i="22"/>
  <c r="T122" i="22"/>
  <c r="S122" i="22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F122" i="22"/>
  <c r="E122" i="22"/>
  <c r="D122" i="22"/>
  <c r="C122" i="22"/>
  <c r="AZ121" i="22"/>
  <c r="AY121" i="22"/>
  <c r="AX121" i="22"/>
  <c r="AW121" i="22"/>
  <c r="AV121" i="22"/>
  <c r="AU121" i="22"/>
  <c r="AT121" i="22"/>
  <c r="AS121" i="22"/>
  <c r="AR121" i="22"/>
  <c r="AQ121" i="22"/>
  <c r="AP121" i="22"/>
  <c r="AO121" i="22"/>
  <c r="AN121" i="22"/>
  <c r="AM121" i="22"/>
  <c r="AL121" i="22"/>
  <c r="AK121" i="22"/>
  <c r="AJ121" i="22"/>
  <c r="AI121" i="22"/>
  <c r="AH121" i="22"/>
  <c r="AG121" i="22"/>
  <c r="AF121" i="22"/>
  <c r="AE121" i="22"/>
  <c r="AD121" i="22"/>
  <c r="AC121" i="22"/>
  <c r="AB121" i="22"/>
  <c r="AA121" i="22"/>
  <c r="Z121" i="22"/>
  <c r="Y121" i="22"/>
  <c r="X121" i="22"/>
  <c r="W121" i="22"/>
  <c r="V121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AZ120" i="22"/>
  <c r="AY120" i="22"/>
  <c r="AX120" i="22"/>
  <c r="AW120" i="22"/>
  <c r="AV120" i="22"/>
  <c r="AU120" i="22"/>
  <c r="AT120" i="22"/>
  <c r="AS120" i="22"/>
  <c r="AR120" i="22"/>
  <c r="AQ120" i="22"/>
  <c r="AP120" i="22"/>
  <c r="AO120" i="22"/>
  <c r="AN120" i="22"/>
  <c r="AM120" i="22"/>
  <c r="AL120" i="22"/>
  <c r="AK120" i="22"/>
  <c r="AJ120" i="22"/>
  <c r="AI120" i="22"/>
  <c r="AH120" i="22"/>
  <c r="AG120" i="22"/>
  <c r="AF120" i="22"/>
  <c r="AE120" i="22"/>
  <c r="AD120" i="22"/>
  <c r="AC120" i="22"/>
  <c r="AB120" i="22"/>
  <c r="AA120" i="22"/>
  <c r="Z120" i="22"/>
  <c r="Y120" i="22"/>
  <c r="X120" i="22"/>
  <c r="W120" i="22"/>
  <c r="V120" i="22"/>
  <c r="U120" i="22"/>
  <c r="T120" i="22"/>
  <c r="S120" i="22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F120" i="22"/>
  <c r="E120" i="22"/>
  <c r="D120" i="22"/>
  <c r="C120" i="22"/>
  <c r="AZ119" i="22"/>
  <c r="AY119" i="22"/>
  <c r="AX119" i="22"/>
  <c r="AW119" i="22"/>
  <c r="AV119" i="22"/>
  <c r="AU119" i="22"/>
  <c r="AT119" i="22"/>
  <c r="AS119" i="22"/>
  <c r="AR119" i="22"/>
  <c r="AQ119" i="22"/>
  <c r="AP119" i="22"/>
  <c r="AO119" i="22"/>
  <c r="AN119" i="22"/>
  <c r="AM119" i="22"/>
  <c r="AL119" i="22"/>
  <c r="AK119" i="22"/>
  <c r="AJ119" i="22"/>
  <c r="AI119" i="22"/>
  <c r="AH119" i="22"/>
  <c r="AG119" i="22"/>
  <c r="AF119" i="22"/>
  <c r="AE119" i="22"/>
  <c r="AD119" i="22"/>
  <c r="AC119" i="22"/>
  <c r="AB119" i="22"/>
  <c r="AA119" i="22"/>
  <c r="Z119" i="22"/>
  <c r="Y119" i="22"/>
  <c r="X119" i="22"/>
  <c r="W119" i="22"/>
  <c r="V119" i="22"/>
  <c r="U119" i="22"/>
  <c r="T119" i="22"/>
  <c r="S119" i="22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D119" i="22"/>
  <c r="C119" i="22"/>
  <c r="AZ118" i="22"/>
  <c r="AY118" i="22"/>
  <c r="AX118" i="22"/>
  <c r="AW118" i="22"/>
  <c r="AV118" i="22"/>
  <c r="AU118" i="22"/>
  <c r="AT118" i="22"/>
  <c r="AS118" i="22"/>
  <c r="AR118" i="22"/>
  <c r="AQ118" i="22"/>
  <c r="AP118" i="22"/>
  <c r="AO118" i="22"/>
  <c r="AN118" i="22"/>
  <c r="AM118" i="22"/>
  <c r="AL118" i="22"/>
  <c r="AK118" i="22"/>
  <c r="AJ118" i="22"/>
  <c r="AI118" i="22"/>
  <c r="AH118" i="22"/>
  <c r="AG118" i="22"/>
  <c r="AF118" i="22"/>
  <c r="AE118" i="22"/>
  <c r="AD118" i="22"/>
  <c r="AC118" i="22"/>
  <c r="AB118" i="22"/>
  <c r="AA118" i="22"/>
  <c r="Z118" i="22"/>
  <c r="Y118" i="22"/>
  <c r="X118" i="22"/>
  <c r="W118" i="22"/>
  <c r="V118" i="22"/>
  <c r="U118" i="22"/>
  <c r="T118" i="22"/>
  <c r="S118" i="22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D118" i="22"/>
  <c r="C118" i="22"/>
  <c r="AZ117" i="22"/>
  <c r="AY117" i="22"/>
  <c r="AX117" i="22"/>
  <c r="AW117" i="22"/>
  <c r="AV117" i="22"/>
  <c r="AU117" i="22"/>
  <c r="AT117" i="22"/>
  <c r="AS117" i="22"/>
  <c r="AR117" i="22"/>
  <c r="AQ117" i="22"/>
  <c r="AP117" i="22"/>
  <c r="AO117" i="22"/>
  <c r="AN117" i="22"/>
  <c r="AM117" i="22"/>
  <c r="AL117" i="22"/>
  <c r="AK117" i="22"/>
  <c r="AJ117" i="22"/>
  <c r="AI117" i="22"/>
  <c r="AH117" i="22"/>
  <c r="AG117" i="22"/>
  <c r="AF117" i="22"/>
  <c r="AE117" i="22"/>
  <c r="AD117" i="22"/>
  <c r="AC117" i="22"/>
  <c r="AB117" i="22"/>
  <c r="AA117" i="22"/>
  <c r="Z117" i="22"/>
  <c r="Y117" i="22"/>
  <c r="X117" i="22"/>
  <c r="W117" i="22"/>
  <c r="V117" i="22"/>
  <c r="U117" i="22"/>
  <c r="T117" i="22"/>
  <c r="S117" i="22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F117" i="22"/>
  <c r="E117" i="22"/>
  <c r="D117" i="22"/>
  <c r="C117" i="22"/>
  <c r="AZ116" i="22"/>
  <c r="AY116" i="22"/>
  <c r="AX116" i="22"/>
  <c r="AW116" i="22"/>
  <c r="AV116" i="22"/>
  <c r="AU116" i="22"/>
  <c r="AT116" i="22"/>
  <c r="AS116" i="22"/>
  <c r="AR116" i="22"/>
  <c r="AQ116" i="22"/>
  <c r="AP116" i="22"/>
  <c r="AO116" i="22"/>
  <c r="AN116" i="22"/>
  <c r="AM116" i="22"/>
  <c r="AL116" i="22"/>
  <c r="AK116" i="22"/>
  <c r="AJ116" i="22"/>
  <c r="AI116" i="22"/>
  <c r="AH116" i="22"/>
  <c r="AG116" i="22"/>
  <c r="AF116" i="22"/>
  <c r="AE116" i="22"/>
  <c r="AD116" i="22"/>
  <c r="AC116" i="22"/>
  <c r="AB116" i="22"/>
  <c r="AA116" i="22"/>
  <c r="Z116" i="22"/>
  <c r="Y116" i="22"/>
  <c r="X116" i="22"/>
  <c r="W116" i="22"/>
  <c r="V116" i="22"/>
  <c r="U116" i="22"/>
  <c r="T116" i="22"/>
  <c r="S116" i="22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F116" i="22"/>
  <c r="E116" i="22"/>
  <c r="D116" i="22"/>
  <c r="C116" i="22"/>
  <c r="AZ115" i="22"/>
  <c r="AY115" i="22"/>
  <c r="AX115" i="22"/>
  <c r="AW115" i="22"/>
  <c r="AV115" i="22"/>
  <c r="AU115" i="22"/>
  <c r="AT115" i="22"/>
  <c r="AS115" i="22"/>
  <c r="AR115" i="22"/>
  <c r="AQ115" i="22"/>
  <c r="AP115" i="22"/>
  <c r="AO115" i="22"/>
  <c r="AN115" i="22"/>
  <c r="AM115" i="22"/>
  <c r="AL115" i="22"/>
  <c r="AK115" i="22"/>
  <c r="AJ115" i="22"/>
  <c r="AI115" i="22"/>
  <c r="AH115" i="22"/>
  <c r="AG115" i="22"/>
  <c r="AF115" i="22"/>
  <c r="AE115" i="22"/>
  <c r="AD115" i="22"/>
  <c r="AC115" i="22"/>
  <c r="AB115" i="22"/>
  <c r="AA115" i="22"/>
  <c r="Z115" i="22"/>
  <c r="Y115" i="22"/>
  <c r="X115" i="22"/>
  <c r="W115" i="22"/>
  <c r="V115" i="22"/>
  <c r="U115" i="22"/>
  <c r="T115" i="22"/>
  <c r="S115" i="22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D115" i="22"/>
  <c r="C115" i="22"/>
  <c r="AZ114" i="22"/>
  <c r="AY114" i="22"/>
  <c r="AX114" i="22"/>
  <c r="AW114" i="22"/>
  <c r="AV114" i="22"/>
  <c r="AU114" i="22"/>
  <c r="AT114" i="22"/>
  <c r="AS114" i="22"/>
  <c r="AR114" i="22"/>
  <c r="AQ114" i="22"/>
  <c r="AP114" i="22"/>
  <c r="AO114" i="22"/>
  <c r="AN114" i="22"/>
  <c r="AM114" i="22"/>
  <c r="AL114" i="22"/>
  <c r="AK114" i="22"/>
  <c r="AJ114" i="22"/>
  <c r="AI114" i="22"/>
  <c r="AH114" i="22"/>
  <c r="AG114" i="22"/>
  <c r="AF114" i="22"/>
  <c r="AE114" i="22"/>
  <c r="AD114" i="22"/>
  <c r="AC114" i="22"/>
  <c r="AB114" i="22"/>
  <c r="AA114" i="22"/>
  <c r="Z114" i="22"/>
  <c r="Y114" i="22"/>
  <c r="X114" i="22"/>
  <c r="W114" i="22"/>
  <c r="V114" i="22"/>
  <c r="U114" i="22"/>
  <c r="T114" i="22"/>
  <c r="S114" i="22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D114" i="22"/>
  <c r="C114" i="22"/>
  <c r="AZ113" i="22"/>
  <c r="AY113" i="22"/>
  <c r="AX113" i="22"/>
  <c r="AW113" i="22"/>
  <c r="AV113" i="22"/>
  <c r="AU113" i="22"/>
  <c r="AT113" i="22"/>
  <c r="AS113" i="22"/>
  <c r="AR113" i="22"/>
  <c r="AQ113" i="22"/>
  <c r="AP113" i="22"/>
  <c r="AO113" i="22"/>
  <c r="AN113" i="22"/>
  <c r="AM113" i="22"/>
  <c r="AL113" i="22"/>
  <c r="AK113" i="22"/>
  <c r="AJ113" i="22"/>
  <c r="AI113" i="22"/>
  <c r="AH113" i="22"/>
  <c r="AG113" i="22"/>
  <c r="AF113" i="22"/>
  <c r="AE113" i="22"/>
  <c r="AD113" i="22"/>
  <c r="AC113" i="22"/>
  <c r="AB113" i="22"/>
  <c r="AA113" i="22"/>
  <c r="Z113" i="22"/>
  <c r="Y113" i="22"/>
  <c r="X113" i="22"/>
  <c r="W113" i="22"/>
  <c r="V113" i="22"/>
  <c r="U113" i="22"/>
  <c r="T113" i="22"/>
  <c r="S113" i="22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D113" i="22"/>
  <c r="C113" i="22"/>
  <c r="AZ112" i="22"/>
  <c r="AY112" i="22"/>
  <c r="AX112" i="22"/>
  <c r="AW112" i="22"/>
  <c r="AV112" i="22"/>
  <c r="AU112" i="22"/>
  <c r="AT112" i="22"/>
  <c r="AS112" i="22"/>
  <c r="AR112" i="22"/>
  <c r="AQ112" i="22"/>
  <c r="AP112" i="22"/>
  <c r="AO112" i="22"/>
  <c r="AN112" i="22"/>
  <c r="AM112" i="22"/>
  <c r="AL112" i="22"/>
  <c r="AK112" i="22"/>
  <c r="AJ112" i="22"/>
  <c r="AI112" i="22"/>
  <c r="AH112" i="22"/>
  <c r="AG112" i="22"/>
  <c r="AF112" i="22"/>
  <c r="AE112" i="22"/>
  <c r="AD112" i="22"/>
  <c r="AC112" i="22"/>
  <c r="AB112" i="22"/>
  <c r="AA112" i="22"/>
  <c r="Z112" i="22"/>
  <c r="Y112" i="22"/>
  <c r="X112" i="22"/>
  <c r="W112" i="22"/>
  <c r="V112" i="22"/>
  <c r="U112" i="22"/>
  <c r="T112" i="22"/>
  <c r="S112" i="22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D112" i="22"/>
  <c r="C112" i="22"/>
  <c r="AZ111" i="22"/>
  <c r="AY111" i="22"/>
  <c r="AX111" i="22"/>
  <c r="AW111" i="22"/>
  <c r="AV111" i="22"/>
  <c r="AU111" i="22"/>
  <c r="AT111" i="22"/>
  <c r="AS111" i="22"/>
  <c r="AR111" i="22"/>
  <c r="AQ111" i="22"/>
  <c r="AP111" i="22"/>
  <c r="AO111" i="22"/>
  <c r="AN111" i="22"/>
  <c r="AM111" i="22"/>
  <c r="AL111" i="22"/>
  <c r="AK111" i="22"/>
  <c r="AJ111" i="22"/>
  <c r="AI111" i="22"/>
  <c r="AH111" i="22"/>
  <c r="AG111" i="22"/>
  <c r="AF111" i="22"/>
  <c r="AE111" i="22"/>
  <c r="AD111" i="22"/>
  <c r="AC111" i="22"/>
  <c r="AB111" i="22"/>
  <c r="AA111" i="22"/>
  <c r="Z111" i="22"/>
  <c r="Y111" i="22"/>
  <c r="X111" i="22"/>
  <c r="W111" i="22"/>
  <c r="V111" i="22"/>
  <c r="U111" i="22"/>
  <c r="T111" i="22"/>
  <c r="S111" i="22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D111" i="22"/>
  <c r="C111" i="22"/>
  <c r="AZ110" i="22"/>
  <c r="AY110" i="22"/>
  <c r="AX110" i="22"/>
  <c r="AW110" i="22"/>
  <c r="AV110" i="22"/>
  <c r="AU110" i="22"/>
  <c r="AT110" i="22"/>
  <c r="AS110" i="22"/>
  <c r="AR110" i="22"/>
  <c r="AQ110" i="22"/>
  <c r="AP110" i="22"/>
  <c r="AO110" i="22"/>
  <c r="AN110" i="22"/>
  <c r="AM110" i="22"/>
  <c r="AL110" i="22"/>
  <c r="AK110" i="22"/>
  <c r="AJ110" i="22"/>
  <c r="AI110" i="22"/>
  <c r="AH110" i="22"/>
  <c r="AG110" i="22"/>
  <c r="AF110" i="22"/>
  <c r="AE110" i="22"/>
  <c r="AD110" i="22"/>
  <c r="AC110" i="22"/>
  <c r="AB110" i="22"/>
  <c r="AA110" i="22"/>
  <c r="Z110" i="22"/>
  <c r="Y110" i="22"/>
  <c r="X110" i="22"/>
  <c r="W110" i="22"/>
  <c r="V110" i="22"/>
  <c r="U110" i="22"/>
  <c r="T110" i="22"/>
  <c r="S110" i="22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C110" i="22"/>
  <c r="AZ109" i="22"/>
  <c r="AY109" i="22"/>
  <c r="AX109" i="22"/>
  <c r="AW109" i="22"/>
  <c r="AV109" i="22"/>
  <c r="AU109" i="22"/>
  <c r="AT109" i="22"/>
  <c r="AS109" i="22"/>
  <c r="AR109" i="22"/>
  <c r="AQ109" i="22"/>
  <c r="AP109" i="22"/>
  <c r="AO109" i="22"/>
  <c r="AN109" i="22"/>
  <c r="AM109" i="22"/>
  <c r="AL109" i="22"/>
  <c r="AK109" i="22"/>
  <c r="AJ109" i="22"/>
  <c r="AI109" i="22"/>
  <c r="AH109" i="22"/>
  <c r="AG109" i="22"/>
  <c r="AF109" i="22"/>
  <c r="AE109" i="22"/>
  <c r="AD109" i="22"/>
  <c r="AC109" i="22"/>
  <c r="AB109" i="22"/>
  <c r="AA109" i="22"/>
  <c r="Z109" i="22"/>
  <c r="Y109" i="22"/>
  <c r="X109" i="22"/>
  <c r="W109" i="22"/>
  <c r="V109" i="22"/>
  <c r="U109" i="22"/>
  <c r="T109" i="22"/>
  <c r="S109" i="22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D109" i="22"/>
  <c r="C109" i="22"/>
  <c r="AZ108" i="22"/>
  <c r="AY108" i="22"/>
  <c r="AX108" i="22"/>
  <c r="AW108" i="22"/>
  <c r="AV108" i="22"/>
  <c r="AU108" i="22"/>
  <c r="AT108" i="22"/>
  <c r="AS108" i="22"/>
  <c r="AR108" i="22"/>
  <c r="AQ108" i="22"/>
  <c r="AP108" i="22"/>
  <c r="AO108" i="22"/>
  <c r="AN108" i="22"/>
  <c r="AM108" i="22"/>
  <c r="AL108" i="22"/>
  <c r="AK108" i="22"/>
  <c r="AJ108" i="22"/>
  <c r="AI108" i="22"/>
  <c r="AH108" i="22"/>
  <c r="AG108" i="22"/>
  <c r="AF108" i="22"/>
  <c r="AE108" i="22"/>
  <c r="AD108" i="22"/>
  <c r="AC108" i="22"/>
  <c r="AB108" i="22"/>
  <c r="AA108" i="22"/>
  <c r="Z108" i="22"/>
  <c r="Y108" i="22"/>
  <c r="X108" i="22"/>
  <c r="W108" i="22"/>
  <c r="V108" i="22"/>
  <c r="U108" i="22"/>
  <c r="T108" i="22"/>
  <c r="S108" i="22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D108" i="22"/>
  <c r="C108" i="22"/>
  <c r="AZ107" i="22"/>
  <c r="AY107" i="22"/>
  <c r="AX107" i="22"/>
  <c r="AW107" i="22"/>
  <c r="AV107" i="22"/>
  <c r="AU107" i="22"/>
  <c r="AT107" i="22"/>
  <c r="AS107" i="22"/>
  <c r="AR107" i="22"/>
  <c r="AQ107" i="22"/>
  <c r="AP107" i="22"/>
  <c r="AO107" i="22"/>
  <c r="AN107" i="22"/>
  <c r="AM107" i="22"/>
  <c r="AL107" i="22"/>
  <c r="AK107" i="22"/>
  <c r="AJ107" i="22"/>
  <c r="AI107" i="22"/>
  <c r="AH107" i="22"/>
  <c r="AG107" i="22"/>
  <c r="AF107" i="22"/>
  <c r="AE107" i="22"/>
  <c r="AD107" i="22"/>
  <c r="AC107" i="22"/>
  <c r="AB107" i="22"/>
  <c r="AA107" i="22"/>
  <c r="Z107" i="22"/>
  <c r="Y107" i="22"/>
  <c r="X107" i="22"/>
  <c r="W107" i="22"/>
  <c r="V107" i="22"/>
  <c r="U107" i="22"/>
  <c r="T107" i="22"/>
  <c r="S107" i="22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D107" i="22"/>
  <c r="C107" i="22"/>
  <c r="AZ106" i="22"/>
  <c r="AY106" i="22"/>
  <c r="AX106" i="22"/>
  <c r="AW106" i="22"/>
  <c r="AV106" i="22"/>
  <c r="AU106" i="22"/>
  <c r="AT106" i="22"/>
  <c r="AS106" i="22"/>
  <c r="AR106" i="22"/>
  <c r="AQ106" i="22"/>
  <c r="AP106" i="22"/>
  <c r="AO106" i="22"/>
  <c r="AN106" i="22"/>
  <c r="AM106" i="22"/>
  <c r="AL106" i="22"/>
  <c r="AK106" i="22"/>
  <c r="AJ106" i="22"/>
  <c r="AI106" i="22"/>
  <c r="AH106" i="22"/>
  <c r="AG106" i="22"/>
  <c r="AF106" i="22"/>
  <c r="AE106" i="22"/>
  <c r="AD106" i="22"/>
  <c r="AC106" i="22"/>
  <c r="AB106" i="22"/>
  <c r="AA106" i="22"/>
  <c r="Z106" i="22"/>
  <c r="Y106" i="22"/>
  <c r="X106" i="22"/>
  <c r="W106" i="22"/>
  <c r="V106" i="22"/>
  <c r="U106" i="22"/>
  <c r="T106" i="22"/>
  <c r="S106" i="22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D106" i="22"/>
  <c r="C106" i="22"/>
  <c r="AZ105" i="22"/>
  <c r="AY105" i="22"/>
  <c r="AX105" i="22"/>
  <c r="AW105" i="22"/>
  <c r="AV105" i="22"/>
  <c r="AU105" i="22"/>
  <c r="AT105" i="22"/>
  <c r="AS105" i="22"/>
  <c r="AR105" i="22"/>
  <c r="AQ105" i="22"/>
  <c r="AP105" i="22"/>
  <c r="AO105" i="22"/>
  <c r="AN105" i="22"/>
  <c r="AM105" i="22"/>
  <c r="AL105" i="22"/>
  <c r="AK105" i="22"/>
  <c r="AJ105" i="22"/>
  <c r="AI105" i="22"/>
  <c r="AH105" i="22"/>
  <c r="AG105" i="22"/>
  <c r="AF105" i="22"/>
  <c r="AE105" i="22"/>
  <c r="AD105" i="22"/>
  <c r="AC105" i="22"/>
  <c r="AB105" i="22"/>
  <c r="AA105" i="22"/>
  <c r="Z105" i="22"/>
  <c r="Y105" i="22"/>
  <c r="X105" i="22"/>
  <c r="W105" i="22"/>
  <c r="V105" i="22"/>
  <c r="U105" i="22"/>
  <c r="T105" i="22"/>
  <c r="S105" i="22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D105" i="22"/>
  <c r="C105" i="22"/>
  <c r="AZ104" i="22"/>
  <c r="AY104" i="22"/>
  <c r="AX104" i="22"/>
  <c r="AW104" i="22"/>
  <c r="AV104" i="22"/>
  <c r="AU104" i="22"/>
  <c r="AT104" i="22"/>
  <c r="AS104" i="22"/>
  <c r="AR104" i="22"/>
  <c r="AQ104" i="22"/>
  <c r="AP104" i="22"/>
  <c r="AO104" i="22"/>
  <c r="AN104" i="22"/>
  <c r="AM104" i="22"/>
  <c r="AL104" i="22"/>
  <c r="AK104" i="22"/>
  <c r="AJ104" i="22"/>
  <c r="AI104" i="22"/>
  <c r="AH104" i="22"/>
  <c r="AG104" i="22"/>
  <c r="AF104" i="22"/>
  <c r="AE104" i="22"/>
  <c r="AD104" i="22"/>
  <c r="AC104" i="22"/>
  <c r="AB104" i="22"/>
  <c r="AA104" i="22"/>
  <c r="Z104" i="22"/>
  <c r="Y104" i="22"/>
  <c r="X104" i="22"/>
  <c r="W104" i="22"/>
  <c r="V104" i="22"/>
  <c r="U104" i="22"/>
  <c r="T104" i="22"/>
  <c r="S104" i="22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D104" i="22"/>
  <c r="C104" i="22"/>
  <c r="AZ103" i="22"/>
  <c r="AY103" i="22"/>
  <c r="AX103" i="22"/>
  <c r="AW103" i="22"/>
  <c r="AV103" i="22"/>
  <c r="AU103" i="22"/>
  <c r="AT103" i="22"/>
  <c r="AS103" i="22"/>
  <c r="AR103" i="22"/>
  <c r="AQ103" i="22"/>
  <c r="AP103" i="22"/>
  <c r="AO103" i="22"/>
  <c r="AN103" i="22"/>
  <c r="AM103" i="22"/>
  <c r="AL103" i="22"/>
  <c r="AK103" i="22"/>
  <c r="AJ103" i="22"/>
  <c r="AI103" i="22"/>
  <c r="AH103" i="22"/>
  <c r="AG103" i="22"/>
  <c r="AF103" i="22"/>
  <c r="AE103" i="22"/>
  <c r="AD103" i="22"/>
  <c r="AC103" i="22"/>
  <c r="AB103" i="22"/>
  <c r="AA103" i="22"/>
  <c r="Z103" i="22"/>
  <c r="Y103" i="22"/>
  <c r="X103" i="22"/>
  <c r="W103" i="22"/>
  <c r="V103" i="22"/>
  <c r="U103" i="22"/>
  <c r="T103" i="22"/>
  <c r="S103" i="22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D103" i="22"/>
  <c r="C103" i="22"/>
  <c r="AZ102" i="22"/>
  <c r="AY102" i="22"/>
  <c r="AX102" i="22"/>
  <c r="AW102" i="22"/>
  <c r="AV102" i="22"/>
  <c r="AU102" i="22"/>
  <c r="AT102" i="22"/>
  <c r="AS102" i="22"/>
  <c r="AR102" i="22"/>
  <c r="AQ102" i="22"/>
  <c r="AP102" i="22"/>
  <c r="AO102" i="22"/>
  <c r="AN102" i="22"/>
  <c r="AM102" i="22"/>
  <c r="AL102" i="22"/>
  <c r="AK102" i="22"/>
  <c r="AJ102" i="22"/>
  <c r="AI102" i="22"/>
  <c r="AH102" i="22"/>
  <c r="AG102" i="22"/>
  <c r="AF102" i="22"/>
  <c r="AE102" i="22"/>
  <c r="AD102" i="22"/>
  <c r="AC102" i="22"/>
  <c r="AB102" i="22"/>
  <c r="AA102" i="22"/>
  <c r="Z102" i="22"/>
  <c r="Y102" i="22"/>
  <c r="X102" i="22"/>
  <c r="W102" i="22"/>
  <c r="V102" i="22"/>
  <c r="U102" i="22"/>
  <c r="T102" i="22"/>
  <c r="S102" i="22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D102" i="22"/>
  <c r="C102" i="22"/>
  <c r="AZ101" i="22"/>
  <c r="AY101" i="22"/>
  <c r="AX101" i="22"/>
  <c r="AW101" i="22"/>
  <c r="AV101" i="22"/>
  <c r="AU101" i="22"/>
  <c r="AT101" i="22"/>
  <c r="AS101" i="22"/>
  <c r="AR101" i="22"/>
  <c r="AQ101" i="22"/>
  <c r="AP101" i="22"/>
  <c r="AO101" i="22"/>
  <c r="AN101" i="22"/>
  <c r="AM101" i="22"/>
  <c r="AL101" i="22"/>
  <c r="AK101" i="22"/>
  <c r="AJ101" i="22"/>
  <c r="AI101" i="22"/>
  <c r="AH101" i="22"/>
  <c r="AG101" i="22"/>
  <c r="AF101" i="22"/>
  <c r="AE101" i="22"/>
  <c r="AD101" i="22"/>
  <c r="AC101" i="22"/>
  <c r="AB101" i="22"/>
  <c r="AA101" i="22"/>
  <c r="Z101" i="22"/>
  <c r="Y101" i="22"/>
  <c r="X101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D101" i="22"/>
  <c r="C101" i="22"/>
  <c r="AZ100" i="22"/>
  <c r="AY100" i="22"/>
  <c r="AX100" i="22"/>
  <c r="AW100" i="22"/>
  <c r="AV100" i="22"/>
  <c r="AU100" i="22"/>
  <c r="AT100" i="22"/>
  <c r="AS100" i="22"/>
  <c r="AR100" i="22"/>
  <c r="AQ100" i="22"/>
  <c r="AP100" i="22"/>
  <c r="AO100" i="22"/>
  <c r="AN100" i="22"/>
  <c r="AM100" i="22"/>
  <c r="AL100" i="22"/>
  <c r="AK100" i="22"/>
  <c r="AJ100" i="22"/>
  <c r="AI100" i="22"/>
  <c r="AH100" i="22"/>
  <c r="AG100" i="22"/>
  <c r="AF100" i="22"/>
  <c r="AE100" i="22"/>
  <c r="AD100" i="22"/>
  <c r="AC100" i="22"/>
  <c r="AB100" i="22"/>
  <c r="AA100" i="22"/>
  <c r="Z100" i="22"/>
  <c r="Y100" i="22"/>
  <c r="X100" i="22"/>
  <c r="W100" i="22"/>
  <c r="V100" i="22"/>
  <c r="U100" i="22"/>
  <c r="T100" i="22"/>
  <c r="S100" i="22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D100" i="22"/>
  <c r="C100" i="22"/>
  <c r="AZ99" i="22"/>
  <c r="AY99" i="22"/>
  <c r="AX99" i="22"/>
  <c r="AW99" i="22"/>
  <c r="AV99" i="22"/>
  <c r="AU99" i="22"/>
  <c r="AT99" i="22"/>
  <c r="AS99" i="22"/>
  <c r="AR99" i="22"/>
  <c r="AQ99" i="22"/>
  <c r="AP99" i="22"/>
  <c r="AO99" i="22"/>
  <c r="AN99" i="22"/>
  <c r="AM99" i="22"/>
  <c r="AL99" i="22"/>
  <c r="AK99" i="22"/>
  <c r="AJ99" i="22"/>
  <c r="AI99" i="22"/>
  <c r="AH99" i="22"/>
  <c r="AG99" i="22"/>
  <c r="AF99" i="22"/>
  <c r="AE99" i="22"/>
  <c r="AD99" i="22"/>
  <c r="AC99" i="22"/>
  <c r="AB99" i="22"/>
  <c r="AA99" i="22"/>
  <c r="Z99" i="22"/>
  <c r="Y99" i="22"/>
  <c r="X99" i="22"/>
  <c r="W99" i="22"/>
  <c r="V99" i="22"/>
  <c r="U99" i="22"/>
  <c r="T99" i="22"/>
  <c r="S99" i="22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D99" i="22"/>
  <c r="C99" i="22"/>
  <c r="AZ98" i="22"/>
  <c r="AY98" i="22"/>
  <c r="AX98" i="22"/>
  <c r="AW98" i="22"/>
  <c r="AV98" i="22"/>
  <c r="AU98" i="22"/>
  <c r="AT98" i="22"/>
  <c r="AS98" i="22"/>
  <c r="AR98" i="22"/>
  <c r="AQ98" i="22"/>
  <c r="AP98" i="22"/>
  <c r="AO98" i="22"/>
  <c r="AN98" i="22"/>
  <c r="AM98" i="22"/>
  <c r="AL98" i="22"/>
  <c r="AK98" i="22"/>
  <c r="AJ98" i="22"/>
  <c r="AI98" i="22"/>
  <c r="AH98" i="22"/>
  <c r="AG98" i="22"/>
  <c r="AF98" i="22"/>
  <c r="AE98" i="22"/>
  <c r="AD98" i="22"/>
  <c r="AC98" i="22"/>
  <c r="AB98" i="22"/>
  <c r="AA98" i="22"/>
  <c r="Z98" i="22"/>
  <c r="Y98" i="22"/>
  <c r="X98" i="22"/>
  <c r="W98" i="22"/>
  <c r="V98" i="22"/>
  <c r="U98" i="22"/>
  <c r="T98" i="22"/>
  <c r="S98" i="22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D98" i="22"/>
  <c r="C98" i="22"/>
  <c r="AZ97" i="22"/>
  <c r="AY97" i="22"/>
  <c r="AX97" i="22"/>
  <c r="AW97" i="22"/>
  <c r="AV97" i="22"/>
  <c r="AU97" i="22"/>
  <c r="AT97" i="22"/>
  <c r="AS97" i="22"/>
  <c r="AR97" i="22"/>
  <c r="AQ97" i="22"/>
  <c r="AP97" i="22"/>
  <c r="AO97" i="22"/>
  <c r="AN97" i="22"/>
  <c r="AM97" i="22"/>
  <c r="AL97" i="22"/>
  <c r="AK97" i="22"/>
  <c r="AJ97" i="22"/>
  <c r="AI97" i="22"/>
  <c r="AH97" i="22"/>
  <c r="AG97" i="22"/>
  <c r="AF97" i="22"/>
  <c r="AE97" i="22"/>
  <c r="AD97" i="22"/>
  <c r="AC97" i="22"/>
  <c r="AB97" i="22"/>
  <c r="AA97" i="22"/>
  <c r="Z97" i="22"/>
  <c r="Y97" i="22"/>
  <c r="X97" i="22"/>
  <c r="W97" i="22"/>
  <c r="V97" i="22"/>
  <c r="U97" i="22"/>
  <c r="T97" i="22"/>
  <c r="S97" i="22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D97" i="22"/>
  <c r="C97" i="22"/>
  <c r="AZ96" i="22"/>
  <c r="AY96" i="22"/>
  <c r="AX96" i="22"/>
  <c r="AW96" i="22"/>
  <c r="AV96" i="22"/>
  <c r="AU96" i="22"/>
  <c r="AT96" i="22"/>
  <c r="AS96" i="22"/>
  <c r="AR96" i="22"/>
  <c r="AQ96" i="22"/>
  <c r="AP96" i="22"/>
  <c r="AO96" i="22"/>
  <c r="AN96" i="22"/>
  <c r="AM96" i="22"/>
  <c r="AL96" i="22"/>
  <c r="AK96" i="22"/>
  <c r="AJ96" i="22"/>
  <c r="AI96" i="22"/>
  <c r="AH96" i="22"/>
  <c r="AG96" i="22"/>
  <c r="AF96" i="22"/>
  <c r="AE96" i="22"/>
  <c r="AD96" i="22"/>
  <c r="AC96" i="22"/>
  <c r="AB96" i="22"/>
  <c r="AA96" i="22"/>
  <c r="Z96" i="22"/>
  <c r="Y96" i="22"/>
  <c r="X96" i="22"/>
  <c r="W96" i="22"/>
  <c r="V96" i="22"/>
  <c r="U96" i="22"/>
  <c r="T96" i="22"/>
  <c r="S96" i="22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D96" i="22"/>
  <c r="C96" i="22"/>
  <c r="AZ95" i="22"/>
  <c r="AY95" i="22"/>
  <c r="AX95" i="22"/>
  <c r="AW95" i="22"/>
  <c r="AV95" i="22"/>
  <c r="AU95" i="22"/>
  <c r="AT95" i="22"/>
  <c r="AS95" i="22"/>
  <c r="AR95" i="22"/>
  <c r="AQ95" i="22"/>
  <c r="AP95" i="22"/>
  <c r="AO95" i="22"/>
  <c r="AN95" i="22"/>
  <c r="AM95" i="22"/>
  <c r="AL95" i="22"/>
  <c r="AK95" i="22"/>
  <c r="AJ95" i="22"/>
  <c r="AI95" i="22"/>
  <c r="AH95" i="22"/>
  <c r="AG95" i="22"/>
  <c r="AF95" i="22"/>
  <c r="AE95" i="22"/>
  <c r="AD95" i="22"/>
  <c r="AC95" i="22"/>
  <c r="AB95" i="22"/>
  <c r="AA95" i="22"/>
  <c r="Z95" i="22"/>
  <c r="Y95" i="22"/>
  <c r="X95" i="22"/>
  <c r="W95" i="22"/>
  <c r="V95" i="22"/>
  <c r="U95" i="22"/>
  <c r="T95" i="22"/>
  <c r="S95" i="22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D95" i="22"/>
  <c r="C95" i="22"/>
  <c r="AZ94" i="22"/>
  <c r="AY94" i="22"/>
  <c r="AX94" i="22"/>
  <c r="AW94" i="22"/>
  <c r="AV94" i="22"/>
  <c r="AU94" i="22"/>
  <c r="AT94" i="22"/>
  <c r="AS94" i="22"/>
  <c r="AR94" i="22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AE94" i="22"/>
  <c r="AD94" i="22"/>
  <c r="AC94" i="22"/>
  <c r="AB94" i="22"/>
  <c r="AA94" i="22"/>
  <c r="Z94" i="22"/>
  <c r="Y94" i="22"/>
  <c r="X94" i="22"/>
  <c r="W94" i="22"/>
  <c r="V94" i="22"/>
  <c r="U94" i="22"/>
  <c r="T94" i="22"/>
  <c r="S94" i="22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D94" i="22"/>
  <c r="C94" i="22"/>
  <c r="AZ93" i="22"/>
  <c r="AY93" i="22"/>
  <c r="AX93" i="22"/>
  <c r="AW93" i="22"/>
  <c r="AV93" i="22"/>
  <c r="AU93" i="22"/>
  <c r="AT93" i="22"/>
  <c r="AS93" i="22"/>
  <c r="AR93" i="22"/>
  <c r="AQ93" i="22"/>
  <c r="AP93" i="22"/>
  <c r="AO93" i="22"/>
  <c r="AN93" i="22"/>
  <c r="AM93" i="22"/>
  <c r="AL93" i="22"/>
  <c r="AK93" i="22"/>
  <c r="AJ93" i="22"/>
  <c r="AI93" i="22"/>
  <c r="AH93" i="22"/>
  <c r="AG93" i="22"/>
  <c r="AF93" i="22"/>
  <c r="AE93" i="22"/>
  <c r="AD93" i="22"/>
  <c r="AC93" i="22"/>
  <c r="AB93" i="22"/>
  <c r="AA93" i="22"/>
  <c r="Z93" i="22"/>
  <c r="Y93" i="22"/>
  <c r="X93" i="22"/>
  <c r="W93" i="22"/>
  <c r="V93" i="22"/>
  <c r="U93" i="22"/>
  <c r="T93" i="22"/>
  <c r="S93" i="22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D93" i="22"/>
  <c r="C93" i="22"/>
  <c r="AZ92" i="22"/>
  <c r="AY92" i="22"/>
  <c r="AX92" i="22"/>
  <c r="AW92" i="22"/>
  <c r="AV92" i="22"/>
  <c r="AU92" i="22"/>
  <c r="AT92" i="22"/>
  <c r="AS92" i="22"/>
  <c r="AR92" i="22"/>
  <c r="AQ92" i="22"/>
  <c r="AP92" i="22"/>
  <c r="AO92" i="22"/>
  <c r="AN92" i="22"/>
  <c r="AM92" i="22"/>
  <c r="AL92" i="22"/>
  <c r="AK92" i="22"/>
  <c r="AJ92" i="22"/>
  <c r="AI92" i="22"/>
  <c r="AH92" i="22"/>
  <c r="AG92" i="22"/>
  <c r="AF92" i="22"/>
  <c r="AE92" i="22"/>
  <c r="AD92" i="22"/>
  <c r="AC92" i="22"/>
  <c r="AB92" i="22"/>
  <c r="AA92" i="22"/>
  <c r="Z92" i="22"/>
  <c r="Y92" i="22"/>
  <c r="X92" i="22"/>
  <c r="W92" i="22"/>
  <c r="V92" i="22"/>
  <c r="U92" i="22"/>
  <c r="T92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C92" i="22"/>
  <c r="AZ91" i="22"/>
  <c r="AY91" i="22"/>
  <c r="AX91" i="22"/>
  <c r="AW91" i="22"/>
  <c r="AV91" i="22"/>
  <c r="AU91" i="22"/>
  <c r="AT91" i="22"/>
  <c r="AS91" i="22"/>
  <c r="AR91" i="22"/>
  <c r="AQ91" i="22"/>
  <c r="AP91" i="22"/>
  <c r="AO91" i="22"/>
  <c r="AN91" i="22"/>
  <c r="AM91" i="22"/>
  <c r="AL91" i="22"/>
  <c r="AK91" i="22"/>
  <c r="AJ91" i="22"/>
  <c r="AI91" i="22"/>
  <c r="AH91" i="22"/>
  <c r="AG91" i="22"/>
  <c r="AF91" i="22"/>
  <c r="AE91" i="22"/>
  <c r="AD91" i="22"/>
  <c r="AC91" i="22"/>
  <c r="AB91" i="22"/>
  <c r="AA91" i="22"/>
  <c r="Z91" i="22"/>
  <c r="Y91" i="22"/>
  <c r="X91" i="22"/>
  <c r="W91" i="22"/>
  <c r="V91" i="22"/>
  <c r="U91" i="22"/>
  <c r="T91" i="22"/>
  <c r="S91" i="22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D91" i="22"/>
  <c r="C91" i="22"/>
  <c r="AZ90" i="22"/>
  <c r="AY90" i="22"/>
  <c r="AX90" i="22"/>
  <c r="AW90" i="22"/>
  <c r="AV90" i="22"/>
  <c r="AU90" i="22"/>
  <c r="AT90" i="22"/>
  <c r="AS90" i="22"/>
  <c r="AR90" i="22"/>
  <c r="AQ90" i="22"/>
  <c r="AP90" i="22"/>
  <c r="AO90" i="22"/>
  <c r="AN90" i="22"/>
  <c r="AM90" i="22"/>
  <c r="AL90" i="22"/>
  <c r="AK90" i="22"/>
  <c r="AJ90" i="22"/>
  <c r="AI90" i="22"/>
  <c r="AH90" i="22"/>
  <c r="AG90" i="22"/>
  <c r="AF90" i="22"/>
  <c r="AE90" i="22"/>
  <c r="AD90" i="22"/>
  <c r="AC90" i="22"/>
  <c r="AB90" i="22"/>
  <c r="AA90" i="22"/>
  <c r="Z90" i="22"/>
  <c r="Y90" i="22"/>
  <c r="X90" i="22"/>
  <c r="W90" i="22"/>
  <c r="V90" i="22"/>
  <c r="U90" i="22"/>
  <c r="T90" i="22"/>
  <c r="S90" i="22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D90" i="22"/>
  <c r="C90" i="22"/>
  <c r="AZ89" i="22"/>
  <c r="AY89" i="22"/>
  <c r="AX89" i="22"/>
  <c r="AW89" i="22"/>
  <c r="AV89" i="22"/>
  <c r="AU89" i="22"/>
  <c r="AT89" i="22"/>
  <c r="AS89" i="22"/>
  <c r="AR89" i="22"/>
  <c r="AQ89" i="22"/>
  <c r="AP89" i="22"/>
  <c r="AO89" i="22"/>
  <c r="AN89" i="22"/>
  <c r="AM89" i="22"/>
  <c r="AL89" i="22"/>
  <c r="AK89" i="22"/>
  <c r="AJ89" i="22"/>
  <c r="AI89" i="22"/>
  <c r="AH89" i="22"/>
  <c r="AG89" i="22"/>
  <c r="AF89" i="22"/>
  <c r="AE89" i="22"/>
  <c r="AD89" i="22"/>
  <c r="AC89" i="22"/>
  <c r="AB89" i="22"/>
  <c r="AA89" i="22"/>
  <c r="Z89" i="22"/>
  <c r="Y89" i="22"/>
  <c r="X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AZ88" i="22"/>
  <c r="AY88" i="22"/>
  <c r="AX88" i="22"/>
  <c r="AW88" i="22"/>
  <c r="AV88" i="22"/>
  <c r="AU88" i="22"/>
  <c r="AT88" i="22"/>
  <c r="AS88" i="22"/>
  <c r="AR88" i="22"/>
  <c r="AQ88" i="22"/>
  <c r="AP88" i="22"/>
  <c r="AO88" i="22"/>
  <c r="AN88" i="22"/>
  <c r="AM88" i="22"/>
  <c r="AL88" i="22"/>
  <c r="AK88" i="22"/>
  <c r="AJ88" i="22"/>
  <c r="AI88" i="22"/>
  <c r="AH88" i="22"/>
  <c r="AG88" i="22"/>
  <c r="AF88" i="22"/>
  <c r="AE88" i="22"/>
  <c r="AD88" i="22"/>
  <c r="AC88" i="22"/>
  <c r="AB88" i="22"/>
  <c r="AA88" i="22"/>
  <c r="Z88" i="22"/>
  <c r="Y88" i="22"/>
  <c r="X88" i="22"/>
  <c r="W88" i="22"/>
  <c r="V88" i="22"/>
  <c r="U88" i="22"/>
  <c r="T88" i="22"/>
  <c r="S88" i="22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D88" i="22"/>
  <c r="C88" i="22"/>
  <c r="AZ87" i="22"/>
  <c r="AY87" i="22"/>
  <c r="AX87" i="22"/>
  <c r="AW87" i="22"/>
  <c r="AV87" i="22"/>
  <c r="AU87" i="22"/>
  <c r="AT87" i="22"/>
  <c r="AS87" i="22"/>
  <c r="AR87" i="22"/>
  <c r="AQ87" i="22"/>
  <c r="AP87" i="22"/>
  <c r="AO87" i="22"/>
  <c r="AN87" i="22"/>
  <c r="AM87" i="22"/>
  <c r="AL87" i="22"/>
  <c r="AK87" i="22"/>
  <c r="AJ87" i="22"/>
  <c r="AI87" i="22"/>
  <c r="AH87" i="22"/>
  <c r="AG87" i="22"/>
  <c r="AF87" i="22"/>
  <c r="AE87" i="22"/>
  <c r="AD87" i="22"/>
  <c r="AC87" i="22"/>
  <c r="AB87" i="22"/>
  <c r="AA87" i="22"/>
  <c r="Z87" i="22"/>
  <c r="Y87" i="22"/>
  <c r="X87" i="22"/>
  <c r="W87" i="22"/>
  <c r="V87" i="22"/>
  <c r="U87" i="22"/>
  <c r="T87" i="22"/>
  <c r="S87" i="22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D87" i="22"/>
  <c r="C87" i="22"/>
  <c r="AZ86" i="22"/>
  <c r="AY86" i="22"/>
  <c r="AX86" i="22"/>
  <c r="AW86" i="22"/>
  <c r="AV86" i="22"/>
  <c r="AU86" i="22"/>
  <c r="AT86" i="22"/>
  <c r="AS86" i="22"/>
  <c r="AR86" i="22"/>
  <c r="AQ86" i="22"/>
  <c r="AP86" i="22"/>
  <c r="AO86" i="22"/>
  <c r="AN86" i="22"/>
  <c r="AM86" i="22"/>
  <c r="AL86" i="22"/>
  <c r="AK86" i="22"/>
  <c r="AJ86" i="22"/>
  <c r="AI86" i="22"/>
  <c r="AH86" i="22"/>
  <c r="AG86" i="22"/>
  <c r="AF86" i="22"/>
  <c r="AE86" i="22"/>
  <c r="AD86" i="22"/>
  <c r="AC86" i="22"/>
  <c r="AB86" i="22"/>
  <c r="AA86" i="22"/>
  <c r="Z86" i="22"/>
  <c r="Y86" i="22"/>
  <c r="X86" i="22"/>
  <c r="W86" i="22"/>
  <c r="V86" i="22"/>
  <c r="U86" i="22"/>
  <c r="T86" i="22"/>
  <c r="S86" i="22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D86" i="22"/>
  <c r="C86" i="22"/>
  <c r="AZ85" i="22"/>
  <c r="AY85" i="22"/>
  <c r="AX85" i="22"/>
  <c r="AW85" i="22"/>
  <c r="AV85" i="22"/>
  <c r="AU85" i="22"/>
  <c r="AT85" i="22"/>
  <c r="AS85" i="22"/>
  <c r="AR85" i="22"/>
  <c r="AQ85" i="22"/>
  <c r="AP85" i="22"/>
  <c r="AO85" i="22"/>
  <c r="AN85" i="22"/>
  <c r="AM85" i="22"/>
  <c r="AL85" i="22"/>
  <c r="AK85" i="22"/>
  <c r="AJ85" i="22"/>
  <c r="AI85" i="22"/>
  <c r="AH85" i="22"/>
  <c r="AG85" i="22"/>
  <c r="AF85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AZ84" i="22"/>
  <c r="AY84" i="22"/>
  <c r="AX84" i="22"/>
  <c r="AW84" i="22"/>
  <c r="AV84" i="22"/>
  <c r="AU84" i="22"/>
  <c r="AT84" i="22"/>
  <c r="AS84" i="22"/>
  <c r="AR84" i="22"/>
  <c r="AQ84" i="22"/>
  <c r="AP84" i="22"/>
  <c r="AO84" i="22"/>
  <c r="AN84" i="22"/>
  <c r="AM84" i="22"/>
  <c r="AL84" i="22"/>
  <c r="AK84" i="22"/>
  <c r="AJ84" i="22"/>
  <c r="AI84" i="22"/>
  <c r="AH84" i="22"/>
  <c r="AG84" i="22"/>
  <c r="AF84" i="22"/>
  <c r="AE84" i="22"/>
  <c r="AD84" i="22"/>
  <c r="AC84" i="22"/>
  <c r="AB84" i="22"/>
  <c r="AA84" i="22"/>
  <c r="Z84" i="22"/>
  <c r="Y84" i="22"/>
  <c r="X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AZ83" i="22"/>
  <c r="AY83" i="22"/>
  <c r="AX83" i="22"/>
  <c r="AW83" i="22"/>
  <c r="AV83" i="22"/>
  <c r="AU83" i="22"/>
  <c r="AT83" i="22"/>
  <c r="AS83" i="22"/>
  <c r="AR83" i="22"/>
  <c r="AQ83" i="22"/>
  <c r="AP83" i="22"/>
  <c r="AO83" i="22"/>
  <c r="AN83" i="22"/>
  <c r="AM83" i="22"/>
  <c r="AL83" i="22"/>
  <c r="AK83" i="22"/>
  <c r="AJ83" i="22"/>
  <c r="AI83" i="22"/>
  <c r="AH83" i="22"/>
  <c r="AG83" i="22"/>
  <c r="AF83" i="22"/>
  <c r="AE83" i="22"/>
  <c r="AD83" i="22"/>
  <c r="AC83" i="22"/>
  <c r="AB83" i="22"/>
  <c r="AA83" i="22"/>
  <c r="Z83" i="22"/>
  <c r="Y83" i="22"/>
  <c r="X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AZ82" i="22"/>
  <c r="AY82" i="22"/>
  <c r="AX82" i="22"/>
  <c r="AW82" i="22"/>
  <c r="AV82" i="22"/>
  <c r="AU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AZ81" i="22"/>
  <c r="AY81" i="22"/>
  <c r="AX81" i="22"/>
  <c r="AW81" i="22"/>
  <c r="AV81" i="22"/>
  <c r="AU81" i="22"/>
  <c r="AT81" i="22"/>
  <c r="AS81" i="22"/>
  <c r="AR81" i="22"/>
  <c r="AQ81" i="22"/>
  <c r="AP81" i="22"/>
  <c r="AO81" i="22"/>
  <c r="AN81" i="22"/>
  <c r="AM81" i="22"/>
  <c r="AL81" i="22"/>
  <c r="AK81" i="22"/>
  <c r="AJ81" i="22"/>
  <c r="AI81" i="22"/>
  <c r="AH81" i="22"/>
  <c r="AG81" i="22"/>
  <c r="AF81" i="22"/>
  <c r="AE81" i="22"/>
  <c r="AD81" i="22"/>
  <c r="AC81" i="22"/>
  <c r="AB81" i="22"/>
  <c r="AA81" i="22"/>
  <c r="Z81" i="22"/>
  <c r="Y81" i="22"/>
  <c r="X81" i="22"/>
  <c r="W81" i="22"/>
  <c r="V81" i="22"/>
  <c r="U81" i="22"/>
  <c r="T81" i="22"/>
  <c r="S81" i="22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AZ80" i="22"/>
  <c r="AY80" i="22"/>
  <c r="AX80" i="22"/>
  <c r="AW80" i="22"/>
  <c r="AV80" i="22"/>
  <c r="AU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AE80" i="22"/>
  <c r="AD80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AZ79" i="22"/>
  <c r="AY79" i="22"/>
  <c r="AX79" i="22"/>
  <c r="AW79" i="22"/>
  <c r="AV79" i="22"/>
  <c r="AU79" i="22"/>
  <c r="AT79" i="22"/>
  <c r="AS79" i="22"/>
  <c r="AR79" i="22"/>
  <c r="AQ79" i="22"/>
  <c r="AP79" i="22"/>
  <c r="AO79" i="22"/>
  <c r="AN79" i="22"/>
  <c r="AM79" i="22"/>
  <c r="AL79" i="22"/>
  <c r="AK79" i="22"/>
  <c r="AJ79" i="22"/>
  <c r="AI79" i="22"/>
  <c r="AH79" i="22"/>
  <c r="AG79" i="22"/>
  <c r="AF79" i="22"/>
  <c r="AE79" i="22"/>
  <c r="AD79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AZ78" i="22"/>
  <c r="AY78" i="22"/>
  <c r="AX78" i="22"/>
  <c r="AW78" i="22"/>
  <c r="AV78" i="22"/>
  <c r="AU78" i="22"/>
  <c r="AT78" i="22"/>
  <c r="AS78" i="22"/>
  <c r="AR78" i="22"/>
  <c r="AQ78" i="22"/>
  <c r="AP78" i="22"/>
  <c r="AO78" i="22"/>
  <c r="AN78" i="22"/>
  <c r="AM78" i="22"/>
  <c r="AL78" i="22"/>
  <c r="AK78" i="22"/>
  <c r="AJ78" i="22"/>
  <c r="AI78" i="22"/>
  <c r="AH78" i="22"/>
  <c r="AG78" i="22"/>
  <c r="AF78" i="22"/>
  <c r="AE78" i="22"/>
  <c r="AD78" i="22"/>
  <c r="AC78" i="22"/>
  <c r="AB78" i="22"/>
  <c r="AA78" i="22"/>
  <c r="Z78" i="22"/>
  <c r="Y78" i="22"/>
  <c r="X78" i="22"/>
  <c r="W78" i="22"/>
  <c r="V78" i="22"/>
  <c r="U78" i="22"/>
  <c r="T78" i="22"/>
  <c r="S78" i="22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AZ77" i="22"/>
  <c r="AY77" i="22"/>
  <c r="AX77" i="22"/>
  <c r="AW77" i="22"/>
  <c r="AV77" i="22"/>
  <c r="AU77" i="22"/>
  <c r="AT77" i="22"/>
  <c r="AS77" i="22"/>
  <c r="AR77" i="22"/>
  <c r="AQ77" i="22"/>
  <c r="AP77" i="22"/>
  <c r="AO77" i="22"/>
  <c r="AN77" i="22"/>
  <c r="AM77" i="22"/>
  <c r="AL77" i="22"/>
  <c r="AK77" i="22"/>
  <c r="AJ77" i="22"/>
  <c r="AI77" i="22"/>
  <c r="AH77" i="22"/>
  <c r="AG77" i="22"/>
  <c r="AF77" i="22"/>
  <c r="AE77" i="22"/>
  <c r="AD77" i="22"/>
  <c r="AC77" i="22"/>
  <c r="AB77" i="22"/>
  <c r="AA77" i="22"/>
  <c r="Z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AZ76" i="22"/>
  <c r="AY76" i="22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AZ70" i="22"/>
  <c r="AY70" i="22"/>
  <c r="AX70" i="22"/>
  <c r="AW70" i="22"/>
  <c r="AV70" i="22"/>
  <c r="AU70" i="22"/>
  <c r="AT70" i="22"/>
  <c r="AS70" i="22"/>
  <c r="AR70" i="22"/>
  <c r="AQ70" i="22"/>
  <c r="AP70" i="22"/>
  <c r="AO70" i="22"/>
  <c r="AN70" i="22"/>
  <c r="AM70" i="22"/>
  <c r="AL70" i="22"/>
  <c r="AK70" i="22"/>
  <c r="AJ70" i="22"/>
  <c r="AI70" i="22"/>
  <c r="AH70" i="22"/>
  <c r="AG70" i="22"/>
  <c r="AF70" i="22"/>
  <c r="AE70" i="22"/>
  <c r="AD70" i="22"/>
  <c r="AC70" i="22"/>
  <c r="AB70" i="22"/>
  <c r="AA70" i="22"/>
  <c r="Z70" i="22"/>
  <c r="Y70" i="22"/>
  <c r="X70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AZ69" i="22"/>
  <c r="AY69" i="22"/>
  <c r="AX69" i="22"/>
  <c r="AW69" i="22"/>
  <c r="AV69" i="22"/>
  <c r="AU69" i="22"/>
  <c r="AT69" i="22"/>
  <c r="AS69" i="22"/>
  <c r="AR69" i="22"/>
  <c r="AQ69" i="22"/>
  <c r="AP69" i="22"/>
  <c r="AO69" i="22"/>
  <c r="AN69" i="22"/>
  <c r="AM69" i="22"/>
  <c r="AL69" i="22"/>
  <c r="AK69" i="22"/>
  <c r="AJ69" i="22"/>
  <c r="AI69" i="22"/>
  <c r="AH69" i="22"/>
  <c r="AG69" i="22"/>
  <c r="AF69" i="22"/>
  <c r="AE69" i="22"/>
  <c r="AD69" i="22"/>
  <c r="AC69" i="22"/>
  <c r="AB69" i="22"/>
  <c r="AA69" i="22"/>
  <c r="Z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AZ68" i="22"/>
  <c r="AY68" i="22"/>
  <c r="AX68" i="22"/>
  <c r="AW68" i="22"/>
  <c r="AV68" i="22"/>
  <c r="AU68" i="22"/>
  <c r="AT68" i="22"/>
  <c r="AS68" i="22"/>
  <c r="AR68" i="22"/>
  <c r="AQ68" i="22"/>
  <c r="AP68" i="22"/>
  <c r="AO68" i="22"/>
  <c r="AN68" i="22"/>
  <c r="AM68" i="22"/>
  <c r="AL68" i="22"/>
  <c r="AK68" i="22"/>
  <c r="AJ68" i="22"/>
  <c r="AI68" i="22"/>
  <c r="AH68" i="22"/>
  <c r="AG68" i="22"/>
  <c r="AF68" i="22"/>
  <c r="AE68" i="22"/>
  <c r="AD68" i="22"/>
  <c r="AC68" i="22"/>
  <c r="AB68" i="22"/>
  <c r="AA68" i="22"/>
  <c r="Z68" i="22"/>
  <c r="Y68" i="22"/>
  <c r="X68" i="22"/>
  <c r="W68" i="22"/>
  <c r="V68" i="22"/>
  <c r="U68" i="22"/>
  <c r="T68" i="22"/>
  <c r="S68" i="22"/>
  <c r="R68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AZ67" i="22"/>
  <c r="AY67" i="22"/>
  <c r="AX67" i="22"/>
  <c r="AW67" i="22"/>
  <c r="AV67" i="22"/>
  <c r="AU67" i="22"/>
  <c r="AT67" i="22"/>
  <c r="AS67" i="22"/>
  <c r="AR67" i="22"/>
  <c r="AQ67" i="22"/>
  <c r="AP67" i="22"/>
  <c r="AO67" i="22"/>
  <c r="AN67" i="22"/>
  <c r="AM67" i="22"/>
  <c r="AL67" i="22"/>
  <c r="AK67" i="22"/>
  <c r="AJ67" i="22"/>
  <c r="AI67" i="22"/>
  <c r="AH67" i="22"/>
  <c r="AG67" i="22"/>
  <c r="AF67" i="22"/>
  <c r="AE67" i="22"/>
  <c r="AD67" i="22"/>
  <c r="AC67" i="22"/>
  <c r="AB67" i="22"/>
  <c r="AA67" i="22"/>
  <c r="Z67" i="22"/>
  <c r="Y67" i="22"/>
  <c r="X67" i="22"/>
  <c r="W67" i="22"/>
  <c r="V67" i="22"/>
  <c r="U67" i="22"/>
  <c r="T67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AZ65" i="22"/>
  <c r="AY65" i="22"/>
  <c r="AX65" i="22"/>
  <c r="AW65" i="22"/>
  <c r="AV65" i="22"/>
  <c r="AU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AE65" i="22"/>
  <c r="AD65" i="22"/>
  <c r="AC65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AZ64" i="22"/>
  <c r="AY64" i="22"/>
  <c r="AX64" i="22"/>
  <c r="AW64" i="22"/>
  <c r="AV64" i="22"/>
  <c r="AU64" i="22"/>
  <c r="AT64" i="22"/>
  <c r="AS64" i="22"/>
  <c r="AR64" i="22"/>
  <c r="AQ64" i="22"/>
  <c r="AP64" i="22"/>
  <c r="AO64" i="22"/>
  <c r="AN64" i="22"/>
  <c r="AM64" i="22"/>
  <c r="AL64" i="22"/>
  <c r="AK64" i="22"/>
  <c r="AJ64" i="22"/>
  <c r="AI64" i="22"/>
  <c r="AH64" i="22"/>
  <c r="AG64" i="22"/>
  <c r="AF64" i="22"/>
  <c r="AE64" i="22"/>
  <c r="AD64" i="22"/>
  <c r="AC64" i="22"/>
  <c r="AB64" i="22"/>
  <c r="AA64" i="22"/>
  <c r="Z64" i="22"/>
  <c r="Y64" i="22"/>
  <c r="X64" i="22"/>
  <c r="W64" i="22"/>
  <c r="V64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AZ63" i="22"/>
  <c r="AY63" i="22"/>
  <c r="AX63" i="22"/>
  <c r="AW63" i="22"/>
  <c r="AV63" i="22"/>
  <c r="AU63" i="22"/>
  <c r="AT63" i="22"/>
  <c r="AS63" i="22"/>
  <c r="AR63" i="22"/>
  <c r="AQ63" i="22"/>
  <c r="AP63" i="22"/>
  <c r="AO63" i="22"/>
  <c r="AN63" i="22"/>
  <c r="AM63" i="22"/>
  <c r="AL63" i="22"/>
  <c r="AK63" i="22"/>
  <c r="AJ63" i="22"/>
  <c r="AI63" i="22"/>
  <c r="AH63" i="22"/>
  <c r="AG63" i="22"/>
  <c r="AF63" i="22"/>
  <c r="AE63" i="22"/>
  <c r="AD63" i="22"/>
  <c r="AC63" i="22"/>
  <c r="AB63" i="22"/>
  <c r="AA63" i="22"/>
  <c r="Z63" i="22"/>
  <c r="Y63" i="22"/>
  <c r="X63" i="22"/>
  <c r="W63" i="22"/>
  <c r="V63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AZ62" i="22"/>
  <c r="AY62" i="22"/>
  <c r="AX62" i="22"/>
  <c r="AW62" i="22"/>
  <c r="AV62" i="22"/>
  <c r="AU62" i="22"/>
  <c r="AT62" i="22"/>
  <c r="AS62" i="22"/>
  <c r="AR62" i="22"/>
  <c r="AQ62" i="22"/>
  <c r="AP62" i="22"/>
  <c r="AO62" i="22"/>
  <c r="AN62" i="22"/>
  <c r="AM62" i="22"/>
  <c r="AL62" i="22"/>
  <c r="AK62" i="22"/>
  <c r="AJ62" i="22"/>
  <c r="AI62" i="22"/>
  <c r="AH62" i="22"/>
  <c r="AG62" i="22"/>
  <c r="AF62" i="22"/>
  <c r="AE62" i="22"/>
  <c r="AD62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AZ61" i="22"/>
  <c r="AY61" i="22"/>
  <c r="AX61" i="22"/>
  <c r="AW61" i="22"/>
  <c r="AV61" i="22"/>
  <c r="AU61" i="22"/>
  <c r="AT61" i="22"/>
  <c r="AS61" i="22"/>
  <c r="AR61" i="22"/>
  <c r="AQ61" i="22"/>
  <c r="AP61" i="22"/>
  <c r="AO61" i="22"/>
  <c r="AN61" i="22"/>
  <c r="AM61" i="22"/>
  <c r="AL61" i="22"/>
  <c r="AK61" i="22"/>
  <c r="AJ61" i="22"/>
  <c r="AI61" i="22"/>
  <c r="AH61" i="22"/>
  <c r="AG61" i="22"/>
  <c r="AF61" i="22"/>
  <c r="AE61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AZ60" i="22"/>
  <c r="AY60" i="22"/>
  <c r="AX60" i="22"/>
  <c r="AW60" i="22"/>
  <c r="AV60" i="22"/>
  <c r="AU60" i="22"/>
  <c r="AT60" i="22"/>
  <c r="AS60" i="22"/>
  <c r="AR60" i="22"/>
  <c r="AQ60" i="22"/>
  <c r="AP60" i="22"/>
  <c r="AO60" i="22"/>
  <c r="AN60" i="22"/>
  <c r="AM60" i="22"/>
  <c r="AL60" i="22"/>
  <c r="AK60" i="22"/>
  <c r="AJ60" i="22"/>
  <c r="AI60" i="22"/>
  <c r="AH60" i="22"/>
  <c r="AG60" i="22"/>
  <c r="AF60" i="22"/>
  <c r="AE60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AZ59" i="22"/>
  <c r="AY59" i="22"/>
  <c r="AX59" i="22"/>
  <c r="AW59" i="22"/>
  <c r="AV59" i="22"/>
  <c r="AU59" i="22"/>
  <c r="AT59" i="22"/>
  <c r="AS59" i="22"/>
  <c r="AR59" i="22"/>
  <c r="AQ59" i="22"/>
  <c r="AP59" i="22"/>
  <c r="AO59" i="22"/>
  <c r="AN59" i="22"/>
  <c r="AM59" i="22"/>
  <c r="AL59" i="22"/>
  <c r="AK59" i="22"/>
  <c r="AJ59" i="22"/>
  <c r="AI59" i="22"/>
  <c r="AH59" i="22"/>
  <c r="AG59" i="22"/>
  <c r="AF59" i="22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AZ56" i="22"/>
  <c r="AY56" i="22"/>
  <c r="AX56" i="22"/>
  <c r="AW56" i="22"/>
  <c r="AV56" i="22"/>
  <c r="AU56" i="22"/>
  <c r="AT56" i="22"/>
  <c r="AS56" i="22"/>
  <c r="AR56" i="22"/>
  <c r="AQ56" i="22"/>
  <c r="AP56" i="22"/>
  <c r="AO56" i="22"/>
  <c r="AN56" i="22"/>
  <c r="AM56" i="22"/>
  <c r="AL56" i="22"/>
  <c r="AK56" i="22"/>
  <c r="AJ56" i="22"/>
  <c r="AI56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AZ55" i="22"/>
  <c r="AY55" i="22"/>
  <c r="AX55" i="22"/>
  <c r="AW55" i="22"/>
  <c r="AV55" i="22"/>
  <c r="AU55" i="22"/>
  <c r="AT55" i="22"/>
  <c r="AS55" i="22"/>
  <c r="AR55" i="22"/>
  <c r="AQ55" i="22"/>
  <c r="AP55" i="22"/>
  <c r="AO55" i="22"/>
  <c r="AN55" i="22"/>
  <c r="AM55" i="22"/>
  <c r="AL55" i="22"/>
  <c r="AK55" i="22"/>
  <c r="AJ55" i="22"/>
  <c r="AI55" i="22"/>
  <c r="AH55" i="22"/>
  <c r="AG55" i="22"/>
  <c r="AF55" i="22"/>
  <c r="AE55" i="22"/>
  <c r="AD55" i="22"/>
  <c r="AC55" i="22"/>
  <c r="AB55" i="22"/>
  <c r="AA55" i="22"/>
  <c r="Z55" i="22"/>
  <c r="Y55" i="22"/>
  <c r="X55" i="22"/>
  <c r="W55" i="22"/>
  <c r="V55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AZ52" i="22"/>
  <c r="AY52" i="22"/>
  <c r="AX52" i="22"/>
  <c r="AW52" i="22"/>
  <c r="AV52" i="22"/>
  <c r="AU52" i="22"/>
  <c r="AT52" i="22"/>
  <c r="AS52" i="22"/>
  <c r="AR52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AZ51" i="22"/>
  <c r="AY51" i="22"/>
  <c r="AX51" i="22"/>
  <c r="AW51" i="22"/>
  <c r="AV51" i="22"/>
  <c r="AU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AZ50" i="22"/>
  <c r="AY50" i="22"/>
  <c r="AX50" i="22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AZ49" i="22"/>
  <c r="AY49" i="22"/>
  <c r="AX49" i="22"/>
  <c r="AW49" i="22"/>
  <c r="AV49" i="22"/>
  <c r="AU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AZ48" i="22"/>
  <c r="AY48" i="22"/>
  <c r="AX48" i="22"/>
  <c r="AW48" i="22"/>
  <c r="AV48" i="22"/>
  <c r="AU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AZ45" i="22"/>
  <c r="AY45" i="22"/>
  <c r="AX45" i="22"/>
  <c r="AW45" i="22"/>
  <c r="AV45" i="22"/>
  <c r="AU45" i="22"/>
  <c r="AT45" i="22"/>
  <c r="AS45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AZ44" i="22"/>
  <c r="AY44" i="22"/>
  <c r="AX44" i="22"/>
  <c r="AW44" i="22"/>
  <c r="AV44" i="22"/>
  <c r="AU44" i="22"/>
  <c r="AT44" i="22"/>
  <c r="AS44" i="22"/>
  <c r="AR44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AZ43" i="22"/>
  <c r="AY43" i="22"/>
  <c r="AX43" i="22"/>
  <c r="AW43" i="22"/>
  <c r="AV43" i="22"/>
  <c r="AU43" i="22"/>
  <c r="AT43" i="22"/>
  <c r="AS43" i="22"/>
  <c r="AR43" i="22"/>
  <c r="AQ43" i="22"/>
  <c r="AP43" i="22"/>
  <c r="AO43" i="22"/>
  <c r="AN43" i="22"/>
  <c r="AM43" i="22"/>
  <c r="AL43" i="22"/>
  <c r="AK43" i="22"/>
  <c r="AJ43" i="22"/>
  <c r="AI43" i="22"/>
  <c r="AH43" i="22"/>
  <c r="AG43" i="22"/>
  <c r="AF43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AZ41" i="22"/>
  <c r="AY41" i="22"/>
  <c r="AX41" i="22"/>
  <c r="AW41" i="22"/>
  <c r="AV41" i="22"/>
  <c r="AU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AZ40" i="22"/>
  <c r="AY40" i="22"/>
  <c r="AX40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AZ38" i="22"/>
  <c r="AY38" i="22"/>
  <c r="AX38" i="22"/>
  <c r="AW38" i="22"/>
  <c r="AV38" i="22"/>
  <c r="AU38" i="22"/>
  <c r="AT38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AZ37" i="22"/>
  <c r="AY37" i="22"/>
  <c r="AX37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AZ35" i="22"/>
  <c r="AY35" i="22"/>
  <c r="AX35" i="22"/>
  <c r="AW35" i="22"/>
  <c r="AV35" i="22"/>
  <c r="AU35" i="22"/>
  <c r="AT35" i="22"/>
  <c r="AS35" i="22"/>
  <c r="AR35" i="22"/>
  <c r="AQ35" i="22"/>
  <c r="AP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AZ34" i="22"/>
  <c r="AY34" i="22"/>
  <c r="AX34" i="22"/>
  <c r="AW34" i="22"/>
  <c r="AV34" i="22"/>
  <c r="AU34" i="22"/>
  <c r="AT34" i="22"/>
  <c r="AS34" i="22"/>
  <c r="AR34" i="22"/>
  <c r="AQ34" i="22"/>
  <c r="AP34" i="22"/>
  <c r="AO34" i="22"/>
  <c r="AN34" i="22"/>
  <c r="AM34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AZ33" i="22"/>
  <c r="AY33" i="22"/>
  <c r="AX33" i="22"/>
  <c r="AW33" i="22"/>
  <c r="AV33" i="22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Z32" i="22"/>
  <c r="AY32" i="22"/>
  <c r="AX32" i="22"/>
  <c r="AW32" i="22"/>
  <c r="AV32" i="22"/>
  <c r="AU32" i="22"/>
  <c r="AT32" i="22"/>
  <c r="AS32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AZ27" i="22"/>
  <c r="AY27" i="22"/>
  <c r="AX27" i="22"/>
  <c r="AW27" i="22"/>
  <c r="AV27" i="22"/>
  <c r="AU27" i="22"/>
  <c r="AT27" i="22"/>
  <c r="AS27" i="22"/>
  <c r="AR27" i="22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AZ26" i="22"/>
  <c r="AY26" i="22"/>
  <c r="AX26" i="22"/>
  <c r="AW26" i="22"/>
  <c r="AV26" i="22"/>
  <c r="AU26" i="22"/>
  <c r="AT26" i="22"/>
  <c r="AS26" i="22"/>
  <c r="AR26" i="22"/>
  <c r="AQ26" i="22"/>
  <c r="AP26" i="22"/>
  <c r="AO26" i="22"/>
  <c r="AN26" i="22"/>
  <c r="AM26" i="22"/>
  <c r="AL26" i="22"/>
  <c r="AK26" i="22"/>
  <c r="AJ26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AZ21" i="22"/>
  <c r="AY21" i="22"/>
  <c r="AX21" i="22"/>
  <c r="AW21" i="22"/>
  <c r="AV21" i="22"/>
  <c r="AU21" i="22"/>
  <c r="AT21" i="22"/>
  <c r="AS21" i="22"/>
  <c r="AR21" i="22"/>
  <c r="AQ21" i="22"/>
  <c r="AP21" i="22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Z5" i="22"/>
  <c r="AY5" i="22"/>
  <c r="AX5" i="22"/>
  <c r="AW5" i="22"/>
  <c r="AV5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Z251" i="21"/>
  <c r="AY251" i="21"/>
  <c r="AX251" i="21"/>
  <c r="AW251" i="21"/>
  <c r="AV251" i="21"/>
  <c r="AU251" i="21"/>
  <c r="AT251" i="21"/>
  <c r="AS251" i="21"/>
  <c r="AR251" i="21"/>
  <c r="AQ251" i="21"/>
  <c r="AP251" i="21"/>
  <c r="AO251" i="21"/>
  <c r="AN251" i="21"/>
  <c r="AM251" i="21"/>
  <c r="AL251" i="21"/>
  <c r="AK251" i="21"/>
  <c r="AJ251" i="21"/>
  <c r="AI251" i="21"/>
  <c r="AH251" i="21"/>
  <c r="AG251" i="21"/>
  <c r="AF251" i="21"/>
  <c r="AE251" i="21"/>
  <c r="AD251" i="21"/>
  <c r="AC251" i="21"/>
  <c r="AB251" i="21"/>
  <c r="AA251" i="21"/>
  <c r="Z251" i="21"/>
  <c r="Y251" i="21"/>
  <c r="X251" i="21"/>
  <c r="W251" i="21"/>
  <c r="V251" i="21"/>
  <c r="U251" i="21"/>
  <c r="T251" i="21"/>
  <c r="S251" i="21"/>
  <c r="R251" i="21"/>
  <c r="Q251" i="21"/>
  <c r="P251" i="21"/>
  <c r="O251" i="21"/>
  <c r="N251" i="21"/>
  <c r="M251" i="21"/>
  <c r="L251" i="21"/>
  <c r="K251" i="21"/>
  <c r="J251" i="21"/>
  <c r="I251" i="21"/>
  <c r="H251" i="21"/>
  <c r="G251" i="21"/>
  <c r="F251" i="21"/>
  <c r="E251" i="21"/>
  <c r="D251" i="21"/>
  <c r="C251" i="21"/>
  <c r="B251" i="21"/>
  <c r="AZ250" i="21"/>
  <c r="AY250" i="21"/>
  <c r="AX250" i="21"/>
  <c r="AW250" i="21"/>
  <c r="AV250" i="21"/>
  <c r="AU250" i="21"/>
  <c r="AT250" i="21"/>
  <c r="AS250" i="21"/>
  <c r="AR250" i="21"/>
  <c r="AQ250" i="21"/>
  <c r="AP250" i="21"/>
  <c r="AO250" i="21"/>
  <c r="AN250" i="21"/>
  <c r="AM250" i="21"/>
  <c r="AL250" i="21"/>
  <c r="AK250" i="21"/>
  <c r="AJ250" i="21"/>
  <c r="AI250" i="21"/>
  <c r="AH250" i="21"/>
  <c r="AG250" i="21"/>
  <c r="AF250" i="21"/>
  <c r="AE250" i="21"/>
  <c r="AD250" i="21"/>
  <c r="AC250" i="21"/>
  <c r="AB250" i="21"/>
  <c r="AA250" i="21"/>
  <c r="Z250" i="21"/>
  <c r="Y250" i="21"/>
  <c r="X250" i="21"/>
  <c r="W250" i="21"/>
  <c r="V250" i="21"/>
  <c r="U250" i="21"/>
  <c r="T250" i="21"/>
  <c r="S250" i="21"/>
  <c r="R250" i="21"/>
  <c r="Q250" i="21"/>
  <c r="P250" i="21"/>
  <c r="O250" i="21"/>
  <c r="N250" i="21"/>
  <c r="M250" i="21"/>
  <c r="L250" i="21"/>
  <c r="K250" i="21"/>
  <c r="J250" i="21"/>
  <c r="I250" i="21"/>
  <c r="H250" i="21"/>
  <c r="G250" i="21"/>
  <c r="F250" i="21"/>
  <c r="E250" i="21"/>
  <c r="D250" i="21"/>
  <c r="C250" i="21"/>
  <c r="B250" i="21"/>
  <c r="AZ249" i="21"/>
  <c r="AY249" i="21"/>
  <c r="AX249" i="21"/>
  <c r="AW249" i="21"/>
  <c r="AV249" i="21"/>
  <c r="AU249" i="21"/>
  <c r="AT249" i="21"/>
  <c r="AS249" i="21"/>
  <c r="AR249" i="21"/>
  <c r="AQ249" i="21"/>
  <c r="AP249" i="21"/>
  <c r="AO249" i="21"/>
  <c r="AN249" i="21"/>
  <c r="AM249" i="21"/>
  <c r="AL249" i="21"/>
  <c r="AK249" i="21"/>
  <c r="AJ249" i="21"/>
  <c r="AI249" i="21"/>
  <c r="AH249" i="21"/>
  <c r="AG249" i="21"/>
  <c r="AF249" i="21"/>
  <c r="AE249" i="21"/>
  <c r="AD249" i="21"/>
  <c r="AC249" i="21"/>
  <c r="AB249" i="21"/>
  <c r="AA249" i="21"/>
  <c r="Z249" i="21"/>
  <c r="Y249" i="21"/>
  <c r="X249" i="21"/>
  <c r="W249" i="21"/>
  <c r="V249" i="21"/>
  <c r="U249" i="21"/>
  <c r="T249" i="21"/>
  <c r="S249" i="21"/>
  <c r="R249" i="21"/>
  <c r="Q249" i="21"/>
  <c r="P249" i="21"/>
  <c r="O249" i="21"/>
  <c r="N249" i="21"/>
  <c r="M249" i="21"/>
  <c r="L249" i="21"/>
  <c r="K249" i="21"/>
  <c r="J249" i="21"/>
  <c r="I249" i="21"/>
  <c r="H249" i="21"/>
  <c r="G249" i="21"/>
  <c r="F249" i="21"/>
  <c r="E249" i="21"/>
  <c r="D249" i="21"/>
  <c r="C249" i="21"/>
  <c r="B249" i="21"/>
  <c r="AZ248" i="21"/>
  <c r="AY248" i="21"/>
  <c r="AX248" i="21"/>
  <c r="AW248" i="21"/>
  <c r="AV248" i="21"/>
  <c r="AU248" i="21"/>
  <c r="AT248" i="21"/>
  <c r="AS248" i="21"/>
  <c r="AR248" i="21"/>
  <c r="AQ248" i="21"/>
  <c r="AP248" i="21"/>
  <c r="AO248" i="21"/>
  <c r="AN248" i="21"/>
  <c r="AM248" i="21"/>
  <c r="AL248" i="21"/>
  <c r="AK248" i="21"/>
  <c r="AJ248" i="21"/>
  <c r="AI248" i="21"/>
  <c r="AH248" i="21"/>
  <c r="AG248" i="21"/>
  <c r="AF248" i="21"/>
  <c r="AE248" i="21"/>
  <c r="AD248" i="21"/>
  <c r="AC248" i="21"/>
  <c r="AB248" i="21"/>
  <c r="AA248" i="21"/>
  <c r="Z248" i="21"/>
  <c r="Y248" i="21"/>
  <c r="X248" i="21"/>
  <c r="W248" i="21"/>
  <c r="V248" i="21"/>
  <c r="U248" i="21"/>
  <c r="T248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B248" i="21"/>
  <c r="AZ247" i="21"/>
  <c r="AY247" i="21"/>
  <c r="AX247" i="21"/>
  <c r="AW247" i="21"/>
  <c r="AV247" i="21"/>
  <c r="AU247" i="21"/>
  <c r="AT247" i="21"/>
  <c r="AS247" i="21"/>
  <c r="AR247" i="21"/>
  <c r="AQ247" i="21"/>
  <c r="AP247" i="21"/>
  <c r="AO247" i="21"/>
  <c r="AN247" i="21"/>
  <c r="AM247" i="21"/>
  <c r="AL247" i="21"/>
  <c r="AK247" i="21"/>
  <c r="AJ247" i="21"/>
  <c r="AI247" i="21"/>
  <c r="AH247" i="21"/>
  <c r="AG247" i="21"/>
  <c r="AF247" i="21"/>
  <c r="AE247" i="21"/>
  <c r="AD247" i="21"/>
  <c r="AC247" i="21"/>
  <c r="AB247" i="21"/>
  <c r="AA247" i="21"/>
  <c r="Z247" i="21"/>
  <c r="Y247" i="21"/>
  <c r="X247" i="21"/>
  <c r="W247" i="21"/>
  <c r="V247" i="21"/>
  <c r="U247" i="21"/>
  <c r="T247" i="21"/>
  <c r="S247" i="21"/>
  <c r="R247" i="21"/>
  <c r="Q247" i="21"/>
  <c r="P247" i="21"/>
  <c r="O247" i="21"/>
  <c r="N247" i="21"/>
  <c r="M247" i="21"/>
  <c r="L247" i="21"/>
  <c r="K247" i="21"/>
  <c r="J247" i="21"/>
  <c r="I247" i="21"/>
  <c r="H247" i="21"/>
  <c r="G247" i="21"/>
  <c r="F247" i="21"/>
  <c r="E247" i="21"/>
  <c r="D247" i="21"/>
  <c r="C247" i="21"/>
  <c r="B247" i="21"/>
  <c r="AZ246" i="21"/>
  <c r="AY246" i="21"/>
  <c r="AX246" i="21"/>
  <c r="AW246" i="21"/>
  <c r="AV246" i="21"/>
  <c r="AU246" i="21"/>
  <c r="AT246" i="21"/>
  <c r="AS246" i="21"/>
  <c r="AR246" i="21"/>
  <c r="AQ246" i="21"/>
  <c r="AP246" i="21"/>
  <c r="AO246" i="21"/>
  <c r="AN246" i="21"/>
  <c r="AM246" i="21"/>
  <c r="AL246" i="21"/>
  <c r="AK246" i="21"/>
  <c r="AJ246" i="21"/>
  <c r="AI246" i="21"/>
  <c r="AH246" i="21"/>
  <c r="AG246" i="21"/>
  <c r="AF246" i="21"/>
  <c r="AE246" i="21"/>
  <c r="AD246" i="21"/>
  <c r="AC246" i="21"/>
  <c r="AB246" i="21"/>
  <c r="AA246" i="21"/>
  <c r="Z246" i="21"/>
  <c r="Y246" i="21"/>
  <c r="X246" i="21"/>
  <c r="W246" i="21"/>
  <c r="V246" i="21"/>
  <c r="U246" i="21"/>
  <c r="T246" i="21"/>
  <c r="S246" i="21"/>
  <c r="R246" i="21"/>
  <c r="Q246" i="21"/>
  <c r="P246" i="21"/>
  <c r="O246" i="21"/>
  <c r="N246" i="21"/>
  <c r="M246" i="21"/>
  <c r="L246" i="21"/>
  <c r="K246" i="21"/>
  <c r="J246" i="21"/>
  <c r="I246" i="21"/>
  <c r="H246" i="21"/>
  <c r="G246" i="21"/>
  <c r="F246" i="21"/>
  <c r="E246" i="21"/>
  <c r="D246" i="21"/>
  <c r="C246" i="21"/>
  <c r="B246" i="21"/>
  <c r="AZ245" i="21"/>
  <c r="AY245" i="21"/>
  <c r="AX245" i="21"/>
  <c r="AW245" i="21"/>
  <c r="AV245" i="21"/>
  <c r="AU245" i="21"/>
  <c r="AT245" i="21"/>
  <c r="AS245" i="21"/>
  <c r="AR245" i="21"/>
  <c r="AQ245" i="21"/>
  <c r="AP245" i="21"/>
  <c r="AO245" i="21"/>
  <c r="AN245" i="21"/>
  <c r="AM245" i="21"/>
  <c r="AL245" i="21"/>
  <c r="AK245" i="21"/>
  <c r="AJ245" i="21"/>
  <c r="AI245" i="21"/>
  <c r="AH245" i="21"/>
  <c r="AG245" i="21"/>
  <c r="AF245" i="21"/>
  <c r="AE245" i="21"/>
  <c r="AD245" i="21"/>
  <c r="AC245" i="21"/>
  <c r="AB245" i="21"/>
  <c r="AA245" i="21"/>
  <c r="Z245" i="21"/>
  <c r="Y245" i="21"/>
  <c r="X245" i="21"/>
  <c r="W245" i="21"/>
  <c r="V245" i="21"/>
  <c r="U245" i="21"/>
  <c r="T245" i="21"/>
  <c r="S245" i="21"/>
  <c r="R245" i="21"/>
  <c r="Q245" i="21"/>
  <c r="P245" i="21"/>
  <c r="O245" i="21"/>
  <c r="N245" i="21"/>
  <c r="M245" i="21"/>
  <c r="L245" i="21"/>
  <c r="K245" i="21"/>
  <c r="J245" i="21"/>
  <c r="I245" i="21"/>
  <c r="H245" i="21"/>
  <c r="G245" i="21"/>
  <c r="F245" i="21"/>
  <c r="E245" i="21"/>
  <c r="D245" i="21"/>
  <c r="C245" i="21"/>
  <c r="B245" i="21"/>
  <c r="AZ244" i="21"/>
  <c r="AY244" i="21"/>
  <c r="AX244" i="21"/>
  <c r="AW244" i="21"/>
  <c r="AV244" i="21"/>
  <c r="AU244" i="21"/>
  <c r="AT244" i="21"/>
  <c r="AS244" i="21"/>
  <c r="AR244" i="21"/>
  <c r="AQ244" i="21"/>
  <c r="AP244" i="21"/>
  <c r="AO244" i="21"/>
  <c r="AN244" i="21"/>
  <c r="AM244" i="21"/>
  <c r="AL244" i="21"/>
  <c r="AK244" i="21"/>
  <c r="AJ244" i="21"/>
  <c r="AI244" i="21"/>
  <c r="AH244" i="21"/>
  <c r="AG244" i="21"/>
  <c r="AF244" i="21"/>
  <c r="AE244" i="21"/>
  <c r="AD244" i="21"/>
  <c r="AC244" i="21"/>
  <c r="AB244" i="21"/>
  <c r="AA244" i="21"/>
  <c r="Z244" i="21"/>
  <c r="Y244" i="21"/>
  <c r="X244" i="21"/>
  <c r="W244" i="21"/>
  <c r="V244" i="21"/>
  <c r="U244" i="21"/>
  <c r="T244" i="21"/>
  <c r="S244" i="21"/>
  <c r="R244" i="21"/>
  <c r="Q244" i="21"/>
  <c r="P244" i="21"/>
  <c r="O244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B244" i="21"/>
  <c r="AZ243" i="21"/>
  <c r="AY243" i="21"/>
  <c r="AX243" i="21"/>
  <c r="AW243" i="21"/>
  <c r="AV243" i="21"/>
  <c r="AU243" i="21"/>
  <c r="AT243" i="21"/>
  <c r="AS243" i="21"/>
  <c r="AR243" i="21"/>
  <c r="AQ243" i="21"/>
  <c r="AP243" i="21"/>
  <c r="AO243" i="21"/>
  <c r="AN243" i="21"/>
  <c r="AM243" i="21"/>
  <c r="AL243" i="21"/>
  <c r="AK243" i="21"/>
  <c r="AJ243" i="21"/>
  <c r="AI243" i="21"/>
  <c r="AH243" i="21"/>
  <c r="AG243" i="21"/>
  <c r="AF243" i="21"/>
  <c r="AE243" i="21"/>
  <c r="AD243" i="21"/>
  <c r="AC243" i="21"/>
  <c r="AB243" i="21"/>
  <c r="AA243" i="21"/>
  <c r="Z243" i="21"/>
  <c r="Y243" i="21"/>
  <c r="X243" i="21"/>
  <c r="W243" i="21"/>
  <c r="V243" i="21"/>
  <c r="U243" i="21"/>
  <c r="T243" i="21"/>
  <c r="S243" i="21"/>
  <c r="R243" i="21"/>
  <c r="Q243" i="21"/>
  <c r="P243" i="21"/>
  <c r="O243" i="21"/>
  <c r="N243" i="21"/>
  <c r="M243" i="21"/>
  <c r="L243" i="21"/>
  <c r="K243" i="21"/>
  <c r="J243" i="21"/>
  <c r="I243" i="21"/>
  <c r="H243" i="21"/>
  <c r="G243" i="21"/>
  <c r="F243" i="21"/>
  <c r="E243" i="21"/>
  <c r="D243" i="21"/>
  <c r="C243" i="21"/>
  <c r="B243" i="21"/>
  <c r="AZ242" i="21"/>
  <c r="AY242" i="21"/>
  <c r="AX242" i="21"/>
  <c r="AW242" i="21"/>
  <c r="AV242" i="21"/>
  <c r="AU242" i="21"/>
  <c r="AT242" i="21"/>
  <c r="AS242" i="21"/>
  <c r="AR242" i="21"/>
  <c r="AQ242" i="21"/>
  <c r="AP242" i="21"/>
  <c r="AO242" i="21"/>
  <c r="AN242" i="21"/>
  <c r="AM242" i="21"/>
  <c r="AL242" i="21"/>
  <c r="AK242" i="21"/>
  <c r="AJ242" i="21"/>
  <c r="AI242" i="21"/>
  <c r="AH242" i="21"/>
  <c r="AG242" i="21"/>
  <c r="AF242" i="21"/>
  <c r="AE242" i="21"/>
  <c r="AD242" i="21"/>
  <c r="AC242" i="21"/>
  <c r="AB242" i="21"/>
  <c r="AA242" i="21"/>
  <c r="Z242" i="21"/>
  <c r="Y242" i="21"/>
  <c r="X242" i="21"/>
  <c r="W242" i="21"/>
  <c r="V242" i="21"/>
  <c r="U242" i="21"/>
  <c r="T242" i="21"/>
  <c r="S242" i="21"/>
  <c r="R242" i="21"/>
  <c r="Q242" i="21"/>
  <c r="P242" i="21"/>
  <c r="O242" i="21"/>
  <c r="N242" i="21"/>
  <c r="M242" i="21"/>
  <c r="L242" i="21"/>
  <c r="K242" i="21"/>
  <c r="J242" i="21"/>
  <c r="I242" i="21"/>
  <c r="H242" i="21"/>
  <c r="G242" i="21"/>
  <c r="F242" i="21"/>
  <c r="E242" i="21"/>
  <c r="D242" i="21"/>
  <c r="C242" i="21"/>
  <c r="B242" i="21"/>
  <c r="AZ241" i="21"/>
  <c r="AY241" i="21"/>
  <c r="AX241" i="21"/>
  <c r="AW241" i="21"/>
  <c r="AV241" i="21"/>
  <c r="AU241" i="21"/>
  <c r="AT241" i="21"/>
  <c r="AS241" i="21"/>
  <c r="AR241" i="21"/>
  <c r="AQ241" i="21"/>
  <c r="AP241" i="21"/>
  <c r="AO241" i="21"/>
  <c r="AN241" i="21"/>
  <c r="AM241" i="21"/>
  <c r="AL241" i="21"/>
  <c r="AK241" i="21"/>
  <c r="AJ241" i="21"/>
  <c r="AI241" i="21"/>
  <c r="AH241" i="21"/>
  <c r="AG241" i="21"/>
  <c r="AF241" i="21"/>
  <c r="AE241" i="21"/>
  <c r="AD241" i="21"/>
  <c r="AC241" i="21"/>
  <c r="AB241" i="21"/>
  <c r="AA241" i="21"/>
  <c r="Z241" i="21"/>
  <c r="Y241" i="21"/>
  <c r="X241" i="21"/>
  <c r="W241" i="21"/>
  <c r="V241" i="21"/>
  <c r="U241" i="21"/>
  <c r="T241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E241" i="21"/>
  <c r="D241" i="21"/>
  <c r="C241" i="21"/>
  <c r="B241" i="21"/>
  <c r="AZ240" i="21"/>
  <c r="AY240" i="21"/>
  <c r="AX240" i="21"/>
  <c r="AW240" i="21"/>
  <c r="AV240" i="21"/>
  <c r="AU240" i="21"/>
  <c r="AT240" i="21"/>
  <c r="AS240" i="21"/>
  <c r="AR240" i="21"/>
  <c r="AQ240" i="21"/>
  <c r="AP240" i="21"/>
  <c r="AO240" i="21"/>
  <c r="AN240" i="21"/>
  <c r="AM240" i="21"/>
  <c r="AL240" i="21"/>
  <c r="AK240" i="21"/>
  <c r="AJ240" i="21"/>
  <c r="AI240" i="21"/>
  <c r="AH240" i="21"/>
  <c r="AG240" i="21"/>
  <c r="AF240" i="21"/>
  <c r="AE240" i="21"/>
  <c r="AD240" i="21"/>
  <c r="AC240" i="21"/>
  <c r="AB240" i="21"/>
  <c r="AA240" i="21"/>
  <c r="Z240" i="21"/>
  <c r="Y240" i="21"/>
  <c r="X240" i="21"/>
  <c r="W240" i="21"/>
  <c r="V240" i="21"/>
  <c r="U240" i="21"/>
  <c r="T240" i="21"/>
  <c r="S240" i="21"/>
  <c r="R240" i="21"/>
  <c r="Q240" i="21"/>
  <c r="P240" i="21"/>
  <c r="O240" i="21"/>
  <c r="N240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AZ239" i="21"/>
  <c r="AY239" i="21"/>
  <c r="AX239" i="21"/>
  <c r="AW239" i="21"/>
  <c r="AV239" i="21"/>
  <c r="AU239" i="21"/>
  <c r="AT239" i="21"/>
  <c r="AS239" i="21"/>
  <c r="AR239" i="21"/>
  <c r="AQ239" i="21"/>
  <c r="AP239" i="21"/>
  <c r="AO239" i="21"/>
  <c r="AN239" i="21"/>
  <c r="AM239" i="21"/>
  <c r="AL239" i="21"/>
  <c r="AK239" i="21"/>
  <c r="AJ239" i="21"/>
  <c r="AI239" i="21"/>
  <c r="AH239" i="21"/>
  <c r="AG239" i="21"/>
  <c r="AF239" i="21"/>
  <c r="AE239" i="21"/>
  <c r="AD239" i="21"/>
  <c r="AC239" i="21"/>
  <c r="AB239" i="21"/>
  <c r="AA239" i="21"/>
  <c r="Z239" i="21"/>
  <c r="Y239" i="21"/>
  <c r="X239" i="21"/>
  <c r="W239" i="21"/>
  <c r="V239" i="21"/>
  <c r="U239" i="21"/>
  <c r="T239" i="21"/>
  <c r="S239" i="21"/>
  <c r="R239" i="21"/>
  <c r="Q239" i="21"/>
  <c r="P239" i="21"/>
  <c r="O239" i="21"/>
  <c r="N239" i="21"/>
  <c r="M239" i="21"/>
  <c r="L239" i="21"/>
  <c r="K239" i="21"/>
  <c r="J239" i="21"/>
  <c r="I239" i="21"/>
  <c r="H239" i="21"/>
  <c r="G239" i="21"/>
  <c r="F239" i="21"/>
  <c r="E239" i="21"/>
  <c r="D239" i="21"/>
  <c r="C239" i="21"/>
  <c r="B239" i="21"/>
  <c r="AZ238" i="21"/>
  <c r="AY238" i="21"/>
  <c r="AX238" i="21"/>
  <c r="AW238" i="21"/>
  <c r="AV238" i="21"/>
  <c r="AU238" i="21"/>
  <c r="AT238" i="21"/>
  <c r="AS238" i="21"/>
  <c r="AR238" i="21"/>
  <c r="AQ238" i="21"/>
  <c r="AP238" i="21"/>
  <c r="AO238" i="21"/>
  <c r="AN238" i="21"/>
  <c r="AM238" i="21"/>
  <c r="AL238" i="21"/>
  <c r="AK238" i="21"/>
  <c r="AJ238" i="21"/>
  <c r="AI238" i="21"/>
  <c r="AH238" i="21"/>
  <c r="AG238" i="21"/>
  <c r="AF238" i="21"/>
  <c r="AE238" i="21"/>
  <c r="AD238" i="21"/>
  <c r="AC238" i="21"/>
  <c r="AB238" i="21"/>
  <c r="AA238" i="21"/>
  <c r="Z238" i="21"/>
  <c r="Y238" i="21"/>
  <c r="X238" i="21"/>
  <c r="W238" i="21"/>
  <c r="V238" i="21"/>
  <c r="U238" i="21"/>
  <c r="T238" i="21"/>
  <c r="S238" i="21"/>
  <c r="R238" i="21"/>
  <c r="Q238" i="21"/>
  <c r="P238" i="21"/>
  <c r="O238" i="21"/>
  <c r="N238" i="21"/>
  <c r="M238" i="21"/>
  <c r="L238" i="21"/>
  <c r="K238" i="21"/>
  <c r="J238" i="21"/>
  <c r="I238" i="21"/>
  <c r="H238" i="21"/>
  <c r="G238" i="21"/>
  <c r="F238" i="21"/>
  <c r="E238" i="21"/>
  <c r="D238" i="21"/>
  <c r="C238" i="21"/>
  <c r="B238" i="21"/>
  <c r="AZ235" i="21"/>
  <c r="AY235" i="21"/>
  <c r="AX235" i="21"/>
  <c r="AW235" i="21"/>
  <c r="AV235" i="21"/>
  <c r="AU235" i="21"/>
  <c r="AT235" i="21"/>
  <c r="AS235" i="21"/>
  <c r="AR235" i="21"/>
  <c r="AQ235" i="21"/>
  <c r="AP235" i="21"/>
  <c r="AO235" i="21"/>
  <c r="AN235" i="21"/>
  <c r="AM235" i="21"/>
  <c r="AL235" i="21"/>
  <c r="AK235" i="21"/>
  <c r="AJ235" i="21"/>
  <c r="AI235" i="21"/>
  <c r="AH235" i="21"/>
  <c r="AG235" i="21"/>
  <c r="AF235" i="21"/>
  <c r="AE235" i="21"/>
  <c r="AD235" i="21"/>
  <c r="AC235" i="21"/>
  <c r="AB235" i="21"/>
  <c r="AA235" i="21"/>
  <c r="Z235" i="21"/>
  <c r="Y235" i="21"/>
  <c r="X235" i="21"/>
  <c r="W235" i="21"/>
  <c r="V235" i="21"/>
  <c r="U235" i="21"/>
  <c r="T235" i="21"/>
  <c r="S235" i="21"/>
  <c r="R235" i="21"/>
  <c r="Q235" i="21"/>
  <c r="P235" i="21"/>
  <c r="O235" i="21"/>
  <c r="N235" i="21"/>
  <c r="M235" i="21"/>
  <c r="L235" i="21"/>
  <c r="K235" i="21"/>
  <c r="J235" i="21"/>
  <c r="I235" i="21"/>
  <c r="H235" i="21"/>
  <c r="G235" i="21"/>
  <c r="F235" i="21"/>
  <c r="E235" i="21"/>
  <c r="D235" i="21"/>
  <c r="C235" i="21"/>
  <c r="B235" i="21"/>
  <c r="AZ234" i="21"/>
  <c r="AY234" i="21"/>
  <c r="AX234" i="21"/>
  <c r="AW234" i="21"/>
  <c r="AV234" i="21"/>
  <c r="AU234" i="21"/>
  <c r="AT234" i="21"/>
  <c r="AS234" i="21"/>
  <c r="AR234" i="21"/>
  <c r="AQ234" i="21"/>
  <c r="AP234" i="21"/>
  <c r="AO234" i="21"/>
  <c r="AN234" i="21"/>
  <c r="AM234" i="21"/>
  <c r="AL234" i="21"/>
  <c r="AK234" i="21"/>
  <c r="AJ234" i="21"/>
  <c r="AI234" i="21"/>
  <c r="AH234" i="21"/>
  <c r="AG234" i="21"/>
  <c r="AF234" i="21"/>
  <c r="AE234" i="21"/>
  <c r="AD234" i="21"/>
  <c r="AC234" i="21"/>
  <c r="AB234" i="21"/>
  <c r="AA234" i="21"/>
  <c r="Z234" i="21"/>
  <c r="Y234" i="21"/>
  <c r="X234" i="21"/>
  <c r="W234" i="21"/>
  <c r="V234" i="21"/>
  <c r="U234" i="21"/>
  <c r="T234" i="21"/>
  <c r="S234" i="21"/>
  <c r="R234" i="21"/>
  <c r="Q234" i="21"/>
  <c r="P234" i="21"/>
  <c r="O234" i="21"/>
  <c r="N234" i="21"/>
  <c r="M234" i="21"/>
  <c r="L234" i="21"/>
  <c r="K234" i="21"/>
  <c r="J234" i="21"/>
  <c r="I234" i="21"/>
  <c r="H234" i="21"/>
  <c r="G234" i="21"/>
  <c r="F234" i="21"/>
  <c r="E234" i="21"/>
  <c r="D234" i="21"/>
  <c r="C234" i="21"/>
  <c r="B234" i="21"/>
  <c r="AZ233" i="21"/>
  <c r="AY233" i="21"/>
  <c r="AX233" i="21"/>
  <c r="AW233" i="21"/>
  <c r="AV233" i="21"/>
  <c r="AU233" i="21"/>
  <c r="AT233" i="21"/>
  <c r="AS233" i="21"/>
  <c r="AR233" i="21"/>
  <c r="AQ233" i="21"/>
  <c r="AP233" i="21"/>
  <c r="AO233" i="21"/>
  <c r="AN233" i="21"/>
  <c r="AM233" i="21"/>
  <c r="AL233" i="21"/>
  <c r="AK233" i="21"/>
  <c r="AJ233" i="21"/>
  <c r="AI233" i="21"/>
  <c r="AH233" i="21"/>
  <c r="AG233" i="21"/>
  <c r="AF233" i="21"/>
  <c r="AE233" i="21"/>
  <c r="AD233" i="21"/>
  <c r="AC233" i="21"/>
  <c r="AB233" i="21"/>
  <c r="AA233" i="21"/>
  <c r="Z233" i="21"/>
  <c r="Y233" i="21"/>
  <c r="X233" i="21"/>
  <c r="W233" i="21"/>
  <c r="V233" i="21"/>
  <c r="U233" i="21"/>
  <c r="T233" i="21"/>
  <c r="S233" i="21"/>
  <c r="R233" i="21"/>
  <c r="Q233" i="21"/>
  <c r="P233" i="21"/>
  <c r="O233" i="21"/>
  <c r="N233" i="21"/>
  <c r="M233" i="21"/>
  <c r="L233" i="21"/>
  <c r="K233" i="21"/>
  <c r="J233" i="21"/>
  <c r="I233" i="21"/>
  <c r="H233" i="21"/>
  <c r="G233" i="21"/>
  <c r="F233" i="21"/>
  <c r="E233" i="21"/>
  <c r="D233" i="21"/>
  <c r="C233" i="21"/>
  <c r="B233" i="21"/>
  <c r="AZ232" i="21"/>
  <c r="AY232" i="21"/>
  <c r="AX232" i="21"/>
  <c r="AW232" i="21"/>
  <c r="AV232" i="21"/>
  <c r="AU232" i="21"/>
  <c r="AT232" i="21"/>
  <c r="AS232" i="21"/>
  <c r="AR232" i="21"/>
  <c r="AQ232" i="21"/>
  <c r="AP232" i="21"/>
  <c r="AO232" i="21"/>
  <c r="AN232" i="21"/>
  <c r="AM232" i="21"/>
  <c r="AL232" i="21"/>
  <c r="AK232" i="21"/>
  <c r="AJ232" i="21"/>
  <c r="AI232" i="21"/>
  <c r="AH232" i="21"/>
  <c r="AG232" i="21"/>
  <c r="AF232" i="21"/>
  <c r="AE232" i="21"/>
  <c r="AD232" i="21"/>
  <c r="AC232" i="21"/>
  <c r="AB232" i="21"/>
  <c r="AA232" i="21"/>
  <c r="Z232" i="21"/>
  <c r="Y232" i="21"/>
  <c r="X232" i="21"/>
  <c r="W232" i="21"/>
  <c r="V232" i="21"/>
  <c r="U232" i="21"/>
  <c r="T232" i="21"/>
  <c r="S232" i="21"/>
  <c r="R232" i="21"/>
  <c r="Q232" i="21"/>
  <c r="P232" i="21"/>
  <c r="O232" i="21"/>
  <c r="N232" i="21"/>
  <c r="M232" i="21"/>
  <c r="L232" i="21"/>
  <c r="K232" i="21"/>
  <c r="J232" i="21"/>
  <c r="I232" i="21"/>
  <c r="H232" i="21"/>
  <c r="G232" i="21"/>
  <c r="F232" i="21"/>
  <c r="E232" i="21"/>
  <c r="D232" i="21"/>
  <c r="C232" i="21"/>
  <c r="B232" i="21"/>
  <c r="AZ231" i="21"/>
  <c r="AY231" i="21"/>
  <c r="AX231" i="21"/>
  <c r="AW231" i="21"/>
  <c r="AV231" i="21"/>
  <c r="AU231" i="21"/>
  <c r="AT231" i="21"/>
  <c r="AS231" i="21"/>
  <c r="AR231" i="21"/>
  <c r="AQ231" i="21"/>
  <c r="AP231" i="21"/>
  <c r="AO231" i="21"/>
  <c r="AN231" i="21"/>
  <c r="AM231" i="21"/>
  <c r="AL231" i="21"/>
  <c r="AK231" i="21"/>
  <c r="AJ231" i="21"/>
  <c r="AI231" i="21"/>
  <c r="AH231" i="21"/>
  <c r="AG231" i="21"/>
  <c r="AF231" i="21"/>
  <c r="AE231" i="21"/>
  <c r="AD231" i="21"/>
  <c r="AC231" i="21"/>
  <c r="AB231" i="21"/>
  <c r="AA231" i="21"/>
  <c r="Z231" i="21"/>
  <c r="Y231" i="21"/>
  <c r="X231" i="21"/>
  <c r="W231" i="21"/>
  <c r="V231" i="21"/>
  <c r="U231" i="21"/>
  <c r="T231" i="21"/>
  <c r="S231" i="21"/>
  <c r="R231" i="21"/>
  <c r="Q231" i="21"/>
  <c r="P231" i="21"/>
  <c r="O231" i="21"/>
  <c r="N231" i="21"/>
  <c r="M231" i="21"/>
  <c r="L231" i="21"/>
  <c r="K231" i="21"/>
  <c r="J231" i="21"/>
  <c r="I231" i="21"/>
  <c r="H231" i="21"/>
  <c r="G231" i="21"/>
  <c r="F231" i="21"/>
  <c r="E231" i="21"/>
  <c r="D231" i="21"/>
  <c r="C231" i="21"/>
  <c r="B231" i="21"/>
  <c r="AZ230" i="21"/>
  <c r="AY230" i="21"/>
  <c r="AX230" i="21"/>
  <c r="AW230" i="21"/>
  <c r="AV230" i="21"/>
  <c r="AU230" i="21"/>
  <c r="AT230" i="21"/>
  <c r="AS230" i="21"/>
  <c r="AR230" i="21"/>
  <c r="AQ230" i="21"/>
  <c r="AP230" i="21"/>
  <c r="AO230" i="21"/>
  <c r="AN230" i="21"/>
  <c r="AM230" i="21"/>
  <c r="AL230" i="21"/>
  <c r="AK230" i="21"/>
  <c r="AJ230" i="21"/>
  <c r="AI230" i="21"/>
  <c r="AH230" i="21"/>
  <c r="AG230" i="21"/>
  <c r="AF230" i="21"/>
  <c r="AE230" i="21"/>
  <c r="AD230" i="21"/>
  <c r="AC230" i="21"/>
  <c r="AB230" i="21"/>
  <c r="AA230" i="21"/>
  <c r="Z230" i="21"/>
  <c r="Y230" i="21"/>
  <c r="X230" i="21"/>
  <c r="W230" i="21"/>
  <c r="V230" i="21"/>
  <c r="U230" i="21"/>
  <c r="T230" i="21"/>
  <c r="S230" i="21"/>
  <c r="R230" i="21"/>
  <c r="Q230" i="21"/>
  <c r="P230" i="21"/>
  <c r="O230" i="21"/>
  <c r="N230" i="21"/>
  <c r="M230" i="21"/>
  <c r="L230" i="21"/>
  <c r="K230" i="21"/>
  <c r="J230" i="21"/>
  <c r="I230" i="21"/>
  <c r="H230" i="21"/>
  <c r="G230" i="21"/>
  <c r="F230" i="21"/>
  <c r="E230" i="21"/>
  <c r="D230" i="21"/>
  <c r="C230" i="21"/>
  <c r="B230" i="21"/>
  <c r="AZ229" i="21"/>
  <c r="AY229" i="21"/>
  <c r="AX229" i="21"/>
  <c r="AW229" i="21"/>
  <c r="AV229" i="21"/>
  <c r="AU229" i="21"/>
  <c r="AT229" i="21"/>
  <c r="AS229" i="21"/>
  <c r="AR229" i="21"/>
  <c r="AQ229" i="21"/>
  <c r="AP229" i="21"/>
  <c r="AO229" i="21"/>
  <c r="AN229" i="21"/>
  <c r="AM229" i="21"/>
  <c r="AL229" i="21"/>
  <c r="AK229" i="21"/>
  <c r="AJ229" i="21"/>
  <c r="AI229" i="21"/>
  <c r="AH229" i="21"/>
  <c r="AG229" i="21"/>
  <c r="AF229" i="21"/>
  <c r="AE229" i="21"/>
  <c r="AD229" i="21"/>
  <c r="AC229" i="21"/>
  <c r="AB229" i="21"/>
  <c r="AA229" i="21"/>
  <c r="Z229" i="21"/>
  <c r="Y229" i="21"/>
  <c r="X229" i="21"/>
  <c r="W229" i="21"/>
  <c r="V229" i="21"/>
  <c r="U229" i="21"/>
  <c r="T229" i="21"/>
  <c r="S229" i="21"/>
  <c r="R229" i="21"/>
  <c r="Q229" i="21"/>
  <c r="P229" i="21"/>
  <c r="O229" i="21"/>
  <c r="N229" i="21"/>
  <c r="M229" i="21"/>
  <c r="L229" i="21"/>
  <c r="K229" i="21"/>
  <c r="J229" i="21"/>
  <c r="I229" i="21"/>
  <c r="H229" i="21"/>
  <c r="G229" i="21"/>
  <c r="F229" i="21"/>
  <c r="E229" i="21"/>
  <c r="D229" i="21"/>
  <c r="C229" i="21"/>
  <c r="B229" i="21"/>
  <c r="AZ228" i="21"/>
  <c r="AY228" i="21"/>
  <c r="AX228" i="21"/>
  <c r="AW228" i="21"/>
  <c r="AV228" i="21"/>
  <c r="AU228" i="21"/>
  <c r="AT228" i="21"/>
  <c r="AS228" i="21"/>
  <c r="AR228" i="21"/>
  <c r="AQ228" i="21"/>
  <c r="AP228" i="21"/>
  <c r="AO228" i="21"/>
  <c r="AN228" i="21"/>
  <c r="AM228" i="21"/>
  <c r="AL228" i="21"/>
  <c r="AK228" i="21"/>
  <c r="AJ228" i="21"/>
  <c r="AI228" i="21"/>
  <c r="AH228" i="21"/>
  <c r="AG228" i="21"/>
  <c r="AF228" i="21"/>
  <c r="AE228" i="21"/>
  <c r="AD228" i="21"/>
  <c r="AC228" i="21"/>
  <c r="AB228" i="21"/>
  <c r="AA228" i="21"/>
  <c r="Z228" i="21"/>
  <c r="Y228" i="21"/>
  <c r="X228" i="21"/>
  <c r="W228" i="21"/>
  <c r="V228" i="21"/>
  <c r="U228" i="21"/>
  <c r="T228" i="21"/>
  <c r="S228" i="21"/>
  <c r="R228" i="21"/>
  <c r="Q228" i="21"/>
  <c r="P228" i="21"/>
  <c r="O228" i="21"/>
  <c r="N228" i="21"/>
  <c r="M228" i="21"/>
  <c r="L228" i="21"/>
  <c r="K228" i="21"/>
  <c r="J228" i="21"/>
  <c r="I228" i="21"/>
  <c r="H228" i="21"/>
  <c r="G228" i="21"/>
  <c r="F228" i="21"/>
  <c r="E228" i="21"/>
  <c r="D228" i="21"/>
  <c r="C228" i="21"/>
  <c r="B228" i="21"/>
  <c r="AZ227" i="21"/>
  <c r="AY227" i="21"/>
  <c r="AX227" i="21"/>
  <c r="AW227" i="21"/>
  <c r="AV227" i="21"/>
  <c r="AU227" i="21"/>
  <c r="AT227" i="21"/>
  <c r="AS227" i="21"/>
  <c r="AR227" i="21"/>
  <c r="AQ227" i="21"/>
  <c r="AP227" i="21"/>
  <c r="AO227" i="21"/>
  <c r="AN227" i="21"/>
  <c r="AM227" i="21"/>
  <c r="AL227" i="21"/>
  <c r="AK227" i="21"/>
  <c r="AJ227" i="21"/>
  <c r="AI227" i="21"/>
  <c r="AH227" i="21"/>
  <c r="AG227" i="21"/>
  <c r="AF227" i="21"/>
  <c r="AE227" i="21"/>
  <c r="AD227" i="21"/>
  <c r="AC227" i="21"/>
  <c r="AB227" i="21"/>
  <c r="AA227" i="21"/>
  <c r="Z227" i="21"/>
  <c r="Y227" i="21"/>
  <c r="X227" i="21"/>
  <c r="W227" i="21"/>
  <c r="V227" i="21"/>
  <c r="U227" i="21"/>
  <c r="T227" i="21"/>
  <c r="S227" i="21"/>
  <c r="R227" i="21"/>
  <c r="Q227" i="21"/>
  <c r="P227" i="21"/>
  <c r="O227" i="21"/>
  <c r="N227" i="21"/>
  <c r="M227" i="21"/>
  <c r="L227" i="21"/>
  <c r="K227" i="21"/>
  <c r="J227" i="21"/>
  <c r="I227" i="21"/>
  <c r="H227" i="21"/>
  <c r="G227" i="21"/>
  <c r="F227" i="21"/>
  <c r="E227" i="21"/>
  <c r="D227" i="21"/>
  <c r="C227" i="21"/>
  <c r="B227" i="21"/>
  <c r="AZ226" i="21"/>
  <c r="AY226" i="21"/>
  <c r="AX226" i="21"/>
  <c r="AW226" i="21"/>
  <c r="AV226" i="21"/>
  <c r="AU226" i="21"/>
  <c r="AT226" i="21"/>
  <c r="AS226" i="21"/>
  <c r="AR226" i="21"/>
  <c r="AQ226" i="21"/>
  <c r="AP226" i="21"/>
  <c r="AO226" i="21"/>
  <c r="AN226" i="21"/>
  <c r="AM226" i="21"/>
  <c r="AL226" i="21"/>
  <c r="AK226" i="21"/>
  <c r="AJ226" i="21"/>
  <c r="AI226" i="21"/>
  <c r="AH226" i="21"/>
  <c r="AG226" i="21"/>
  <c r="AF226" i="21"/>
  <c r="AE226" i="21"/>
  <c r="AD226" i="21"/>
  <c r="AC226" i="21"/>
  <c r="AB226" i="21"/>
  <c r="AA226" i="21"/>
  <c r="Z226" i="21"/>
  <c r="Y226" i="21"/>
  <c r="X226" i="21"/>
  <c r="W226" i="21"/>
  <c r="V226" i="21"/>
  <c r="U226" i="21"/>
  <c r="T226" i="21"/>
  <c r="S226" i="21"/>
  <c r="R226" i="21"/>
  <c r="Q226" i="21"/>
  <c r="P226" i="21"/>
  <c r="O226" i="21"/>
  <c r="N226" i="21"/>
  <c r="M226" i="21"/>
  <c r="L226" i="21"/>
  <c r="K226" i="21"/>
  <c r="J226" i="21"/>
  <c r="I226" i="21"/>
  <c r="H226" i="21"/>
  <c r="G226" i="21"/>
  <c r="F226" i="21"/>
  <c r="E226" i="21"/>
  <c r="D226" i="21"/>
  <c r="C226" i="21"/>
  <c r="B226" i="21"/>
  <c r="AZ225" i="21"/>
  <c r="AY225" i="21"/>
  <c r="AX225" i="21"/>
  <c r="AW225" i="21"/>
  <c r="AV225" i="21"/>
  <c r="AU225" i="21"/>
  <c r="AT225" i="21"/>
  <c r="AS225" i="21"/>
  <c r="AR225" i="21"/>
  <c r="AQ225" i="21"/>
  <c r="AP225" i="21"/>
  <c r="AO225" i="21"/>
  <c r="AN225" i="21"/>
  <c r="AM225" i="21"/>
  <c r="AL225" i="21"/>
  <c r="AK225" i="21"/>
  <c r="AJ225" i="21"/>
  <c r="AI225" i="21"/>
  <c r="AH225" i="21"/>
  <c r="AG225" i="21"/>
  <c r="AF225" i="21"/>
  <c r="AE225" i="21"/>
  <c r="AD225" i="21"/>
  <c r="AC225" i="21"/>
  <c r="AB225" i="21"/>
  <c r="AA225" i="21"/>
  <c r="Z225" i="21"/>
  <c r="Y225" i="21"/>
  <c r="X225" i="21"/>
  <c r="W225" i="21"/>
  <c r="V225" i="21"/>
  <c r="U225" i="21"/>
  <c r="T225" i="21"/>
  <c r="S225" i="21"/>
  <c r="R225" i="21"/>
  <c r="Q225" i="21"/>
  <c r="P225" i="21"/>
  <c r="O225" i="21"/>
  <c r="N225" i="21"/>
  <c r="M225" i="21"/>
  <c r="L225" i="21"/>
  <c r="K225" i="21"/>
  <c r="J225" i="21"/>
  <c r="I225" i="21"/>
  <c r="H225" i="21"/>
  <c r="G225" i="21"/>
  <c r="F225" i="21"/>
  <c r="E225" i="21"/>
  <c r="D225" i="21"/>
  <c r="C225" i="21"/>
  <c r="B225" i="21"/>
  <c r="AZ224" i="21"/>
  <c r="AY224" i="21"/>
  <c r="AX224" i="21"/>
  <c r="AW224" i="21"/>
  <c r="AV224" i="21"/>
  <c r="AU224" i="21"/>
  <c r="AT224" i="21"/>
  <c r="AS224" i="21"/>
  <c r="AR224" i="21"/>
  <c r="AQ224" i="21"/>
  <c r="AP224" i="21"/>
  <c r="AO224" i="21"/>
  <c r="AN224" i="21"/>
  <c r="AM224" i="21"/>
  <c r="AL224" i="21"/>
  <c r="AK224" i="21"/>
  <c r="AJ224" i="21"/>
  <c r="AI224" i="21"/>
  <c r="AH224" i="21"/>
  <c r="AG224" i="21"/>
  <c r="AF224" i="21"/>
  <c r="AE224" i="21"/>
  <c r="AD224" i="21"/>
  <c r="AC224" i="21"/>
  <c r="AB224" i="21"/>
  <c r="AA224" i="21"/>
  <c r="Z224" i="21"/>
  <c r="Y224" i="21"/>
  <c r="X224" i="21"/>
  <c r="W224" i="21"/>
  <c r="V224" i="21"/>
  <c r="U224" i="21"/>
  <c r="T224" i="21"/>
  <c r="S224" i="21"/>
  <c r="R224" i="21"/>
  <c r="Q224" i="21"/>
  <c r="P224" i="21"/>
  <c r="O224" i="21"/>
  <c r="N224" i="21"/>
  <c r="M224" i="21"/>
  <c r="L224" i="21"/>
  <c r="K224" i="21"/>
  <c r="J224" i="21"/>
  <c r="I224" i="21"/>
  <c r="H224" i="21"/>
  <c r="G224" i="21"/>
  <c r="F224" i="21"/>
  <c r="E224" i="21"/>
  <c r="D224" i="21"/>
  <c r="C224" i="21"/>
  <c r="B224" i="21"/>
  <c r="AZ223" i="21"/>
  <c r="AY223" i="21"/>
  <c r="AX223" i="21"/>
  <c r="AW223" i="21"/>
  <c r="AV223" i="21"/>
  <c r="AU223" i="21"/>
  <c r="AT223" i="21"/>
  <c r="AS223" i="21"/>
  <c r="AR223" i="21"/>
  <c r="AQ223" i="21"/>
  <c r="AP223" i="21"/>
  <c r="AO223" i="21"/>
  <c r="AN223" i="21"/>
  <c r="AM223" i="21"/>
  <c r="AL223" i="21"/>
  <c r="AK223" i="21"/>
  <c r="AJ223" i="21"/>
  <c r="AI223" i="21"/>
  <c r="AH223" i="21"/>
  <c r="AG223" i="21"/>
  <c r="AF223" i="21"/>
  <c r="AE223" i="21"/>
  <c r="AD223" i="21"/>
  <c r="AC223" i="21"/>
  <c r="AB223" i="21"/>
  <c r="AA223" i="21"/>
  <c r="Z223" i="21"/>
  <c r="Y223" i="21"/>
  <c r="X223" i="21"/>
  <c r="W223" i="21"/>
  <c r="V223" i="21"/>
  <c r="U223" i="21"/>
  <c r="T223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B223" i="21"/>
  <c r="AZ222" i="21"/>
  <c r="AY222" i="21"/>
  <c r="AX222" i="21"/>
  <c r="AW222" i="21"/>
  <c r="AV222" i="21"/>
  <c r="AU222" i="21"/>
  <c r="AT222" i="21"/>
  <c r="AS222" i="21"/>
  <c r="AR222" i="21"/>
  <c r="AQ222" i="21"/>
  <c r="AP222" i="21"/>
  <c r="AO222" i="21"/>
  <c r="AN222" i="21"/>
  <c r="AM222" i="21"/>
  <c r="AL222" i="21"/>
  <c r="AK222" i="21"/>
  <c r="AJ222" i="21"/>
  <c r="AI222" i="21"/>
  <c r="AH222" i="21"/>
  <c r="AG222" i="21"/>
  <c r="AF222" i="21"/>
  <c r="AE222" i="21"/>
  <c r="AD222" i="21"/>
  <c r="AC222" i="21"/>
  <c r="AB222" i="21"/>
  <c r="AA222" i="21"/>
  <c r="Z222" i="21"/>
  <c r="Y222" i="21"/>
  <c r="X222" i="21"/>
  <c r="W222" i="21"/>
  <c r="V222" i="21"/>
  <c r="U222" i="21"/>
  <c r="T222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B222" i="21"/>
  <c r="AZ219" i="21"/>
  <c r="AY219" i="21"/>
  <c r="AX219" i="21"/>
  <c r="AW219" i="21"/>
  <c r="AV219" i="21"/>
  <c r="AU219" i="21"/>
  <c r="AT219" i="21"/>
  <c r="AS219" i="21"/>
  <c r="AR219" i="21"/>
  <c r="AQ219" i="21"/>
  <c r="AP219" i="21"/>
  <c r="AO219" i="21"/>
  <c r="AN219" i="21"/>
  <c r="AM219" i="21"/>
  <c r="AL219" i="21"/>
  <c r="AK219" i="21"/>
  <c r="AJ219" i="21"/>
  <c r="AI219" i="21"/>
  <c r="AH219" i="21"/>
  <c r="AG219" i="21"/>
  <c r="AF219" i="21"/>
  <c r="AE219" i="21"/>
  <c r="AD219" i="21"/>
  <c r="AC219" i="21"/>
  <c r="AB219" i="21"/>
  <c r="AA219" i="21"/>
  <c r="Z219" i="21"/>
  <c r="Y219" i="21"/>
  <c r="X219" i="21"/>
  <c r="W219" i="21"/>
  <c r="V219" i="21"/>
  <c r="U219" i="21"/>
  <c r="T219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B219" i="21"/>
  <c r="AZ218" i="21"/>
  <c r="AY218" i="21"/>
  <c r="AX218" i="21"/>
  <c r="AW218" i="21"/>
  <c r="AV218" i="21"/>
  <c r="AU218" i="21"/>
  <c r="AT218" i="21"/>
  <c r="AS218" i="21"/>
  <c r="AR218" i="21"/>
  <c r="AQ218" i="21"/>
  <c r="AP218" i="21"/>
  <c r="AO218" i="21"/>
  <c r="AN218" i="21"/>
  <c r="AM218" i="21"/>
  <c r="AL218" i="21"/>
  <c r="AK218" i="21"/>
  <c r="AJ218" i="21"/>
  <c r="AI218" i="21"/>
  <c r="AH218" i="21"/>
  <c r="AG218" i="21"/>
  <c r="AF218" i="21"/>
  <c r="AE218" i="21"/>
  <c r="AD218" i="21"/>
  <c r="AC218" i="21"/>
  <c r="AB218" i="21"/>
  <c r="AA218" i="21"/>
  <c r="Z218" i="21"/>
  <c r="Y218" i="21"/>
  <c r="X218" i="21"/>
  <c r="W218" i="21"/>
  <c r="V218" i="21"/>
  <c r="U218" i="21"/>
  <c r="T218" i="21"/>
  <c r="S218" i="21"/>
  <c r="R218" i="21"/>
  <c r="Q218" i="21"/>
  <c r="P218" i="21"/>
  <c r="O218" i="21"/>
  <c r="N218" i="21"/>
  <c r="M218" i="21"/>
  <c r="L218" i="21"/>
  <c r="K218" i="21"/>
  <c r="J218" i="21"/>
  <c r="I218" i="21"/>
  <c r="H218" i="21"/>
  <c r="G218" i="21"/>
  <c r="F218" i="21"/>
  <c r="E218" i="21"/>
  <c r="D218" i="21"/>
  <c r="C218" i="21"/>
  <c r="B218" i="21"/>
  <c r="AZ217" i="21"/>
  <c r="AY217" i="21"/>
  <c r="AX217" i="21"/>
  <c r="AW217" i="21"/>
  <c r="AV217" i="21"/>
  <c r="AU217" i="21"/>
  <c r="AT217" i="21"/>
  <c r="AS217" i="21"/>
  <c r="AR217" i="21"/>
  <c r="AQ217" i="21"/>
  <c r="AP217" i="21"/>
  <c r="AO217" i="21"/>
  <c r="AN217" i="21"/>
  <c r="AM217" i="21"/>
  <c r="AL217" i="21"/>
  <c r="AK217" i="21"/>
  <c r="AJ217" i="21"/>
  <c r="AI217" i="21"/>
  <c r="AH217" i="21"/>
  <c r="AG217" i="21"/>
  <c r="AF217" i="21"/>
  <c r="AE217" i="21"/>
  <c r="AD217" i="21"/>
  <c r="AC217" i="21"/>
  <c r="AB217" i="21"/>
  <c r="AA217" i="21"/>
  <c r="Z217" i="21"/>
  <c r="Y217" i="21"/>
  <c r="X217" i="21"/>
  <c r="W217" i="21"/>
  <c r="V217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AZ216" i="21"/>
  <c r="AY216" i="21"/>
  <c r="AX216" i="21"/>
  <c r="AW216" i="21"/>
  <c r="AV216" i="21"/>
  <c r="AU216" i="21"/>
  <c r="AT216" i="21"/>
  <c r="AS216" i="21"/>
  <c r="AR216" i="21"/>
  <c r="AQ216" i="21"/>
  <c r="AP216" i="21"/>
  <c r="AO216" i="21"/>
  <c r="AN216" i="21"/>
  <c r="AM216" i="21"/>
  <c r="AL216" i="21"/>
  <c r="AK216" i="21"/>
  <c r="AJ216" i="21"/>
  <c r="AI216" i="21"/>
  <c r="AH216" i="21"/>
  <c r="AG216" i="21"/>
  <c r="AF216" i="21"/>
  <c r="AE216" i="21"/>
  <c r="AD216" i="21"/>
  <c r="AC216" i="21"/>
  <c r="AB216" i="21"/>
  <c r="AA216" i="21"/>
  <c r="Z216" i="21"/>
  <c r="Y216" i="21"/>
  <c r="X216" i="21"/>
  <c r="W216" i="21"/>
  <c r="V216" i="21"/>
  <c r="U216" i="21"/>
  <c r="T216" i="21"/>
  <c r="S216" i="21"/>
  <c r="R21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B216" i="21"/>
  <c r="AZ215" i="21"/>
  <c r="AY215" i="21"/>
  <c r="AX215" i="21"/>
  <c r="AW215" i="21"/>
  <c r="AV215" i="21"/>
  <c r="AU215" i="21"/>
  <c r="AT215" i="21"/>
  <c r="AS215" i="21"/>
  <c r="AR215" i="21"/>
  <c r="AQ215" i="21"/>
  <c r="AP215" i="21"/>
  <c r="AO215" i="21"/>
  <c r="AN215" i="21"/>
  <c r="AM215" i="21"/>
  <c r="AL215" i="21"/>
  <c r="AK215" i="21"/>
  <c r="AJ215" i="21"/>
  <c r="AI215" i="21"/>
  <c r="AH215" i="21"/>
  <c r="AG215" i="21"/>
  <c r="AF215" i="21"/>
  <c r="AE215" i="21"/>
  <c r="AD215" i="21"/>
  <c r="AC215" i="21"/>
  <c r="AB215" i="21"/>
  <c r="AA215" i="21"/>
  <c r="Z215" i="21"/>
  <c r="Y215" i="21"/>
  <c r="X215" i="21"/>
  <c r="W215" i="21"/>
  <c r="V215" i="2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AZ214" i="21"/>
  <c r="AY214" i="21"/>
  <c r="AX214" i="21"/>
  <c r="AW214" i="21"/>
  <c r="AV214" i="21"/>
  <c r="AU214" i="21"/>
  <c r="AT214" i="21"/>
  <c r="AS214" i="21"/>
  <c r="AR214" i="21"/>
  <c r="AQ214" i="21"/>
  <c r="AP214" i="21"/>
  <c r="AO214" i="21"/>
  <c r="AN214" i="21"/>
  <c r="AM214" i="21"/>
  <c r="AL214" i="21"/>
  <c r="AK214" i="21"/>
  <c r="AJ214" i="21"/>
  <c r="AI214" i="21"/>
  <c r="AH214" i="21"/>
  <c r="AG214" i="21"/>
  <c r="AF214" i="21"/>
  <c r="AE214" i="21"/>
  <c r="AD214" i="21"/>
  <c r="AC214" i="21"/>
  <c r="AB214" i="21"/>
  <c r="AA214" i="21"/>
  <c r="Z214" i="21"/>
  <c r="Y214" i="21"/>
  <c r="X214" i="21"/>
  <c r="W214" i="21"/>
  <c r="V214" i="21"/>
  <c r="U214" i="21"/>
  <c r="T214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B214" i="21"/>
  <c r="AZ213" i="21"/>
  <c r="AY213" i="21"/>
  <c r="AX213" i="21"/>
  <c r="AW213" i="21"/>
  <c r="AV213" i="21"/>
  <c r="AU213" i="21"/>
  <c r="AT213" i="21"/>
  <c r="AS213" i="21"/>
  <c r="AR213" i="21"/>
  <c r="AQ213" i="21"/>
  <c r="AP213" i="21"/>
  <c r="AO213" i="21"/>
  <c r="AN213" i="21"/>
  <c r="AM213" i="21"/>
  <c r="AL213" i="21"/>
  <c r="AK213" i="21"/>
  <c r="AJ213" i="21"/>
  <c r="AI213" i="21"/>
  <c r="AH213" i="21"/>
  <c r="AG213" i="21"/>
  <c r="AF213" i="21"/>
  <c r="AE213" i="21"/>
  <c r="AD213" i="21"/>
  <c r="AC213" i="21"/>
  <c r="AB213" i="21"/>
  <c r="AA213" i="21"/>
  <c r="Z213" i="21"/>
  <c r="Y213" i="21"/>
  <c r="X213" i="21"/>
  <c r="W213" i="21"/>
  <c r="V213" i="21"/>
  <c r="U213" i="21"/>
  <c r="T213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D213" i="21"/>
  <c r="C213" i="21"/>
  <c r="B213" i="21"/>
  <c r="AZ212" i="21"/>
  <c r="AY212" i="21"/>
  <c r="AX212" i="21"/>
  <c r="AW212" i="21"/>
  <c r="AV212" i="21"/>
  <c r="AU212" i="21"/>
  <c r="AT212" i="21"/>
  <c r="AS212" i="21"/>
  <c r="AR212" i="21"/>
  <c r="AQ212" i="21"/>
  <c r="AP212" i="21"/>
  <c r="AO212" i="21"/>
  <c r="AN212" i="21"/>
  <c r="AM212" i="21"/>
  <c r="AL212" i="21"/>
  <c r="AK212" i="21"/>
  <c r="AJ212" i="21"/>
  <c r="AI212" i="21"/>
  <c r="AH212" i="21"/>
  <c r="AG212" i="21"/>
  <c r="AF212" i="21"/>
  <c r="AE212" i="21"/>
  <c r="AD212" i="21"/>
  <c r="AC212" i="21"/>
  <c r="AB212" i="21"/>
  <c r="AA212" i="21"/>
  <c r="Z212" i="21"/>
  <c r="Y212" i="21"/>
  <c r="X212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AZ211" i="21"/>
  <c r="AY211" i="21"/>
  <c r="AX211" i="21"/>
  <c r="AW211" i="21"/>
  <c r="AV211" i="21"/>
  <c r="AU211" i="21"/>
  <c r="AT211" i="21"/>
  <c r="AS211" i="21"/>
  <c r="AR211" i="21"/>
  <c r="AQ211" i="21"/>
  <c r="AP211" i="21"/>
  <c r="AO211" i="21"/>
  <c r="AN211" i="21"/>
  <c r="AM211" i="21"/>
  <c r="AL211" i="21"/>
  <c r="AK211" i="21"/>
  <c r="AJ211" i="21"/>
  <c r="AI211" i="21"/>
  <c r="AH211" i="21"/>
  <c r="AG211" i="21"/>
  <c r="AF211" i="21"/>
  <c r="AE211" i="21"/>
  <c r="AD211" i="21"/>
  <c r="AC211" i="21"/>
  <c r="AB211" i="21"/>
  <c r="AA211" i="21"/>
  <c r="Z211" i="21"/>
  <c r="Y211" i="21"/>
  <c r="X211" i="21"/>
  <c r="W211" i="21"/>
  <c r="V211" i="21"/>
  <c r="U211" i="21"/>
  <c r="T211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F211" i="21"/>
  <c r="E211" i="21"/>
  <c r="D211" i="21"/>
  <c r="C211" i="21"/>
  <c r="B211" i="21"/>
  <c r="AZ210" i="21"/>
  <c r="AY210" i="21"/>
  <c r="AX210" i="21"/>
  <c r="AW210" i="21"/>
  <c r="AV210" i="21"/>
  <c r="AU210" i="21"/>
  <c r="AT210" i="21"/>
  <c r="AS210" i="21"/>
  <c r="AR210" i="21"/>
  <c r="AQ210" i="21"/>
  <c r="AP210" i="21"/>
  <c r="AO210" i="21"/>
  <c r="AN210" i="21"/>
  <c r="AM210" i="21"/>
  <c r="AL210" i="21"/>
  <c r="AK210" i="21"/>
  <c r="AJ210" i="21"/>
  <c r="AI210" i="21"/>
  <c r="AH210" i="21"/>
  <c r="AG210" i="21"/>
  <c r="AF210" i="21"/>
  <c r="AE210" i="21"/>
  <c r="AD210" i="21"/>
  <c r="AC210" i="21"/>
  <c r="AB210" i="21"/>
  <c r="AA210" i="21"/>
  <c r="Z210" i="21"/>
  <c r="Y210" i="21"/>
  <c r="X210" i="21"/>
  <c r="W210" i="21"/>
  <c r="V210" i="21"/>
  <c r="U210" i="21"/>
  <c r="T210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B210" i="21"/>
  <c r="AZ209" i="21"/>
  <c r="AY209" i="21"/>
  <c r="AX209" i="21"/>
  <c r="AW209" i="21"/>
  <c r="AV209" i="21"/>
  <c r="AU209" i="21"/>
  <c r="AT209" i="21"/>
  <c r="AS209" i="21"/>
  <c r="AR209" i="21"/>
  <c r="AQ209" i="21"/>
  <c r="AP209" i="21"/>
  <c r="AO209" i="21"/>
  <c r="AN209" i="21"/>
  <c r="AM209" i="21"/>
  <c r="AL209" i="21"/>
  <c r="AK209" i="21"/>
  <c r="AJ209" i="21"/>
  <c r="AI209" i="21"/>
  <c r="AH209" i="21"/>
  <c r="AG209" i="21"/>
  <c r="AF209" i="21"/>
  <c r="AE209" i="21"/>
  <c r="AD209" i="21"/>
  <c r="AC209" i="21"/>
  <c r="AB209" i="21"/>
  <c r="AA209" i="21"/>
  <c r="Z209" i="21"/>
  <c r="Y209" i="21"/>
  <c r="X209" i="21"/>
  <c r="W209" i="21"/>
  <c r="V209" i="21"/>
  <c r="U209" i="21"/>
  <c r="T209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AZ208" i="21"/>
  <c r="AY208" i="21"/>
  <c r="AX208" i="21"/>
  <c r="AW208" i="21"/>
  <c r="AV208" i="21"/>
  <c r="AU208" i="21"/>
  <c r="AT208" i="21"/>
  <c r="AS208" i="21"/>
  <c r="AR208" i="21"/>
  <c r="AQ208" i="21"/>
  <c r="AP208" i="21"/>
  <c r="AO208" i="21"/>
  <c r="AN208" i="21"/>
  <c r="AM208" i="21"/>
  <c r="AL208" i="21"/>
  <c r="AK208" i="21"/>
  <c r="AJ208" i="21"/>
  <c r="AI208" i="21"/>
  <c r="AH208" i="21"/>
  <c r="AG208" i="21"/>
  <c r="AF208" i="21"/>
  <c r="AE208" i="21"/>
  <c r="AD208" i="21"/>
  <c r="AC208" i="21"/>
  <c r="AB208" i="21"/>
  <c r="AA208" i="21"/>
  <c r="Z208" i="21"/>
  <c r="Y208" i="21"/>
  <c r="X208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AZ207" i="21"/>
  <c r="AY207" i="21"/>
  <c r="AX207" i="21"/>
  <c r="AW207" i="21"/>
  <c r="AV207" i="21"/>
  <c r="AU207" i="21"/>
  <c r="AT207" i="21"/>
  <c r="AS207" i="21"/>
  <c r="AR207" i="21"/>
  <c r="AQ207" i="21"/>
  <c r="AP207" i="21"/>
  <c r="AO207" i="21"/>
  <c r="AN207" i="21"/>
  <c r="AM207" i="21"/>
  <c r="AL207" i="21"/>
  <c r="AK207" i="21"/>
  <c r="AJ207" i="21"/>
  <c r="AI207" i="21"/>
  <c r="AH207" i="21"/>
  <c r="AG207" i="21"/>
  <c r="AF207" i="21"/>
  <c r="AE207" i="21"/>
  <c r="AD207" i="21"/>
  <c r="AC207" i="21"/>
  <c r="AB207" i="21"/>
  <c r="AA207" i="21"/>
  <c r="Z207" i="21"/>
  <c r="Y207" i="21"/>
  <c r="X207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B207" i="21"/>
  <c r="AZ206" i="21"/>
  <c r="AY206" i="21"/>
  <c r="AX206" i="21"/>
  <c r="AW206" i="21"/>
  <c r="AV206" i="21"/>
  <c r="AU206" i="21"/>
  <c r="AT206" i="21"/>
  <c r="AS206" i="21"/>
  <c r="AR206" i="21"/>
  <c r="AQ206" i="21"/>
  <c r="AP206" i="21"/>
  <c r="AO206" i="21"/>
  <c r="AN206" i="21"/>
  <c r="AM206" i="21"/>
  <c r="AL206" i="21"/>
  <c r="AK206" i="21"/>
  <c r="AJ206" i="21"/>
  <c r="AI206" i="21"/>
  <c r="AH206" i="21"/>
  <c r="AG206" i="21"/>
  <c r="AF206" i="21"/>
  <c r="AE206" i="21"/>
  <c r="AD206" i="21"/>
  <c r="AC206" i="21"/>
  <c r="AB206" i="21"/>
  <c r="AA206" i="21"/>
  <c r="Z206" i="21"/>
  <c r="Y206" i="21"/>
  <c r="X206" i="21"/>
  <c r="W206" i="21"/>
  <c r="V206" i="21"/>
  <c r="U206" i="21"/>
  <c r="T206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B206" i="21"/>
  <c r="AZ205" i="21"/>
  <c r="AY205" i="21"/>
  <c r="AX205" i="21"/>
  <c r="AW205" i="21"/>
  <c r="AV205" i="21"/>
  <c r="AU205" i="21"/>
  <c r="AT205" i="21"/>
  <c r="AS205" i="21"/>
  <c r="AR205" i="21"/>
  <c r="AQ205" i="21"/>
  <c r="AP205" i="21"/>
  <c r="AO205" i="21"/>
  <c r="AN205" i="21"/>
  <c r="AM205" i="21"/>
  <c r="AL205" i="21"/>
  <c r="AK205" i="21"/>
  <c r="AJ205" i="21"/>
  <c r="AI205" i="21"/>
  <c r="AH205" i="21"/>
  <c r="AG205" i="21"/>
  <c r="AF205" i="21"/>
  <c r="AE205" i="21"/>
  <c r="AD205" i="21"/>
  <c r="AC205" i="21"/>
  <c r="AB205" i="21"/>
  <c r="AA205" i="21"/>
  <c r="Z205" i="21"/>
  <c r="Y205" i="21"/>
  <c r="X205" i="21"/>
  <c r="W205" i="21"/>
  <c r="V205" i="21"/>
  <c r="U205" i="21"/>
  <c r="T205" i="21"/>
  <c r="S205" i="21"/>
  <c r="R205" i="21"/>
  <c r="Q205" i="21"/>
  <c r="P205" i="21"/>
  <c r="O205" i="21"/>
  <c r="N205" i="21"/>
  <c r="M205" i="21"/>
  <c r="L205" i="21"/>
  <c r="K205" i="21"/>
  <c r="J205" i="21"/>
  <c r="I205" i="21"/>
  <c r="H205" i="21"/>
  <c r="G205" i="21"/>
  <c r="F205" i="21"/>
  <c r="E205" i="21"/>
  <c r="D205" i="21"/>
  <c r="C205" i="21"/>
  <c r="B205" i="21"/>
  <c r="AZ204" i="21"/>
  <c r="AY204" i="21"/>
  <c r="AX204" i="21"/>
  <c r="AW204" i="21"/>
  <c r="AV204" i="21"/>
  <c r="AU204" i="21"/>
  <c r="AT204" i="21"/>
  <c r="AS204" i="21"/>
  <c r="AR204" i="21"/>
  <c r="AQ204" i="21"/>
  <c r="AP204" i="21"/>
  <c r="AO204" i="21"/>
  <c r="AN204" i="21"/>
  <c r="AM204" i="21"/>
  <c r="AL204" i="21"/>
  <c r="AK204" i="21"/>
  <c r="AJ204" i="21"/>
  <c r="AI204" i="21"/>
  <c r="AH204" i="21"/>
  <c r="AG204" i="21"/>
  <c r="AF204" i="21"/>
  <c r="AE204" i="21"/>
  <c r="AD204" i="21"/>
  <c r="AC204" i="21"/>
  <c r="AB204" i="21"/>
  <c r="AA204" i="21"/>
  <c r="Z204" i="21"/>
  <c r="Y204" i="21"/>
  <c r="X204" i="21"/>
  <c r="W204" i="21"/>
  <c r="V204" i="21"/>
  <c r="U204" i="21"/>
  <c r="T204" i="21"/>
  <c r="S204" i="21"/>
  <c r="R204" i="21"/>
  <c r="Q204" i="21"/>
  <c r="P204" i="21"/>
  <c r="O204" i="21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B204" i="21"/>
  <c r="AZ203" i="21"/>
  <c r="AY203" i="21"/>
  <c r="AX203" i="21"/>
  <c r="AW203" i="21"/>
  <c r="AV203" i="21"/>
  <c r="AU203" i="21"/>
  <c r="AT203" i="21"/>
  <c r="AS203" i="21"/>
  <c r="AR203" i="21"/>
  <c r="AQ203" i="21"/>
  <c r="AP203" i="21"/>
  <c r="AO203" i="21"/>
  <c r="AN203" i="21"/>
  <c r="AM203" i="21"/>
  <c r="AL203" i="21"/>
  <c r="AK203" i="21"/>
  <c r="AJ203" i="21"/>
  <c r="AI203" i="21"/>
  <c r="AH203" i="21"/>
  <c r="AG203" i="21"/>
  <c r="AF203" i="21"/>
  <c r="AE203" i="21"/>
  <c r="AD203" i="21"/>
  <c r="AC203" i="21"/>
  <c r="AB203" i="21"/>
  <c r="AA203" i="21"/>
  <c r="Z203" i="21"/>
  <c r="Y203" i="21"/>
  <c r="X203" i="21"/>
  <c r="W203" i="21"/>
  <c r="V203" i="21"/>
  <c r="U203" i="21"/>
  <c r="T203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B203" i="21"/>
  <c r="AZ202" i="21"/>
  <c r="AY202" i="21"/>
  <c r="AX202" i="21"/>
  <c r="AW202" i="21"/>
  <c r="AV202" i="21"/>
  <c r="AU202" i="21"/>
  <c r="AT202" i="21"/>
  <c r="AS202" i="21"/>
  <c r="AR202" i="21"/>
  <c r="AQ202" i="21"/>
  <c r="AP202" i="21"/>
  <c r="AO202" i="21"/>
  <c r="AN202" i="21"/>
  <c r="AM202" i="21"/>
  <c r="AL202" i="21"/>
  <c r="AK202" i="21"/>
  <c r="AJ202" i="21"/>
  <c r="AI202" i="21"/>
  <c r="AH202" i="21"/>
  <c r="AG202" i="21"/>
  <c r="AF202" i="21"/>
  <c r="AE202" i="21"/>
  <c r="AD202" i="21"/>
  <c r="AC202" i="21"/>
  <c r="AB202" i="21"/>
  <c r="AA202" i="21"/>
  <c r="Z202" i="21"/>
  <c r="Y202" i="21"/>
  <c r="X202" i="21"/>
  <c r="W202" i="21"/>
  <c r="V202" i="21"/>
  <c r="U202" i="21"/>
  <c r="T202" i="21"/>
  <c r="S202" i="21"/>
  <c r="R202" i="21"/>
  <c r="Q202" i="21"/>
  <c r="P202" i="21"/>
  <c r="O202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B202" i="21"/>
  <c r="AZ201" i="21"/>
  <c r="AY201" i="21"/>
  <c r="AX201" i="21"/>
  <c r="AW201" i="21"/>
  <c r="AV201" i="21"/>
  <c r="AU201" i="21"/>
  <c r="AT201" i="21"/>
  <c r="AS201" i="21"/>
  <c r="AR201" i="21"/>
  <c r="AQ201" i="21"/>
  <c r="AP201" i="21"/>
  <c r="AO201" i="21"/>
  <c r="AN201" i="21"/>
  <c r="AM201" i="21"/>
  <c r="AL201" i="21"/>
  <c r="AK201" i="21"/>
  <c r="AJ201" i="21"/>
  <c r="AI201" i="21"/>
  <c r="AH201" i="21"/>
  <c r="AG201" i="21"/>
  <c r="AF201" i="21"/>
  <c r="AE201" i="21"/>
  <c r="AD201" i="21"/>
  <c r="AC201" i="21"/>
  <c r="AB201" i="21"/>
  <c r="AA201" i="21"/>
  <c r="Z201" i="21"/>
  <c r="Y201" i="21"/>
  <c r="X201" i="21"/>
  <c r="W201" i="21"/>
  <c r="V201" i="21"/>
  <c r="U201" i="21"/>
  <c r="T201" i="21"/>
  <c r="S201" i="21"/>
  <c r="R201" i="21"/>
  <c r="Q201" i="21"/>
  <c r="P201" i="21"/>
  <c r="O201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B201" i="21"/>
  <c r="AZ200" i="21"/>
  <c r="AY200" i="21"/>
  <c r="AX200" i="21"/>
  <c r="AW200" i="21"/>
  <c r="AV200" i="21"/>
  <c r="AU200" i="21"/>
  <c r="AT200" i="21"/>
  <c r="AS200" i="21"/>
  <c r="AR200" i="21"/>
  <c r="AQ200" i="21"/>
  <c r="AP200" i="21"/>
  <c r="AO200" i="21"/>
  <c r="AN200" i="21"/>
  <c r="AM200" i="21"/>
  <c r="AL200" i="21"/>
  <c r="AK200" i="21"/>
  <c r="AJ200" i="21"/>
  <c r="AI200" i="21"/>
  <c r="AH200" i="21"/>
  <c r="AG200" i="21"/>
  <c r="AF200" i="21"/>
  <c r="AE200" i="21"/>
  <c r="AD200" i="21"/>
  <c r="AC200" i="21"/>
  <c r="AB200" i="21"/>
  <c r="AA200" i="21"/>
  <c r="Z200" i="21"/>
  <c r="Y200" i="21"/>
  <c r="X200" i="21"/>
  <c r="W200" i="21"/>
  <c r="V200" i="21"/>
  <c r="U200" i="21"/>
  <c r="T200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B200" i="21"/>
  <c r="AZ199" i="21"/>
  <c r="AY199" i="21"/>
  <c r="AX199" i="21"/>
  <c r="AW199" i="21"/>
  <c r="AV199" i="21"/>
  <c r="AU199" i="21"/>
  <c r="AT199" i="21"/>
  <c r="AS199" i="21"/>
  <c r="AR199" i="21"/>
  <c r="AQ199" i="21"/>
  <c r="AP199" i="21"/>
  <c r="AO199" i="21"/>
  <c r="AN199" i="21"/>
  <c r="AM199" i="21"/>
  <c r="AL199" i="21"/>
  <c r="AK199" i="21"/>
  <c r="AJ199" i="21"/>
  <c r="AI199" i="21"/>
  <c r="AH199" i="21"/>
  <c r="AG199" i="21"/>
  <c r="AF199" i="21"/>
  <c r="AE199" i="21"/>
  <c r="AD199" i="21"/>
  <c r="AC199" i="21"/>
  <c r="AB199" i="21"/>
  <c r="AA199" i="21"/>
  <c r="Z199" i="21"/>
  <c r="Y199" i="21"/>
  <c r="X199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B199" i="21"/>
  <c r="AZ198" i="21"/>
  <c r="AY198" i="21"/>
  <c r="AX198" i="21"/>
  <c r="AW198" i="21"/>
  <c r="AV198" i="21"/>
  <c r="AU198" i="21"/>
  <c r="AT198" i="21"/>
  <c r="AS198" i="21"/>
  <c r="AR198" i="21"/>
  <c r="AQ198" i="21"/>
  <c r="AP198" i="21"/>
  <c r="AO198" i="21"/>
  <c r="AN198" i="21"/>
  <c r="AM198" i="21"/>
  <c r="AL198" i="21"/>
  <c r="AK198" i="21"/>
  <c r="AJ198" i="21"/>
  <c r="AI198" i="21"/>
  <c r="AH198" i="21"/>
  <c r="AG198" i="21"/>
  <c r="AF198" i="21"/>
  <c r="AE198" i="21"/>
  <c r="AD198" i="21"/>
  <c r="AC198" i="21"/>
  <c r="AB198" i="21"/>
  <c r="AA198" i="21"/>
  <c r="Z198" i="21"/>
  <c r="Y198" i="21"/>
  <c r="X198" i="21"/>
  <c r="W198" i="21"/>
  <c r="V198" i="21"/>
  <c r="U198" i="21"/>
  <c r="T198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AZ197" i="21"/>
  <c r="AY197" i="21"/>
  <c r="AX197" i="21"/>
  <c r="AW197" i="21"/>
  <c r="AV197" i="21"/>
  <c r="AU197" i="21"/>
  <c r="AT197" i="21"/>
  <c r="AS197" i="21"/>
  <c r="AR197" i="21"/>
  <c r="AQ197" i="21"/>
  <c r="AP197" i="21"/>
  <c r="AO197" i="21"/>
  <c r="AN197" i="21"/>
  <c r="AM197" i="21"/>
  <c r="AL197" i="21"/>
  <c r="AK197" i="21"/>
  <c r="AJ197" i="21"/>
  <c r="AI197" i="21"/>
  <c r="AH197" i="21"/>
  <c r="AG197" i="21"/>
  <c r="AF197" i="21"/>
  <c r="AE197" i="21"/>
  <c r="AD197" i="21"/>
  <c r="AC197" i="21"/>
  <c r="AB197" i="21"/>
  <c r="AA197" i="21"/>
  <c r="Z197" i="21"/>
  <c r="Y197" i="21"/>
  <c r="X197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AZ196" i="21"/>
  <c r="AY196" i="21"/>
  <c r="AX196" i="21"/>
  <c r="AW196" i="21"/>
  <c r="AV196" i="21"/>
  <c r="AU196" i="21"/>
  <c r="AT196" i="21"/>
  <c r="AS196" i="21"/>
  <c r="AR196" i="21"/>
  <c r="AQ196" i="21"/>
  <c r="AP196" i="21"/>
  <c r="AO196" i="21"/>
  <c r="AN196" i="21"/>
  <c r="AM196" i="21"/>
  <c r="AL196" i="21"/>
  <c r="AK196" i="21"/>
  <c r="AJ196" i="21"/>
  <c r="AI196" i="21"/>
  <c r="AH196" i="21"/>
  <c r="AG196" i="21"/>
  <c r="AF196" i="21"/>
  <c r="AE196" i="21"/>
  <c r="AD196" i="21"/>
  <c r="AC196" i="21"/>
  <c r="AB196" i="21"/>
  <c r="AA196" i="21"/>
  <c r="Z196" i="21"/>
  <c r="Y196" i="21"/>
  <c r="X196" i="21"/>
  <c r="W196" i="21"/>
  <c r="V196" i="21"/>
  <c r="U196" i="21"/>
  <c r="T196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AZ195" i="21"/>
  <c r="AY195" i="21"/>
  <c r="AX195" i="21"/>
  <c r="AW195" i="21"/>
  <c r="AV195" i="21"/>
  <c r="AU195" i="21"/>
  <c r="AT195" i="21"/>
  <c r="AS195" i="21"/>
  <c r="AR195" i="21"/>
  <c r="AQ195" i="21"/>
  <c r="AP195" i="21"/>
  <c r="AO195" i="21"/>
  <c r="AN195" i="21"/>
  <c r="AM195" i="21"/>
  <c r="AL195" i="21"/>
  <c r="AK195" i="21"/>
  <c r="AJ195" i="21"/>
  <c r="AI195" i="21"/>
  <c r="AH195" i="21"/>
  <c r="AG195" i="21"/>
  <c r="AF195" i="21"/>
  <c r="AE195" i="21"/>
  <c r="AD195" i="21"/>
  <c r="AC195" i="21"/>
  <c r="AB195" i="21"/>
  <c r="AA195" i="21"/>
  <c r="Z195" i="21"/>
  <c r="Y195" i="21"/>
  <c r="X195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AZ194" i="21"/>
  <c r="AY194" i="21"/>
  <c r="AX194" i="21"/>
  <c r="AW194" i="21"/>
  <c r="AV194" i="21"/>
  <c r="AU194" i="21"/>
  <c r="AT194" i="21"/>
  <c r="AS194" i="21"/>
  <c r="AR194" i="21"/>
  <c r="AQ194" i="21"/>
  <c r="AP194" i="21"/>
  <c r="AO194" i="21"/>
  <c r="AN194" i="21"/>
  <c r="AM194" i="21"/>
  <c r="AL194" i="21"/>
  <c r="AK194" i="21"/>
  <c r="AJ194" i="21"/>
  <c r="AI194" i="21"/>
  <c r="AH194" i="21"/>
  <c r="AG194" i="21"/>
  <c r="AF194" i="21"/>
  <c r="AE194" i="21"/>
  <c r="AD194" i="21"/>
  <c r="AC194" i="21"/>
  <c r="AB194" i="21"/>
  <c r="AA194" i="21"/>
  <c r="Z194" i="21"/>
  <c r="Y194" i="21"/>
  <c r="X194" i="21"/>
  <c r="W194" i="21"/>
  <c r="V194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AZ193" i="21"/>
  <c r="AY193" i="21"/>
  <c r="AX193" i="21"/>
  <c r="AW193" i="21"/>
  <c r="AV193" i="21"/>
  <c r="AU193" i="21"/>
  <c r="AT193" i="21"/>
  <c r="AS193" i="21"/>
  <c r="AR193" i="21"/>
  <c r="AQ193" i="21"/>
  <c r="AP193" i="21"/>
  <c r="AO193" i="21"/>
  <c r="AN193" i="21"/>
  <c r="AM193" i="21"/>
  <c r="AL193" i="21"/>
  <c r="AK193" i="21"/>
  <c r="AJ193" i="21"/>
  <c r="AI193" i="21"/>
  <c r="AH193" i="21"/>
  <c r="AG193" i="21"/>
  <c r="AF193" i="21"/>
  <c r="AE193" i="21"/>
  <c r="AD193" i="21"/>
  <c r="AC193" i="21"/>
  <c r="AB193" i="21"/>
  <c r="AA193" i="21"/>
  <c r="Z193" i="21"/>
  <c r="Y193" i="21"/>
  <c r="X193" i="21"/>
  <c r="W193" i="21"/>
  <c r="V193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AZ192" i="21"/>
  <c r="AY192" i="21"/>
  <c r="AX192" i="21"/>
  <c r="AW192" i="21"/>
  <c r="AV192" i="21"/>
  <c r="AU192" i="21"/>
  <c r="AT192" i="21"/>
  <c r="AS192" i="21"/>
  <c r="AR192" i="21"/>
  <c r="AQ192" i="21"/>
  <c r="AP192" i="21"/>
  <c r="AO192" i="21"/>
  <c r="AN192" i="21"/>
  <c r="AM192" i="21"/>
  <c r="AL192" i="21"/>
  <c r="AK192" i="21"/>
  <c r="AJ192" i="21"/>
  <c r="AI192" i="21"/>
  <c r="AH192" i="21"/>
  <c r="AG192" i="21"/>
  <c r="AF192" i="21"/>
  <c r="AE192" i="21"/>
  <c r="AD192" i="21"/>
  <c r="AC192" i="21"/>
  <c r="AB192" i="21"/>
  <c r="AA192" i="21"/>
  <c r="Z192" i="21"/>
  <c r="Y192" i="21"/>
  <c r="X192" i="21"/>
  <c r="W192" i="21"/>
  <c r="V192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AZ190" i="21"/>
  <c r="AY190" i="21"/>
  <c r="AX190" i="21"/>
  <c r="AW190" i="21"/>
  <c r="AV190" i="21"/>
  <c r="AU190" i="21"/>
  <c r="AT190" i="21"/>
  <c r="AS190" i="21"/>
  <c r="AR190" i="21"/>
  <c r="AQ190" i="21"/>
  <c r="AP190" i="21"/>
  <c r="AO190" i="21"/>
  <c r="AN190" i="21"/>
  <c r="AM190" i="21"/>
  <c r="AL190" i="21"/>
  <c r="AK190" i="21"/>
  <c r="AJ190" i="21"/>
  <c r="AI190" i="21"/>
  <c r="AH190" i="21"/>
  <c r="AG190" i="21"/>
  <c r="AF190" i="21"/>
  <c r="AE190" i="21"/>
  <c r="AD190" i="21"/>
  <c r="AC190" i="21"/>
  <c r="AB190" i="21"/>
  <c r="AA190" i="21"/>
  <c r="Z190" i="21"/>
  <c r="Y190" i="21"/>
  <c r="X190" i="21"/>
  <c r="W190" i="21"/>
  <c r="V190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AZ189" i="21"/>
  <c r="AY189" i="21"/>
  <c r="AX189" i="21"/>
  <c r="AW189" i="21"/>
  <c r="AV189" i="21"/>
  <c r="AU189" i="21"/>
  <c r="AT189" i="21"/>
  <c r="AS189" i="21"/>
  <c r="AR189" i="21"/>
  <c r="AQ189" i="21"/>
  <c r="AP189" i="21"/>
  <c r="AO189" i="21"/>
  <c r="AN189" i="21"/>
  <c r="AM189" i="21"/>
  <c r="AL189" i="21"/>
  <c r="AK189" i="21"/>
  <c r="AJ189" i="21"/>
  <c r="AI189" i="21"/>
  <c r="AH189" i="21"/>
  <c r="AG189" i="21"/>
  <c r="AF189" i="21"/>
  <c r="AE189" i="21"/>
  <c r="AD189" i="21"/>
  <c r="AC189" i="21"/>
  <c r="AB189" i="21"/>
  <c r="AA189" i="21"/>
  <c r="Z189" i="21"/>
  <c r="Y189" i="21"/>
  <c r="X189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AZ188" i="21"/>
  <c r="AY188" i="21"/>
  <c r="AX188" i="21"/>
  <c r="AW188" i="21"/>
  <c r="AV188" i="21"/>
  <c r="AU188" i="21"/>
  <c r="AT188" i="21"/>
  <c r="AS188" i="21"/>
  <c r="AR188" i="21"/>
  <c r="AQ188" i="21"/>
  <c r="AP188" i="21"/>
  <c r="AO188" i="21"/>
  <c r="AN188" i="21"/>
  <c r="AM188" i="21"/>
  <c r="AL188" i="21"/>
  <c r="AK188" i="21"/>
  <c r="AJ188" i="21"/>
  <c r="AI188" i="21"/>
  <c r="AH188" i="21"/>
  <c r="AG188" i="21"/>
  <c r="AF188" i="21"/>
  <c r="AE188" i="21"/>
  <c r="AD188" i="21"/>
  <c r="AC188" i="21"/>
  <c r="AB188" i="21"/>
  <c r="AA188" i="21"/>
  <c r="Z188" i="21"/>
  <c r="Y188" i="21"/>
  <c r="X188" i="21"/>
  <c r="W188" i="21"/>
  <c r="V188" i="21"/>
  <c r="U188" i="21"/>
  <c r="T188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B188" i="21"/>
  <c r="AZ187" i="21"/>
  <c r="AY187" i="21"/>
  <c r="AX187" i="21"/>
  <c r="AW187" i="21"/>
  <c r="AV187" i="21"/>
  <c r="AU187" i="21"/>
  <c r="AT187" i="21"/>
  <c r="AS187" i="21"/>
  <c r="AR187" i="21"/>
  <c r="AQ187" i="21"/>
  <c r="AP187" i="21"/>
  <c r="AO187" i="21"/>
  <c r="AN187" i="21"/>
  <c r="AM187" i="21"/>
  <c r="AL187" i="21"/>
  <c r="AK187" i="21"/>
  <c r="AJ187" i="21"/>
  <c r="AI187" i="21"/>
  <c r="AH187" i="21"/>
  <c r="AG187" i="21"/>
  <c r="AF187" i="21"/>
  <c r="AE187" i="21"/>
  <c r="AD187" i="21"/>
  <c r="AC187" i="21"/>
  <c r="AB187" i="21"/>
  <c r="AA187" i="21"/>
  <c r="Z187" i="21"/>
  <c r="Y187" i="21"/>
  <c r="X187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B187" i="21"/>
  <c r="AZ186" i="21"/>
  <c r="AY186" i="21"/>
  <c r="AX186" i="21"/>
  <c r="AW186" i="21"/>
  <c r="AV186" i="21"/>
  <c r="AU186" i="21"/>
  <c r="AT186" i="21"/>
  <c r="AS186" i="21"/>
  <c r="AR186" i="21"/>
  <c r="AQ186" i="21"/>
  <c r="AP186" i="21"/>
  <c r="AO186" i="21"/>
  <c r="AN186" i="21"/>
  <c r="AM186" i="21"/>
  <c r="AL186" i="21"/>
  <c r="AK186" i="21"/>
  <c r="AJ186" i="21"/>
  <c r="AI186" i="21"/>
  <c r="AH186" i="21"/>
  <c r="AG186" i="21"/>
  <c r="AF186" i="21"/>
  <c r="AE186" i="21"/>
  <c r="AD186" i="21"/>
  <c r="AC186" i="21"/>
  <c r="AB186" i="21"/>
  <c r="AA186" i="21"/>
  <c r="Z186" i="21"/>
  <c r="Y186" i="21"/>
  <c r="X186" i="21"/>
  <c r="W186" i="21"/>
  <c r="V186" i="21"/>
  <c r="U186" i="21"/>
  <c r="T186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B186" i="21"/>
  <c r="AZ185" i="21"/>
  <c r="AY185" i="21"/>
  <c r="AX185" i="21"/>
  <c r="AW185" i="21"/>
  <c r="AV185" i="21"/>
  <c r="AU185" i="21"/>
  <c r="AT185" i="21"/>
  <c r="AS185" i="21"/>
  <c r="AR185" i="21"/>
  <c r="AQ185" i="21"/>
  <c r="AP185" i="21"/>
  <c r="AO185" i="21"/>
  <c r="AN185" i="21"/>
  <c r="AM185" i="21"/>
  <c r="AL185" i="21"/>
  <c r="AK185" i="21"/>
  <c r="AJ185" i="21"/>
  <c r="AI185" i="21"/>
  <c r="AH185" i="21"/>
  <c r="AG185" i="21"/>
  <c r="AF185" i="21"/>
  <c r="AE185" i="21"/>
  <c r="AD185" i="21"/>
  <c r="AC185" i="21"/>
  <c r="AB185" i="21"/>
  <c r="AA185" i="21"/>
  <c r="Z185" i="21"/>
  <c r="Y185" i="21"/>
  <c r="X185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AZ184" i="21"/>
  <c r="AY184" i="21"/>
  <c r="AX184" i="21"/>
  <c r="AW184" i="21"/>
  <c r="AV184" i="21"/>
  <c r="AU184" i="21"/>
  <c r="AT184" i="21"/>
  <c r="AS184" i="21"/>
  <c r="AR184" i="21"/>
  <c r="AQ184" i="21"/>
  <c r="AP184" i="21"/>
  <c r="AO184" i="21"/>
  <c r="AN184" i="21"/>
  <c r="AM184" i="21"/>
  <c r="AL184" i="21"/>
  <c r="AK184" i="21"/>
  <c r="AJ184" i="21"/>
  <c r="AI184" i="21"/>
  <c r="AH184" i="21"/>
  <c r="AG184" i="21"/>
  <c r="AF184" i="21"/>
  <c r="AE184" i="21"/>
  <c r="AD184" i="21"/>
  <c r="AC184" i="21"/>
  <c r="AB184" i="21"/>
  <c r="AA184" i="21"/>
  <c r="Z184" i="21"/>
  <c r="Y184" i="21"/>
  <c r="X184" i="21"/>
  <c r="W184" i="21"/>
  <c r="V184" i="21"/>
  <c r="U184" i="21"/>
  <c r="T184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B184" i="21"/>
  <c r="AZ183" i="21"/>
  <c r="AY183" i="21"/>
  <c r="AX183" i="21"/>
  <c r="AW183" i="21"/>
  <c r="AV183" i="21"/>
  <c r="AU183" i="21"/>
  <c r="AT183" i="21"/>
  <c r="AS183" i="21"/>
  <c r="AR183" i="21"/>
  <c r="AQ183" i="21"/>
  <c r="AP183" i="21"/>
  <c r="AO183" i="21"/>
  <c r="AN183" i="21"/>
  <c r="AM183" i="21"/>
  <c r="AL183" i="21"/>
  <c r="AK183" i="21"/>
  <c r="AJ183" i="21"/>
  <c r="AI183" i="21"/>
  <c r="AH183" i="21"/>
  <c r="AG183" i="21"/>
  <c r="AF183" i="21"/>
  <c r="AE183" i="21"/>
  <c r="AD183" i="21"/>
  <c r="AC183" i="21"/>
  <c r="AB183" i="21"/>
  <c r="AA183" i="21"/>
  <c r="Z183" i="21"/>
  <c r="Y183" i="21"/>
  <c r="X183" i="21"/>
  <c r="W183" i="21"/>
  <c r="V183" i="21"/>
  <c r="U183" i="21"/>
  <c r="T183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B183" i="21"/>
  <c r="AZ182" i="21"/>
  <c r="AY182" i="21"/>
  <c r="AX182" i="21"/>
  <c r="AW182" i="21"/>
  <c r="AV182" i="21"/>
  <c r="AU182" i="21"/>
  <c r="AT182" i="21"/>
  <c r="AS182" i="21"/>
  <c r="AR182" i="21"/>
  <c r="AQ182" i="21"/>
  <c r="AP182" i="21"/>
  <c r="AO182" i="21"/>
  <c r="AN182" i="21"/>
  <c r="AM182" i="21"/>
  <c r="AL182" i="21"/>
  <c r="AK182" i="21"/>
  <c r="AJ182" i="21"/>
  <c r="AI182" i="21"/>
  <c r="AH182" i="21"/>
  <c r="AG182" i="21"/>
  <c r="AF182" i="21"/>
  <c r="AE182" i="21"/>
  <c r="AD182" i="21"/>
  <c r="AC182" i="21"/>
  <c r="AB182" i="21"/>
  <c r="AA182" i="21"/>
  <c r="Z182" i="21"/>
  <c r="Y182" i="21"/>
  <c r="X182" i="21"/>
  <c r="W182" i="21"/>
  <c r="V182" i="21"/>
  <c r="U182" i="21"/>
  <c r="T182" i="21"/>
  <c r="S182" i="21"/>
  <c r="R182" i="21"/>
  <c r="Q182" i="21"/>
  <c r="P182" i="21"/>
  <c r="O182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B182" i="21"/>
  <c r="AZ181" i="21"/>
  <c r="AY181" i="21"/>
  <c r="AX181" i="21"/>
  <c r="AW181" i="21"/>
  <c r="AV181" i="21"/>
  <c r="AU181" i="21"/>
  <c r="AT181" i="21"/>
  <c r="AS181" i="21"/>
  <c r="AR181" i="21"/>
  <c r="AQ181" i="21"/>
  <c r="AP181" i="21"/>
  <c r="AO181" i="21"/>
  <c r="AN181" i="21"/>
  <c r="AM181" i="21"/>
  <c r="AL181" i="21"/>
  <c r="AK181" i="21"/>
  <c r="AJ181" i="21"/>
  <c r="AI181" i="21"/>
  <c r="AH181" i="21"/>
  <c r="AG181" i="21"/>
  <c r="AF181" i="21"/>
  <c r="AE181" i="21"/>
  <c r="AD181" i="21"/>
  <c r="AC181" i="21"/>
  <c r="AB181" i="21"/>
  <c r="AA181" i="21"/>
  <c r="Z181" i="21"/>
  <c r="Y181" i="21"/>
  <c r="X181" i="21"/>
  <c r="W181" i="21"/>
  <c r="V181" i="21"/>
  <c r="U181" i="21"/>
  <c r="T181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B181" i="21"/>
  <c r="AZ179" i="21"/>
  <c r="AY179" i="21"/>
  <c r="AX179" i="21"/>
  <c r="AW179" i="21"/>
  <c r="AV179" i="21"/>
  <c r="AU179" i="21"/>
  <c r="AT179" i="21"/>
  <c r="AS179" i="21"/>
  <c r="AR179" i="21"/>
  <c r="AQ179" i="21"/>
  <c r="AP179" i="21"/>
  <c r="AO179" i="21"/>
  <c r="AN179" i="21"/>
  <c r="AM179" i="21"/>
  <c r="AL179" i="21"/>
  <c r="AK179" i="21"/>
  <c r="AJ179" i="21"/>
  <c r="AI179" i="21"/>
  <c r="AH179" i="21"/>
  <c r="AG179" i="21"/>
  <c r="AF179" i="21"/>
  <c r="AE179" i="21"/>
  <c r="AD179" i="21"/>
  <c r="AC179" i="21"/>
  <c r="AB179" i="21"/>
  <c r="AA179" i="21"/>
  <c r="Z179" i="21"/>
  <c r="Y179" i="21"/>
  <c r="X179" i="21"/>
  <c r="W179" i="21"/>
  <c r="V179" i="21"/>
  <c r="U179" i="21"/>
  <c r="T179" i="21"/>
  <c r="S179" i="21"/>
  <c r="R179" i="21"/>
  <c r="Q179" i="21"/>
  <c r="P179" i="21"/>
  <c r="O179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B179" i="21"/>
  <c r="AZ178" i="21"/>
  <c r="AY178" i="21"/>
  <c r="AX178" i="21"/>
  <c r="AW178" i="21"/>
  <c r="AV178" i="21"/>
  <c r="AU178" i="21"/>
  <c r="AT178" i="21"/>
  <c r="AS178" i="21"/>
  <c r="AR178" i="21"/>
  <c r="AQ178" i="21"/>
  <c r="AP178" i="21"/>
  <c r="AO178" i="21"/>
  <c r="AN178" i="21"/>
  <c r="AM178" i="21"/>
  <c r="AL178" i="21"/>
  <c r="AK178" i="21"/>
  <c r="AJ178" i="21"/>
  <c r="AI178" i="21"/>
  <c r="AH178" i="21"/>
  <c r="AG178" i="21"/>
  <c r="AF178" i="21"/>
  <c r="AE178" i="21"/>
  <c r="AD178" i="21"/>
  <c r="AC178" i="21"/>
  <c r="AB178" i="21"/>
  <c r="AA178" i="21"/>
  <c r="Z178" i="21"/>
  <c r="Y178" i="21"/>
  <c r="X178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178" i="21"/>
  <c r="AZ177" i="21"/>
  <c r="AY177" i="21"/>
  <c r="AX177" i="21"/>
  <c r="AW177" i="21"/>
  <c r="AV177" i="21"/>
  <c r="AU177" i="21"/>
  <c r="AT177" i="21"/>
  <c r="AS177" i="21"/>
  <c r="AR177" i="21"/>
  <c r="AQ177" i="21"/>
  <c r="AP177" i="21"/>
  <c r="AO177" i="21"/>
  <c r="AN177" i="21"/>
  <c r="AM177" i="21"/>
  <c r="AL177" i="21"/>
  <c r="AK177" i="21"/>
  <c r="AJ177" i="21"/>
  <c r="AI177" i="21"/>
  <c r="AH177" i="21"/>
  <c r="AG177" i="21"/>
  <c r="AF177" i="21"/>
  <c r="AE177" i="21"/>
  <c r="AD177" i="21"/>
  <c r="AC177" i="21"/>
  <c r="AB177" i="21"/>
  <c r="AA177" i="21"/>
  <c r="Z177" i="21"/>
  <c r="Y177" i="21"/>
  <c r="X177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AZ176" i="21"/>
  <c r="AY176" i="21"/>
  <c r="AX176" i="21"/>
  <c r="AW176" i="21"/>
  <c r="AV176" i="21"/>
  <c r="AU176" i="21"/>
  <c r="AT176" i="21"/>
  <c r="AS176" i="21"/>
  <c r="AR176" i="21"/>
  <c r="AQ176" i="21"/>
  <c r="AP176" i="21"/>
  <c r="AO176" i="21"/>
  <c r="AN176" i="21"/>
  <c r="AM176" i="21"/>
  <c r="AL176" i="21"/>
  <c r="AK176" i="21"/>
  <c r="AJ176" i="21"/>
  <c r="AI176" i="21"/>
  <c r="AH176" i="21"/>
  <c r="AG176" i="21"/>
  <c r="AF176" i="21"/>
  <c r="AE176" i="21"/>
  <c r="AD176" i="21"/>
  <c r="AC176" i="21"/>
  <c r="AB176" i="21"/>
  <c r="AA176" i="21"/>
  <c r="Z176" i="21"/>
  <c r="Y176" i="21"/>
  <c r="X176" i="21"/>
  <c r="W176" i="21"/>
  <c r="V176" i="21"/>
  <c r="U176" i="21"/>
  <c r="T176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B176" i="21"/>
  <c r="AZ175" i="21"/>
  <c r="AY175" i="21"/>
  <c r="AX175" i="21"/>
  <c r="AW175" i="21"/>
  <c r="AV175" i="21"/>
  <c r="AU175" i="21"/>
  <c r="AT175" i="21"/>
  <c r="AS175" i="21"/>
  <c r="AR175" i="21"/>
  <c r="AQ175" i="21"/>
  <c r="AP175" i="21"/>
  <c r="AO175" i="21"/>
  <c r="AN175" i="21"/>
  <c r="AM175" i="21"/>
  <c r="AL175" i="21"/>
  <c r="AK175" i="21"/>
  <c r="AJ175" i="21"/>
  <c r="AI175" i="21"/>
  <c r="AH175" i="21"/>
  <c r="AG175" i="21"/>
  <c r="AF175" i="21"/>
  <c r="AE175" i="21"/>
  <c r="AD175" i="21"/>
  <c r="AC175" i="21"/>
  <c r="AB175" i="21"/>
  <c r="AA175" i="21"/>
  <c r="Z175" i="21"/>
  <c r="Y175" i="21"/>
  <c r="X175" i="21"/>
  <c r="W175" i="21"/>
  <c r="V175" i="21"/>
  <c r="U175" i="21"/>
  <c r="T175" i="21"/>
  <c r="S175" i="21"/>
  <c r="R175" i="21"/>
  <c r="Q175" i="21"/>
  <c r="P175" i="21"/>
  <c r="O175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B175" i="21"/>
  <c r="AZ174" i="21"/>
  <c r="AY174" i="21"/>
  <c r="AX174" i="21"/>
  <c r="AW174" i="21"/>
  <c r="AV174" i="21"/>
  <c r="AU174" i="21"/>
  <c r="AT174" i="21"/>
  <c r="AS174" i="21"/>
  <c r="AR174" i="21"/>
  <c r="AQ174" i="21"/>
  <c r="AP174" i="21"/>
  <c r="AO174" i="21"/>
  <c r="AN174" i="21"/>
  <c r="AM174" i="21"/>
  <c r="AL174" i="21"/>
  <c r="AK174" i="21"/>
  <c r="AJ174" i="21"/>
  <c r="AI174" i="21"/>
  <c r="AH174" i="21"/>
  <c r="AG174" i="21"/>
  <c r="AF174" i="21"/>
  <c r="AE174" i="21"/>
  <c r="AD174" i="21"/>
  <c r="AC174" i="21"/>
  <c r="AB174" i="21"/>
  <c r="AA174" i="21"/>
  <c r="Z174" i="21"/>
  <c r="Y174" i="21"/>
  <c r="X174" i="21"/>
  <c r="W174" i="21"/>
  <c r="V174" i="21"/>
  <c r="U174" i="21"/>
  <c r="T174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B174" i="21"/>
  <c r="AZ173" i="21"/>
  <c r="AY173" i="21"/>
  <c r="AX173" i="21"/>
  <c r="AW173" i="21"/>
  <c r="AV173" i="21"/>
  <c r="AU173" i="21"/>
  <c r="AT173" i="21"/>
  <c r="AS173" i="21"/>
  <c r="AR173" i="21"/>
  <c r="AQ173" i="21"/>
  <c r="AP173" i="21"/>
  <c r="AO173" i="21"/>
  <c r="AN173" i="21"/>
  <c r="AM173" i="21"/>
  <c r="AL173" i="21"/>
  <c r="AK173" i="21"/>
  <c r="AJ173" i="21"/>
  <c r="AI173" i="21"/>
  <c r="AH173" i="21"/>
  <c r="AG173" i="21"/>
  <c r="AF173" i="21"/>
  <c r="AE173" i="21"/>
  <c r="AD173" i="21"/>
  <c r="AC173" i="21"/>
  <c r="AB173" i="21"/>
  <c r="AA173" i="21"/>
  <c r="Z173" i="21"/>
  <c r="Y173" i="21"/>
  <c r="X173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AZ172" i="21"/>
  <c r="AY172" i="21"/>
  <c r="AX172" i="21"/>
  <c r="AW172" i="21"/>
  <c r="AV172" i="21"/>
  <c r="AU172" i="21"/>
  <c r="AT172" i="21"/>
  <c r="AS172" i="21"/>
  <c r="AR172" i="21"/>
  <c r="AQ172" i="21"/>
  <c r="AP172" i="21"/>
  <c r="AO172" i="21"/>
  <c r="AN172" i="21"/>
  <c r="AM172" i="21"/>
  <c r="AL172" i="21"/>
  <c r="AK172" i="21"/>
  <c r="AJ172" i="21"/>
  <c r="AI172" i="21"/>
  <c r="AH172" i="21"/>
  <c r="AG172" i="21"/>
  <c r="AF172" i="21"/>
  <c r="AE172" i="21"/>
  <c r="AD172" i="21"/>
  <c r="AC172" i="21"/>
  <c r="AB172" i="21"/>
  <c r="AA172" i="21"/>
  <c r="Z172" i="21"/>
  <c r="Y172" i="21"/>
  <c r="X172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B172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B171" i="21"/>
  <c r="AZ170" i="21"/>
  <c r="AY170" i="21"/>
  <c r="AX170" i="21"/>
  <c r="AW170" i="21"/>
  <c r="AV170" i="21"/>
  <c r="AU170" i="21"/>
  <c r="AT170" i="21"/>
  <c r="AS170" i="21"/>
  <c r="AR170" i="21"/>
  <c r="AQ170" i="21"/>
  <c r="AP170" i="21"/>
  <c r="AO170" i="21"/>
  <c r="AN170" i="21"/>
  <c r="AM170" i="21"/>
  <c r="AL170" i="21"/>
  <c r="AK170" i="21"/>
  <c r="AJ170" i="21"/>
  <c r="AI170" i="21"/>
  <c r="AH170" i="21"/>
  <c r="AG170" i="21"/>
  <c r="AF170" i="21"/>
  <c r="AE170" i="21"/>
  <c r="AD170" i="21"/>
  <c r="AC170" i="21"/>
  <c r="AB170" i="21"/>
  <c r="AA170" i="21"/>
  <c r="Z170" i="21"/>
  <c r="Y170" i="21"/>
  <c r="X170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B170" i="21"/>
  <c r="AZ169" i="21"/>
  <c r="AY169" i="21"/>
  <c r="AX169" i="21"/>
  <c r="AW169" i="21"/>
  <c r="AV169" i="21"/>
  <c r="AU169" i="21"/>
  <c r="AT169" i="21"/>
  <c r="AS169" i="21"/>
  <c r="AR169" i="21"/>
  <c r="AQ169" i="21"/>
  <c r="AP169" i="21"/>
  <c r="AO169" i="21"/>
  <c r="AN169" i="21"/>
  <c r="AM169" i="21"/>
  <c r="AL169" i="21"/>
  <c r="AK169" i="21"/>
  <c r="AJ169" i="21"/>
  <c r="AI169" i="21"/>
  <c r="AH169" i="21"/>
  <c r="AG169" i="21"/>
  <c r="AF169" i="21"/>
  <c r="AE169" i="21"/>
  <c r="AD169" i="21"/>
  <c r="AC169" i="21"/>
  <c r="AB169" i="21"/>
  <c r="AA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B169" i="21"/>
  <c r="AZ168" i="21"/>
  <c r="AY168" i="21"/>
  <c r="AX168" i="21"/>
  <c r="AW168" i="21"/>
  <c r="AV168" i="21"/>
  <c r="AU168" i="21"/>
  <c r="AT168" i="21"/>
  <c r="AS168" i="21"/>
  <c r="AR168" i="21"/>
  <c r="AQ168" i="21"/>
  <c r="AP168" i="21"/>
  <c r="AO168" i="21"/>
  <c r="AN168" i="21"/>
  <c r="AM168" i="21"/>
  <c r="AL168" i="21"/>
  <c r="AK168" i="21"/>
  <c r="AJ168" i="21"/>
  <c r="AI168" i="21"/>
  <c r="AH168" i="21"/>
  <c r="AG168" i="21"/>
  <c r="AF168" i="21"/>
  <c r="AE168" i="21"/>
  <c r="AD168" i="21"/>
  <c r="AC168" i="21"/>
  <c r="AB168" i="21"/>
  <c r="AA168" i="21"/>
  <c r="Z168" i="21"/>
  <c r="Y168" i="21"/>
  <c r="X168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AZ167" i="21"/>
  <c r="AY167" i="21"/>
  <c r="AX167" i="21"/>
  <c r="AW167" i="21"/>
  <c r="AV167" i="21"/>
  <c r="AU167" i="21"/>
  <c r="AT167" i="21"/>
  <c r="AS167" i="21"/>
  <c r="AR167" i="21"/>
  <c r="AQ167" i="21"/>
  <c r="AP167" i="21"/>
  <c r="AO167" i="21"/>
  <c r="AN167" i="21"/>
  <c r="AM167" i="21"/>
  <c r="AL167" i="21"/>
  <c r="AK167" i="21"/>
  <c r="AJ167" i="21"/>
  <c r="AI167" i="21"/>
  <c r="AH167" i="21"/>
  <c r="AG167" i="21"/>
  <c r="AF167" i="21"/>
  <c r="AE167" i="21"/>
  <c r="AD167" i="21"/>
  <c r="AC167" i="21"/>
  <c r="AB167" i="21"/>
  <c r="AA167" i="21"/>
  <c r="Z167" i="21"/>
  <c r="Y167" i="21"/>
  <c r="X167" i="21"/>
  <c r="W167" i="21"/>
  <c r="V167" i="21"/>
  <c r="U167" i="21"/>
  <c r="T167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AZ166" i="21"/>
  <c r="AY166" i="21"/>
  <c r="AX166" i="21"/>
  <c r="AW166" i="21"/>
  <c r="AV166" i="21"/>
  <c r="AU166" i="21"/>
  <c r="AT166" i="21"/>
  <c r="AS166" i="21"/>
  <c r="AR166" i="21"/>
  <c r="AQ166" i="21"/>
  <c r="AP166" i="21"/>
  <c r="AO166" i="21"/>
  <c r="AN166" i="21"/>
  <c r="AM166" i="21"/>
  <c r="AL166" i="21"/>
  <c r="AK166" i="21"/>
  <c r="AJ166" i="21"/>
  <c r="AI166" i="21"/>
  <c r="AH166" i="21"/>
  <c r="AG166" i="21"/>
  <c r="AF166" i="21"/>
  <c r="AE166" i="21"/>
  <c r="AD166" i="21"/>
  <c r="AC166" i="21"/>
  <c r="AB166" i="21"/>
  <c r="AA166" i="21"/>
  <c r="Z166" i="21"/>
  <c r="Y166" i="21"/>
  <c r="X166" i="21"/>
  <c r="W166" i="21"/>
  <c r="V166" i="21"/>
  <c r="U166" i="21"/>
  <c r="T166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B166" i="21"/>
  <c r="AZ165" i="21"/>
  <c r="AY165" i="21"/>
  <c r="AX165" i="21"/>
  <c r="AW165" i="21"/>
  <c r="AV165" i="21"/>
  <c r="AU165" i="21"/>
  <c r="AT165" i="21"/>
  <c r="AS165" i="21"/>
  <c r="AR165" i="21"/>
  <c r="AQ165" i="21"/>
  <c r="AP165" i="21"/>
  <c r="AO165" i="21"/>
  <c r="AN165" i="21"/>
  <c r="AM165" i="21"/>
  <c r="AL165" i="21"/>
  <c r="AK165" i="21"/>
  <c r="AJ165" i="21"/>
  <c r="AI165" i="21"/>
  <c r="AH165" i="21"/>
  <c r="AG165" i="21"/>
  <c r="AF165" i="21"/>
  <c r="AE165" i="21"/>
  <c r="AD165" i="21"/>
  <c r="AC165" i="21"/>
  <c r="AB165" i="21"/>
  <c r="AA165" i="21"/>
  <c r="Z165" i="21"/>
  <c r="Y165" i="21"/>
  <c r="X165" i="21"/>
  <c r="W165" i="21"/>
  <c r="V165" i="21"/>
  <c r="U165" i="21"/>
  <c r="T165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B165" i="21"/>
  <c r="AZ164" i="21"/>
  <c r="AY164" i="21"/>
  <c r="AX164" i="21"/>
  <c r="AW164" i="21"/>
  <c r="AV164" i="21"/>
  <c r="AU164" i="21"/>
  <c r="AT164" i="21"/>
  <c r="AS164" i="21"/>
  <c r="AR164" i="21"/>
  <c r="AQ164" i="21"/>
  <c r="AP164" i="21"/>
  <c r="AO164" i="21"/>
  <c r="AN164" i="21"/>
  <c r="AM164" i="21"/>
  <c r="AL164" i="21"/>
  <c r="AK164" i="21"/>
  <c r="AJ164" i="21"/>
  <c r="AI164" i="21"/>
  <c r="AH164" i="21"/>
  <c r="AG164" i="21"/>
  <c r="AF164" i="21"/>
  <c r="AE164" i="21"/>
  <c r="AD164" i="21"/>
  <c r="AC164" i="21"/>
  <c r="AB164" i="21"/>
  <c r="AA164" i="21"/>
  <c r="Z164" i="21"/>
  <c r="Y164" i="21"/>
  <c r="X164" i="21"/>
  <c r="W164" i="21"/>
  <c r="V164" i="21"/>
  <c r="U164" i="21"/>
  <c r="T164" i="21"/>
  <c r="S164" i="21"/>
  <c r="R164" i="21"/>
  <c r="Q164" i="21"/>
  <c r="P164" i="21"/>
  <c r="O164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B164" i="21"/>
  <c r="AZ163" i="21"/>
  <c r="AY163" i="21"/>
  <c r="AX163" i="21"/>
  <c r="AW163" i="21"/>
  <c r="AV163" i="21"/>
  <c r="AU163" i="21"/>
  <c r="AT163" i="21"/>
  <c r="AS163" i="21"/>
  <c r="AR163" i="21"/>
  <c r="AQ163" i="21"/>
  <c r="AP163" i="21"/>
  <c r="AO163" i="21"/>
  <c r="AN163" i="21"/>
  <c r="AM163" i="21"/>
  <c r="AL163" i="21"/>
  <c r="AK163" i="21"/>
  <c r="AJ163" i="21"/>
  <c r="AI163" i="21"/>
  <c r="AH163" i="21"/>
  <c r="AG163" i="21"/>
  <c r="AF163" i="21"/>
  <c r="AE163" i="21"/>
  <c r="AD163" i="21"/>
  <c r="AC163" i="21"/>
  <c r="AB163" i="21"/>
  <c r="AA163" i="21"/>
  <c r="Z163" i="21"/>
  <c r="Y163" i="21"/>
  <c r="X163" i="21"/>
  <c r="W163" i="21"/>
  <c r="V163" i="21"/>
  <c r="U163" i="21"/>
  <c r="T163" i="21"/>
  <c r="S163" i="21"/>
  <c r="R163" i="21"/>
  <c r="Q163" i="21"/>
  <c r="P163" i="21"/>
  <c r="O163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B163" i="21"/>
  <c r="AZ162" i="21"/>
  <c r="AY162" i="21"/>
  <c r="AX162" i="21"/>
  <c r="AW162" i="21"/>
  <c r="AV162" i="21"/>
  <c r="AU162" i="21"/>
  <c r="AT162" i="21"/>
  <c r="AS162" i="21"/>
  <c r="AR162" i="21"/>
  <c r="AQ162" i="21"/>
  <c r="AP162" i="21"/>
  <c r="AO162" i="21"/>
  <c r="AN162" i="21"/>
  <c r="AM162" i="21"/>
  <c r="AL162" i="21"/>
  <c r="AK162" i="21"/>
  <c r="AJ162" i="21"/>
  <c r="AI162" i="21"/>
  <c r="AH162" i="21"/>
  <c r="AG162" i="21"/>
  <c r="AF162" i="21"/>
  <c r="AE162" i="21"/>
  <c r="AD162" i="21"/>
  <c r="AC162" i="21"/>
  <c r="AB162" i="21"/>
  <c r="AA162" i="21"/>
  <c r="Z162" i="21"/>
  <c r="Y162" i="21"/>
  <c r="X162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B162" i="21"/>
  <c r="AZ161" i="21"/>
  <c r="AY161" i="21"/>
  <c r="AX161" i="21"/>
  <c r="AW161" i="21"/>
  <c r="AV161" i="21"/>
  <c r="AU161" i="21"/>
  <c r="AT161" i="21"/>
  <c r="AS161" i="21"/>
  <c r="AR161" i="21"/>
  <c r="AQ161" i="21"/>
  <c r="AP161" i="21"/>
  <c r="AO161" i="21"/>
  <c r="AN161" i="21"/>
  <c r="AM161" i="21"/>
  <c r="AL161" i="21"/>
  <c r="AK161" i="21"/>
  <c r="AJ161" i="21"/>
  <c r="AI161" i="21"/>
  <c r="AH161" i="21"/>
  <c r="AG161" i="21"/>
  <c r="AF161" i="21"/>
  <c r="AE161" i="21"/>
  <c r="AD161" i="21"/>
  <c r="AC161" i="21"/>
  <c r="AB161" i="21"/>
  <c r="AA161" i="21"/>
  <c r="Z161" i="21"/>
  <c r="Y161" i="21"/>
  <c r="X161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AZ160" i="21"/>
  <c r="AY160" i="21"/>
  <c r="AX160" i="21"/>
  <c r="AW160" i="21"/>
  <c r="AV160" i="21"/>
  <c r="AU160" i="21"/>
  <c r="AT160" i="21"/>
  <c r="AS160" i="21"/>
  <c r="AR160" i="21"/>
  <c r="AQ160" i="21"/>
  <c r="AP160" i="21"/>
  <c r="AO160" i="21"/>
  <c r="AN160" i="21"/>
  <c r="AM160" i="21"/>
  <c r="AL160" i="21"/>
  <c r="AK160" i="21"/>
  <c r="AJ160" i="21"/>
  <c r="AI160" i="21"/>
  <c r="AH160" i="21"/>
  <c r="AG160" i="21"/>
  <c r="AF160" i="21"/>
  <c r="AE160" i="21"/>
  <c r="AD160" i="21"/>
  <c r="AC160" i="21"/>
  <c r="AB160" i="21"/>
  <c r="AA160" i="21"/>
  <c r="Z160" i="21"/>
  <c r="Y160" i="21"/>
  <c r="X160" i="21"/>
  <c r="W160" i="21"/>
  <c r="V160" i="21"/>
  <c r="U160" i="21"/>
  <c r="T160" i="21"/>
  <c r="S160" i="21"/>
  <c r="R160" i="21"/>
  <c r="Q160" i="21"/>
  <c r="P160" i="21"/>
  <c r="O160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B160" i="21"/>
  <c r="AZ159" i="21"/>
  <c r="AY159" i="21"/>
  <c r="AX159" i="21"/>
  <c r="AW159" i="21"/>
  <c r="AV159" i="21"/>
  <c r="AU159" i="21"/>
  <c r="AT159" i="21"/>
  <c r="AS159" i="21"/>
  <c r="AR159" i="21"/>
  <c r="AQ159" i="21"/>
  <c r="AP159" i="21"/>
  <c r="AO159" i="21"/>
  <c r="AN159" i="21"/>
  <c r="AM159" i="21"/>
  <c r="AL159" i="21"/>
  <c r="AK159" i="21"/>
  <c r="AJ159" i="21"/>
  <c r="AI159" i="21"/>
  <c r="AH159" i="21"/>
  <c r="AG159" i="21"/>
  <c r="AF159" i="21"/>
  <c r="AE159" i="21"/>
  <c r="AD159" i="21"/>
  <c r="AC159" i="21"/>
  <c r="AB159" i="21"/>
  <c r="AA159" i="21"/>
  <c r="Z159" i="21"/>
  <c r="Y159" i="21"/>
  <c r="X159" i="21"/>
  <c r="W159" i="21"/>
  <c r="V159" i="21"/>
  <c r="U159" i="21"/>
  <c r="T159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B159" i="21"/>
  <c r="AZ158" i="21"/>
  <c r="AY158" i="21"/>
  <c r="AX158" i="21"/>
  <c r="AW158" i="21"/>
  <c r="AV158" i="21"/>
  <c r="AU158" i="21"/>
  <c r="AT158" i="21"/>
  <c r="AS158" i="21"/>
  <c r="AR158" i="21"/>
  <c r="AQ158" i="21"/>
  <c r="AP158" i="21"/>
  <c r="AO158" i="21"/>
  <c r="AN158" i="21"/>
  <c r="AM158" i="21"/>
  <c r="AL158" i="21"/>
  <c r="AK158" i="21"/>
  <c r="AJ158" i="21"/>
  <c r="AI158" i="21"/>
  <c r="AH158" i="21"/>
  <c r="AG158" i="21"/>
  <c r="AF158" i="21"/>
  <c r="AE158" i="21"/>
  <c r="AD158" i="21"/>
  <c r="AC158" i="21"/>
  <c r="AB158" i="21"/>
  <c r="AA158" i="21"/>
  <c r="Z158" i="21"/>
  <c r="Y158" i="21"/>
  <c r="X158" i="21"/>
  <c r="W158" i="21"/>
  <c r="V158" i="21"/>
  <c r="U158" i="21"/>
  <c r="T158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B158" i="21"/>
  <c r="AZ157" i="21"/>
  <c r="AY157" i="21"/>
  <c r="AX157" i="21"/>
  <c r="AW157" i="21"/>
  <c r="AV157" i="21"/>
  <c r="AU157" i="21"/>
  <c r="AT157" i="21"/>
  <c r="AS157" i="21"/>
  <c r="AR157" i="21"/>
  <c r="AQ157" i="21"/>
  <c r="AP157" i="21"/>
  <c r="AO157" i="21"/>
  <c r="AN157" i="21"/>
  <c r="AM157" i="21"/>
  <c r="AL157" i="21"/>
  <c r="AK157" i="21"/>
  <c r="AJ157" i="21"/>
  <c r="AI157" i="21"/>
  <c r="AH157" i="21"/>
  <c r="AG157" i="21"/>
  <c r="AF157" i="21"/>
  <c r="AE157" i="21"/>
  <c r="AD157" i="21"/>
  <c r="AC157" i="21"/>
  <c r="AB157" i="21"/>
  <c r="AA157" i="21"/>
  <c r="Z157" i="21"/>
  <c r="Y157" i="21"/>
  <c r="X157" i="21"/>
  <c r="W157" i="21"/>
  <c r="V157" i="21"/>
  <c r="U157" i="21"/>
  <c r="T157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B157" i="21"/>
  <c r="AZ156" i="21"/>
  <c r="AY156" i="21"/>
  <c r="AX156" i="21"/>
  <c r="AW156" i="21"/>
  <c r="AV156" i="21"/>
  <c r="AU156" i="21"/>
  <c r="AT156" i="21"/>
  <c r="AS156" i="21"/>
  <c r="AR156" i="21"/>
  <c r="AQ156" i="21"/>
  <c r="AP156" i="21"/>
  <c r="AO156" i="21"/>
  <c r="AN156" i="21"/>
  <c r="AM156" i="21"/>
  <c r="AL156" i="21"/>
  <c r="AK156" i="21"/>
  <c r="AJ156" i="21"/>
  <c r="AI156" i="21"/>
  <c r="AH156" i="21"/>
  <c r="AG156" i="21"/>
  <c r="AF156" i="21"/>
  <c r="AE156" i="21"/>
  <c r="AD156" i="21"/>
  <c r="AC156" i="21"/>
  <c r="AB156" i="21"/>
  <c r="AA156" i="21"/>
  <c r="Z156" i="21"/>
  <c r="Y156" i="21"/>
  <c r="X156" i="21"/>
  <c r="W156" i="21"/>
  <c r="V156" i="21"/>
  <c r="U156" i="21"/>
  <c r="T156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B156" i="21"/>
  <c r="AZ155" i="21"/>
  <c r="AY155" i="21"/>
  <c r="AX155" i="21"/>
  <c r="AW155" i="21"/>
  <c r="AV155" i="21"/>
  <c r="AU155" i="21"/>
  <c r="AT155" i="21"/>
  <c r="AS155" i="21"/>
  <c r="AR155" i="21"/>
  <c r="AQ155" i="21"/>
  <c r="AP155" i="21"/>
  <c r="AO155" i="21"/>
  <c r="AN155" i="21"/>
  <c r="AM155" i="21"/>
  <c r="AL155" i="21"/>
  <c r="AK155" i="21"/>
  <c r="AJ155" i="21"/>
  <c r="AI155" i="21"/>
  <c r="AH155" i="21"/>
  <c r="AG155" i="21"/>
  <c r="AF155" i="21"/>
  <c r="AE155" i="21"/>
  <c r="AD155" i="21"/>
  <c r="AC155" i="21"/>
  <c r="AB155" i="21"/>
  <c r="AA155" i="21"/>
  <c r="Z155" i="21"/>
  <c r="Y155" i="21"/>
  <c r="X155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B155" i="21"/>
  <c r="AZ154" i="21"/>
  <c r="AY154" i="21"/>
  <c r="AX154" i="21"/>
  <c r="AW154" i="21"/>
  <c r="AV154" i="21"/>
  <c r="AU154" i="21"/>
  <c r="AT154" i="21"/>
  <c r="AS154" i="21"/>
  <c r="AR154" i="21"/>
  <c r="AQ154" i="21"/>
  <c r="AP154" i="21"/>
  <c r="AO154" i="21"/>
  <c r="AN154" i="21"/>
  <c r="AM154" i="21"/>
  <c r="AL154" i="21"/>
  <c r="AK154" i="21"/>
  <c r="AJ154" i="21"/>
  <c r="AI154" i="21"/>
  <c r="AH154" i="21"/>
  <c r="AG154" i="21"/>
  <c r="AF154" i="21"/>
  <c r="AE154" i="21"/>
  <c r="AD154" i="21"/>
  <c r="AC154" i="21"/>
  <c r="AB154" i="21"/>
  <c r="AA154" i="21"/>
  <c r="Z154" i="21"/>
  <c r="Y154" i="21"/>
  <c r="X154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AZ153" i="21"/>
  <c r="AY153" i="21"/>
  <c r="AX153" i="21"/>
  <c r="AW153" i="21"/>
  <c r="AV153" i="21"/>
  <c r="AU153" i="21"/>
  <c r="AT153" i="21"/>
  <c r="AS153" i="21"/>
  <c r="AR153" i="21"/>
  <c r="AQ153" i="21"/>
  <c r="AP153" i="21"/>
  <c r="AO153" i="21"/>
  <c r="AN153" i="21"/>
  <c r="AM153" i="21"/>
  <c r="AL153" i="21"/>
  <c r="AK153" i="21"/>
  <c r="AJ153" i="21"/>
  <c r="AI153" i="21"/>
  <c r="AH153" i="21"/>
  <c r="AG153" i="21"/>
  <c r="AF153" i="21"/>
  <c r="AE153" i="21"/>
  <c r="AD153" i="21"/>
  <c r="AC153" i="21"/>
  <c r="AB153" i="21"/>
  <c r="AA153" i="21"/>
  <c r="Z153" i="21"/>
  <c r="Y153" i="21"/>
  <c r="X153" i="21"/>
  <c r="W153" i="21"/>
  <c r="V153" i="21"/>
  <c r="U153" i="21"/>
  <c r="T153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B153" i="21"/>
  <c r="AZ152" i="21"/>
  <c r="AY152" i="21"/>
  <c r="AX152" i="21"/>
  <c r="AW152" i="21"/>
  <c r="AV152" i="21"/>
  <c r="AU152" i="21"/>
  <c r="AT152" i="21"/>
  <c r="AS152" i="21"/>
  <c r="AR152" i="21"/>
  <c r="AQ152" i="21"/>
  <c r="AP152" i="21"/>
  <c r="AO152" i="21"/>
  <c r="AN152" i="21"/>
  <c r="AM152" i="21"/>
  <c r="AL152" i="21"/>
  <c r="AK152" i="21"/>
  <c r="AJ152" i="21"/>
  <c r="AI152" i="21"/>
  <c r="AH152" i="21"/>
  <c r="AG152" i="21"/>
  <c r="AF152" i="21"/>
  <c r="AE152" i="21"/>
  <c r="AD152" i="21"/>
  <c r="AC152" i="21"/>
  <c r="AB152" i="21"/>
  <c r="AA152" i="21"/>
  <c r="Z152" i="21"/>
  <c r="Y152" i="21"/>
  <c r="X152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B152" i="21"/>
  <c r="AZ151" i="21"/>
  <c r="AY151" i="21"/>
  <c r="AX151" i="21"/>
  <c r="AW151" i="21"/>
  <c r="AV151" i="21"/>
  <c r="AU151" i="21"/>
  <c r="AT151" i="21"/>
  <c r="AS151" i="21"/>
  <c r="AR151" i="21"/>
  <c r="AQ151" i="21"/>
  <c r="AP151" i="21"/>
  <c r="AO151" i="21"/>
  <c r="AN151" i="21"/>
  <c r="AM151" i="21"/>
  <c r="AL151" i="21"/>
  <c r="AK151" i="21"/>
  <c r="AJ151" i="21"/>
  <c r="AI151" i="21"/>
  <c r="AH151" i="21"/>
  <c r="AG151" i="21"/>
  <c r="AF151" i="21"/>
  <c r="AE151" i="21"/>
  <c r="AD151" i="21"/>
  <c r="AC151" i="21"/>
  <c r="AB151" i="21"/>
  <c r="AA151" i="21"/>
  <c r="Z151" i="21"/>
  <c r="Y151" i="21"/>
  <c r="X151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B151" i="21"/>
  <c r="AZ150" i="21"/>
  <c r="AY150" i="21"/>
  <c r="AX150" i="21"/>
  <c r="AW150" i="21"/>
  <c r="AV150" i="21"/>
  <c r="AU150" i="21"/>
  <c r="AT150" i="21"/>
  <c r="AS150" i="21"/>
  <c r="AR150" i="21"/>
  <c r="AQ150" i="21"/>
  <c r="AP150" i="21"/>
  <c r="AO150" i="21"/>
  <c r="AN150" i="21"/>
  <c r="AM150" i="21"/>
  <c r="AL150" i="21"/>
  <c r="AK150" i="21"/>
  <c r="AJ150" i="21"/>
  <c r="AI150" i="21"/>
  <c r="AH150" i="21"/>
  <c r="AG150" i="21"/>
  <c r="AF150" i="21"/>
  <c r="AE150" i="21"/>
  <c r="AD150" i="21"/>
  <c r="AC150" i="21"/>
  <c r="AB150" i="21"/>
  <c r="AA150" i="21"/>
  <c r="Z150" i="21"/>
  <c r="Y150" i="21"/>
  <c r="X150" i="21"/>
  <c r="W150" i="21"/>
  <c r="V150" i="21"/>
  <c r="U150" i="21"/>
  <c r="T150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B150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AZ148" i="21"/>
  <c r="AY148" i="21"/>
  <c r="AX148" i="21"/>
  <c r="AW148" i="21"/>
  <c r="AV148" i="21"/>
  <c r="AU148" i="21"/>
  <c r="AT148" i="21"/>
  <c r="AS148" i="21"/>
  <c r="AR148" i="21"/>
  <c r="AQ148" i="21"/>
  <c r="AP148" i="21"/>
  <c r="AO148" i="21"/>
  <c r="AN148" i="21"/>
  <c r="AM148" i="21"/>
  <c r="AL148" i="21"/>
  <c r="AK148" i="21"/>
  <c r="AJ148" i="21"/>
  <c r="AI148" i="21"/>
  <c r="AH148" i="21"/>
  <c r="AG148" i="21"/>
  <c r="AF148" i="21"/>
  <c r="AE148" i="21"/>
  <c r="AD148" i="21"/>
  <c r="AC148" i="21"/>
  <c r="AB148" i="21"/>
  <c r="AA148" i="21"/>
  <c r="Z148" i="21"/>
  <c r="Y148" i="21"/>
  <c r="X148" i="21"/>
  <c r="W148" i="21"/>
  <c r="V148" i="21"/>
  <c r="U148" i="21"/>
  <c r="T148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B148" i="21"/>
  <c r="AZ147" i="21"/>
  <c r="AY147" i="21"/>
  <c r="AX147" i="21"/>
  <c r="AW147" i="21"/>
  <c r="AV147" i="21"/>
  <c r="AU147" i="21"/>
  <c r="AT147" i="21"/>
  <c r="AS147" i="21"/>
  <c r="AR147" i="21"/>
  <c r="AQ147" i="21"/>
  <c r="AP147" i="21"/>
  <c r="AO147" i="21"/>
  <c r="AN147" i="21"/>
  <c r="AM147" i="21"/>
  <c r="AL147" i="21"/>
  <c r="AK147" i="21"/>
  <c r="AJ147" i="21"/>
  <c r="AI147" i="21"/>
  <c r="AH147" i="21"/>
  <c r="AG147" i="21"/>
  <c r="AF147" i="21"/>
  <c r="AE147" i="21"/>
  <c r="AD147" i="21"/>
  <c r="AC147" i="21"/>
  <c r="AB147" i="21"/>
  <c r="AA147" i="21"/>
  <c r="Z147" i="21"/>
  <c r="Y147" i="21"/>
  <c r="X147" i="21"/>
  <c r="W147" i="21"/>
  <c r="V147" i="21"/>
  <c r="U147" i="21"/>
  <c r="T147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B147" i="21"/>
  <c r="AZ146" i="21"/>
  <c r="AY146" i="21"/>
  <c r="AX146" i="21"/>
  <c r="AW146" i="21"/>
  <c r="AV146" i="21"/>
  <c r="AU146" i="21"/>
  <c r="AT146" i="21"/>
  <c r="AS146" i="21"/>
  <c r="AR146" i="21"/>
  <c r="AQ146" i="21"/>
  <c r="AP146" i="21"/>
  <c r="AO146" i="21"/>
  <c r="AN146" i="21"/>
  <c r="AM146" i="21"/>
  <c r="AL146" i="21"/>
  <c r="AK146" i="21"/>
  <c r="AJ146" i="21"/>
  <c r="AI146" i="21"/>
  <c r="AH146" i="21"/>
  <c r="AG146" i="21"/>
  <c r="AF146" i="21"/>
  <c r="AE146" i="21"/>
  <c r="AD146" i="21"/>
  <c r="AC146" i="21"/>
  <c r="AB146" i="21"/>
  <c r="AA146" i="21"/>
  <c r="Z146" i="21"/>
  <c r="Y146" i="21"/>
  <c r="X146" i="21"/>
  <c r="W146" i="21"/>
  <c r="V146" i="21"/>
  <c r="U146" i="21"/>
  <c r="T146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B146" i="21"/>
  <c r="AZ145" i="21"/>
  <c r="AY145" i="21"/>
  <c r="AX145" i="21"/>
  <c r="AW145" i="21"/>
  <c r="AV145" i="21"/>
  <c r="AU145" i="21"/>
  <c r="AT145" i="21"/>
  <c r="AS145" i="21"/>
  <c r="AR145" i="21"/>
  <c r="AQ145" i="21"/>
  <c r="AP145" i="21"/>
  <c r="AO145" i="21"/>
  <c r="AN145" i="21"/>
  <c r="AM145" i="21"/>
  <c r="AL145" i="21"/>
  <c r="AK145" i="21"/>
  <c r="AJ145" i="21"/>
  <c r="AI145" i="21"/>
  <c r="AH145" i="21"/>
  <c r="AG145" i="21"/>
  <c r="AF145" i="21"/>
  <c r="AE145" i="21"/>
  <c r="AD145" i="21"/>
  <c r="AC145" i="21"/>
  <c r="AB145" i="21"/>
  <c r="AA145" i="21"/>
  <c r="Z145" i="21"/>
  <c r="Y145" i="21"/>
  <c r="X145" i="21"/>
  <c r="W145" i="21"/>
  <c r="V145" i="21"/>
  <c r="U145" i="21"/>
  <c r="T145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B145" i="21"/>
  <c r="AZ144" i="21"/>
  <c r="AY144" i="21"/>
  <c r="AX144" i="21"/>
  <c r="AW144" i="21"/>
  <c r="AV144" i="21"/>
  <c r="AU144" i="21"/>
  <c r="AT144" i="21"/>
  <c r="AS144" i="21"/>
  <c r="AR144" i="21"/>
  <c r="AQ144" i="21"/>
  <c r="AP144" i="21"/>
  <c r="AO144" i="21"/>
  <c r="AN144" i="21"/>
  <c r="AM144" i="21"/>
  <c r="AL144" i="21"/>
  <c r="AK144" i="21"/>
  <c r="AJ144" i="21"/>
  <c r="AI144" i="21"/>
  <c r="AH144" i="21"/>
  <c r="AG144" i="21"/>
  <c r="AF144" i="21"/>
  <c r="AE144" i="21"/>
  <c r="AD144" i="21"/>
  <c r="AC144" i="21"/>
  <c r="AB144" i="21"/>
  <c r="AA144" i="21"/>
  <c r="Z144" i="21"/>
  <c r="Y144" i="21"/>
  <c r="X144" i="21"/>
  <c r="W144" i="21"/>
  <c r="V144" i="21"/>
  <c r="U144" i="21"/>
  <c r="T144" i="21"/>
  <c r="S144" i="21"/>
  <c r="R144" i="21"/>
  <c r="Q144" i="21"/>
  <c r="P144" i="21"/>
  <c r="O144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B144" i="21"/>
  <c r="AZ143" i="21"/>
  <c r="AY143" i="21"/>
  <c r="AX143" i="21"/>
  <c r="AW143" i="21"/>
  <c r="AV143" i="21"/>
  <c r="AU143" i="21"/>
  <c r="AT143" i="21"/>
  <c r="AS143" i="21"/>
  <c r="AR143" i="21"/>
  <c r="AQ143" i="21"/>
  <c r="AP143" i="21"/>
  <c r="AO143" i="21"/>
  <c r="AN143" i="21"/>
  <c r="AM143" i="21"/>
  <c r="AL143" i="21"/>
  <c r="AK143" i="21"/>
  <c r="AJ143" i="21"/>
  <c r="AI143" i="21"/>
  <c r="AH143" i="21"/>
  <c r="AG143" i="21"/>
  <c r="AF143" i="21"/>
  <c r="AE143" i="21"/>
  <c r="AD143" i="21"/>
  <c r="AC143" i="21"/>
  <c r="AB143" i="21"/>
  <c r="AA143" i="21"/>
  <c r="Z143" i="21"/>
  <c r="Y143" i="21"/>
  <c r="X143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B143" i="21"/>
  <c r="AZ142" i="21"/>
  <c r="AY142" i="21"/>
  <c r="AX142" i="21"/>
  <c r="AW142" i="21"/>
  <c r="AV142" i="21"/>
  <c r="AU142" i="21"/>
  <c r="AT142" i="21"/>
  <c r="AS142" i="21"/>
  <c r="AR142" i="21"/>
  <c r="AQ142" i="21"/>
  <c r="AP142" i="21"/>
  <c r="AO142" i="21"/>
  <c r="AN142" i="21"/>
  <c r="AM142" i="21"/>
  <c r="AL142" i="21"/>
  <c r="AK142" i="21"/>
  <c r="AJ142" i="21"/>
  <c r="AI142" i="21"/>
  <c r="AH142" i="21"/>
  <c r="AG142" i="21"/>
  <c r="AF142" i="21"/>
  <c r="AE142" i="21"/>
  <c r="AD142" i="21"/>
  <c r="AC142" i="21"/>
  <c r="AB142" i="21"/>
  <c r="AA142" i="21"/>
  <c r="Z142" i="21"/>
  <c r="Y142" i="21"/>
  <c r="X142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B142" i="21"/>
  <c r="AZ141" i="21"/>
  <c r="AY141" i="21"/>
  <c r="AX141" i="21"/>
  <c r="AW141" i="21"/>
  <c r="AV141" i="21"/>
  <c r="AU141" i="21"/>
  <c r="AT141" i="21"/>
  <c r="AS141" i="21"/>
  <c r="AR141" i="21"/>
  <c r="AQ141" i="21"/>
  <c r="AP141" i="21"/>
  <c r="AO141" i="21"/>
  <c r="AN141" i="21"/>
  <c r="AM141" i="21"/>
  <c r="AL141" i="21"/>
  <c r="AK141" i="21"/>
  <c r="AJ141" i="21"/>
  <c r="AI141" i="21"/>
  <c r="AH141" i="21"/>
  <c r="AG141" i="21"/>
  <c r="AF141" i="21"/>
  <c r="AE141" i="21"/>
  <c r="AD141" i="21"/>
  <c r="AC141" i="21"/>
  <c r="AB141" i="21"/>
  <c r="AA141" i="21"/>
  <c r="Z141" i="21"/>
  <c r="Y141" i="21"/>
  <c r="X141" i="21"/>
  <c r="W141" i="21"/>
  <c r="V141" i="21"/>
  <c r="U141" i="21"/>
  <c r="T141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B141" i="21"/>
  <c r="AZ140" i="21"/>
  <c r="AY140" i="21"/>
  <c r="AX140" i="21"/>
  <c r="AW140" i="21"/>
  <c r="AV140" i="21"/>
  <c r="AU140" i="21"/>
  <c r="AT140" i="21"/>
  <c r="AS140" i="21"/>
  <c r="AR140" i="21"/>
  <c r="AQ140" i="21"/>
  <c r="AP140" i="21"/>
  <c r="AO140" i="21"/>
  <c r="AN140" i="21"/>
  <c r="AM140" i="21"/>
  <c r="AL140" i="21"/>
  <c r="AK140" i="21"/>
  <c r="AJ140" i="21"/>
  <c r="AI140" i="21"/>
  <c r="AH140" i="21"/>
  <c r="AG140" i="21"/>
  <c r="AF140" i="21"/>
  <c r="AE140" i="21"/>
  <c r="AD140" i="21"/>
  <c r="AC140" i="21"/>
  <c r="AB140" i="21"/>
  <c r="AA140" i="21"/>
  <c r="Z140" i="21"/>
  <c r="Y140" i="21"/>
  <c r="X140" i="21"/>
  <c r="W140" i="21"/>
  <c r="V140" i="21"/>
  <c r="U140" i="21"/>
  <c r="T140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AZ139" i="21"/>
  <c r="AY139" i="21"/>
  <c r="AX139" i="21"/>
  <c r="AW139" i="21"/>
  <c r="AV139" i="21"/>
  <c r="AU139" i="21"/>
  <c r="AT139" i="21"/>
  <c r="AS139" i="21"/>
  <c r="AR139" i="21"/>
  <c r="AQ139" i="21"/>
  <c r="AP139" i="21"/>
  <c r="AO139" i="21"/>
  <c r="AN139" i="21"/>
  <c r="AM139" i="21"/>
  <c r="AL139" i="21"/>
  <c r="AK139" i="21"/>
  <c r="AJ139" i="21"/>
  <c r="AI139" i="21"/>
  <c r="AH139" i="21"/>
  <c r="AG139" i="21"/>
  <c r="AF139" i="21"/>
  <c r="AE139" i="21"/>
  <c r="AD139" i="21"/>
  <c r="AC139" i="21"/>
  <c r="AB139" i="21"/>
  <c r="AA139" i="21"/>
  <c r="Z139" i="21"/>
  <c r="Y139" i="21"/>
  <c r="X139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AZ138" i="21"/>
  <c r="AY138" i="21"/>
  <c r="AX138" i="21"/>
  <c r="AW138" i="21"/>
  <c r="AV138" i="21"/>
  <c r="AU138" i="21"/>
  <c r="AT138" i="21"/>
  <c r="AS138" i="21"/>
  <c r="AR138" i="21"/>
  <c r="AQ138" i="21"/>
  <c r="AP138" i="21"/>
  <c r="AO138" i="21"/>
  <c r="AN138" i="21"/>
  <c r="AM138" i="21"/>
  <c r="AL138" i="21"/>
  <c r="AK138" i="21"/>
  <c r="AJ138" i="21"/>
  <c r="AI138" i="21"/>
  <c r="AH138" i="21"/>
  <c r="AG138" i="21"/>
  <c r="AF138" i="21"/>
  <c r="AE138" i="21"/>
  <c r="AD138" i="21"/>
  <c r="AC138" i="21"/>
  <c r="AB138" i="21"/>
  <c r="AA138" i="21"/>
  <c r="Z138" i="21"/>
  <c r="Y138" i="21"/>
  <c r="X138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AZ137" i="21"/>
  <c r="AY137" i="21"/>
  <c r="AX137" i="21"/>
  <c r="AW137" i="21"/>
  <c r="AV137" i="21"/>
  <c r="AU137" i="21"/>
  <c r="AT137" i="21"/>
  <c r="AS137" i="21"/>
  <c r="AR137" i="21"/>
  <c r="AQ137" i="21"/>
  <c r="AP137" i="21"/>
  <c r="AO137" i="21"/>
  <c r="AN137" i="21"/>
  <c r="AM137" i="21"/>
  <c r="AL137" i="21"/>
  <c r="AK137" i="21"/>
  <c r="AJ137" i="21"/>
  <c r="AI137" i="21"/>
  <c r="AH137" i="21"/>
  <c r="AG137" i="21"/>
  <c r="AF137" i="21"/>
  <c r="AE137" i="21"/>
  <c r="AD137" i="21"/>
  <c r="AC137" i="21"/>
  <c r="AB137" i="21"/>
  <c r="AA137" i="21"/>
  <c r="Z137" i="21"/>
  <c r="Y137" i="21"/>
  <c r="X137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AZ136" i="21"/>
  <c r="AY136" i="21"/>
  <c r="AX136" i="21"/>
  <c r="AW136" i="21"/>
  <c r="AV136" i="21"/>
  <c r="AU136" i="21"/>
  <c r="AT136" i="21"/>
  <c r="AS136" i="21"/>
  <c r="AR136" i="21"/>
  <c r="AQ136" i="21"/>
  <c r="AP136" i="21"/>
  <c r="AO136" i="21"/>
  <c r="AN136" i="21"/>
  <c r="AM136" i="21"/>
  <c r="AL136" i="21"/>
  <c r="AK136" i="21"/>
  <c r="AJ136" i="21"/>
  <c r="AI136" i="21"/>
  <c r="AH136" i="21"/>
  <c r="AG136" i="21"/>
  <c r="AF136" i="21"/>
  <c r="AE136" i="21"/>
  <c r="AD136" i="21"/>
  <c r="AC136" i="21"/>
  <c r="AB136" i="21"/>
  <c r="AA136" i="21"/>
  <c r="Z136" i="21"/>
  <c r="Y136" i="21"/>
  <c r="X136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AZ135" i="21"/>
  <c r="AY135" i="21"/>
  <c r="AX135" i="21"/>
  <c r="AW135" i="21"/>
  <c r="AV135" i="21"/>
  <c r="AU135" i="21"/>
  <c r="AT135" i="21"/>
  <c r="AS135" i="21"/>
  <c r="AR135" i="21"/>
  <c r="AQ135" i="21"/>
  <c r="AP135" i="21"/>
  <c r="AO135" i="21"/>
  <c r="AN135" i="21"/>
  <c r="AM135" i="21"/>
  <c r="AL135" i="21"/>
  <c r="AK135" i="21"/>
  <c r="AJ135" i="21"/>
  <c r="AI135" i="21"/>
  <c r="AH135" i="21"/>
  <c r="AG135" i="21"/>
  <c r="AF135" i="21"/>
  <c r="AE135" i="21"/>
  <c r="AD135" i="21"/>
  <c r="AC135" i="21"/>
  <c r="AB135" i="21"/>
  <c r="AA135" i="21"/>
  <c r="Z135" i="21"/>
  <c r="Y135" i="21"/>
  <c r="X135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AZ134" i="21"/>
  <c r="AY134" i="21"/>
  <c r="AX134" i="21"/>
  <c r="AW134" i="21"/>
  <c r="AV134" i="21"/>
  <c r="AU134" i="21"/>
  <c r="AT134" i="21"/>
  <c r="AS134" i="21"/>
  <c r="AR134" i="21"/>
  <c r="AQ134" i="21"/>
  <c r="AP134" i="21"/>
  <c r="AO134" i="21"/>
  <c r="AN134" i="21"/>
  <c r="AM134" i="21"/>
  <c r="AL134" i="21"/>
  <c r="AK134" i="21"/>
  <c r="AJ134" i="21"/>
  <c r="AI134" i="21"/>
  <c r="AH134" i="21"/>
  <c r="AG134" i="21"/>
  <c r="AF134" i="21"/>
  <c r="AE134" i="21"/>
  <c r="AD134" i="21"/>
  <c r="AC134" i="21"/>
  <c r="AB134" i="21"/>
  <c r="AA134" i="21"/>
  <c r="Z134" i="21"/>
  <c r="Y134" i="21"/>
  <c r="X134" i="21"/>
  <c r="W134" i="21"/>
  <c r="V134" i="21"/>
  <c r="U134" i="21"/>
  <c r="T134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AZ133" i="21"/>
  <c r="AY133" i="21"/>
  <c r="AX133" i="21"/>
  <c r="AW133" i="21"/>
  <c r="AV133" i="21"/>
  <c r="AU133" i="21"/>
  <c r="AT133" i="21"/>
  <c r="AS133" i="21"/>
  <c r="AR133" i="21"/>
  <c r="AQ133" i="21"/>
  <c r="AP133" i="21"/>
  <c r="AO133" i="21"/>
  <c r="AN133" i="21"/>
  <c r="AM133" i="21"/>
  <c r="AL133" i="21"/>
  <c r="AK133" i="21"/>
  <c r="AJ133" i="21"/>
  <c r="AI133" i="21"/>
  <c r="AH133" i="21"/>
  <c r="AG133" i="21"/>
  <c r="AF133" i="21"/>
  <c r="AE133" i="21"/>
  <c r="AD133" i="21"/>
  <c r="AC133" i="21"/>
  <c r="AB133" i="21"/>
  <c r="AA133" i="21"/>
  <c r="Z133" i="21"/>
  <c r="Y133" i="21"/>
  <c r="X133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AZ132" i="21"/>
  <c r="AY132" i="21"/>
  <c r="AX132" i="21"/>
  <c r="AW132" i="21"/>
  <c r="AV132" i="21"/>
  <c r="AU132" i="21"/>
  <c r="AT132" i="21"/>
  <c r="AS132" i="21"/>
  <c r="AR132" i="21"/>
  <c r="AQ132" i="21"/>
  <c r="AP132" i="21"/>
  <c r="AO132" i="21"/>
  <c r="AN132" i="21"/>
  <c r="AM132" i="21"/>
  <c r="AL132" i="21"/>
  <c r="AK132" i="21"/>
  <c r="AJ132" i="21"/>
  <c r="AI132" i="21"/>
  <c r="AH132" i="21"/>
  <c r="AG132" i="21"/>
  <c r="AF132" i="21"/>
  <c r="AE132" i="21"/>
  <c r="AD132" i="21"/>
  <c r="AC132" i="21"/>
  <c r="AB132" i="21"/>
  <c r="AA132" i="21"/>
  <c r="Z132" i="21"/>
  <c r="Y132" i="21"/>
  <c r="X132" i="21"/>
  <c r="W132" i="21"/>
  <c r="V132" i="21"/>
  <c r="U132" i="21"/>
  <c r="T132" i="21"/>
  <c r="S132" i="21"/>
  <c r="R132" i="21"/>
  <c r="Q132" i="21"/>
  <c r="P132" i="21"/>
  <c r="O132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B132" i="21"/>
  <c r="AZ131" i="21"/>
  <c r="AY131" i="21"/>
  <c r="AX131" i="21"/>
  <c r="AW131" i="21"/>
  <c r="AV131" i="21"/>
  <c r="AU131" i="21"/>
  <c r="AT131" i="21"/>
  <c r="AS131" i="21"/>
  <c r="AR131" i="21"/>
  <c r="AQ131" i="21"/>
  <c r="AP131" i="21"/>
  <c r="AO131" i="21"/>
  <c r="AN131" i="21"/>
  <c r="AM131" i="21"/>
  <c r="AL131" i="21"/>
  <c r="AK131" i="21"/>
  <c r="AJ131" i="21"/>
  <c r="AI131" i="21"/>
  <c r="AH131" i="21"/>
  <c r="AG131" i="21"/>
  <c r="AF131" i="21"/>
  <c r="AE131" i="21"/>
  <c r="AD131" i="21"/>
  <c r="AC131" i="21"/>
  <c r="AB131" i="21"/>
  <c r="AA131" i="21"/>
  <c r="Z131" i="21"/>
  <c r="Y131" i="21"/>
  <c r="X131" i="21"/>
  <c r="W131" i="21"/>
  <c r="V131" i="21"/>
  <c r="U131" i="21"/>
  <c r="T131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B131" i="21"/>
  <c r="AZ130" i="21"/>
  <c r="AY130" i="21"/>
  <c r="AX130" i="21"/>
  <c r="AW130" i="21"/>
  <c r="AV130" i="21"/>
  <c r="AU130" i="21"/>
  <c r="AT130" i="21"/>
  <c r="AS130" i="21"/>
  <c r="AR130" i="21"/>
  <c r="AQ130" i="21"/>
  <c r="AP130" i="21"/>
  <c r="AO130" i="21"/>
  <c r="AN130" i="21"/>
  <c r="AM130" i="21"/>
  <c r="AL130" i="21"/>
  <c r="AK130" i="21"/>
  <c r="AJ130" i="21"/>
  <c r="AI130" i="21"/>
  <c r="AH130" i="21"/>
  <c r="AG130" i="21"/>
  <c r="AF130" i="21"/>
  <c r="AE130" i="21"/>
  <c r="AD130" i="21"/>
  <c r="AC130" i="21"/>
  <c r="AB130" i="21"/>
  <c r="AA130" i="21"/>
  <c r="Z130" i="21"/>
  <c r="Y130" i="21"/>
  <c r="X130" i="21"/>
  <c r="W130" i="21"/>
  <c r="V130" i="21"/>
  <c r="U130" i="21"/>
  <c r="T130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B130" i="21"/>
  <c r="AZ129" i="21"/>
  <c r="AY129" i="21"/>
  <c r="AX129" i="21"/>
  <c r="AW129" i="21"/>
  <c r="AV129" i="21"/>
  <c r="AU129" i="21"/>
  <c r="AT129" i="21"/>
  <c r="AS129" i="21"/>
  <c r="AR129" i="21"/>
  <c r="AQ129" i="21"/>
  <c r="AP129" i="21"/>
  <c r="AO129" i="21"/>
  <c r="AN129" i="21"/>
  <c r="AM129" i="21"/>
  <c r="AL129" i="21"/>
  <c r="AK129" i="21"/>
  <c r="AJ129" i="21"/>
  <c r="AI129" i="21"/>
  <c r="AH129" i="21"/>
  <c r="AG129" i="21"/>
  <c r="AF129" i="21"/>
  <c r="AE129" i="21"/>
  <c r="AD129" i="21"/>
  <c r="AC129" i="21"/>
  <c r="AB129" i="21"/>
  <c r="AA129" i="21"/>
  <c r="Z129" i="21"/>
  <c r="Y129" i="21"/>
  <c r="X129" i="21"/>
  <c r="W129" i="21"/>
  <c r="V129" i="21"/>
  <c r="U129" i="21"/>
  <c r="T129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B129" i="21"/>
  <c r="AZ128" i="21"/>
  <c r="AY128" i="21"/>
  <c r="AX128" i="21"/>
  <c r="AW128" i="21"/>
  <c r="AV128" i="21"/>
  <c r="AU128" i="21"/>
  <c r="AT128" i="21"/>
  <c r="AS128" i="21"/>
  <c r="AR128" i="21"/>
  <c r="AQ128" i="21"/>
  <c r="AP128" i="21"/>
  <c r="AO128" i="21"/>
  <c r="AN128" i="21"/>
  <c r="AM128" i="21"/>
  <c r="AL128" i="21"/>
  <c r="AK128" i="21"/>
  <c r="AJ128" i="21"/>
  <c r="AI128" i="21"/>
  <c r="AH128" i="21"/>
  <c r="AG128" i="21"/>
  <c r="AF128" i="21"/>
  <c r="AE128" i="21"/>
  <c r="AD128" i="21"/>
  <c r="AC128" i="21"/>
  <c r="AB128" i="21"/>
  <c r="AA128" i="21"/>
  <c r="Z128" i="21"/>
  <c r="Y128" i="21"/>
  <c r="X128" i="21"/>
  <c r="W128" i="21"/>
  <c r="V128" i="21"/>
  <c r="U128" i="21"/>
  <c r="T128" i="21"/>
  <c r="S128" i="21"/>
  <c r="R128" i="21"/>
  <c r="Q128" i="21"/>
  <c r="P128" i="21"/>
  <c r="O128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B128" i="21"/>
  <c r="AZ127" i="21"/>
  <c r="AY127" i="21"/>
  <c r="AX127" i="21"/>
  <c r="AW127" i="21"/>
  <c r="AV127" i="21"/>
  <c r="AU127" i="21"/>
  <c r="AT127" i="21"/>
  <c r="AS127" i="21"/>
  <c r="AR127" i="21"/>
  <c r="AQ127" i="21"/>
  <c r="AP127" i="21"/>
  <c r="AO127" i="21"/>
  <c r="AN127" i="21"/>
  <c r="AM127" i="21"/>
  <c r="AL127" i="21"/>
  <c r="AK127" i="21"/>
  <c r="AJ127" i="21"/>
  <c r="AI127" i="21"/>
  <c r="AH127" i="21"/>
  <c r="AG127" i="21"/>
  <c r="AF127" i="21"/>
  <c r="AE127" i="21"/>
  <c r="AD127" i="21"/>
  <c r="AC127" i="21"/>
  <c r="AB127" i="21"/>
  <c r="AA127" i="21"/>
  <c r="Z127" i="21"/>
  <c r="Y127" i="21"/>
  <c r="X127" i="21"/>
  <c r="W127" i="21"/>
  <c r="V127" i="21"/>
  <c r="U127" i="21"/>
  <c r="T127" i="21"/>
  <c r="S127" i="21"/>
  <c r="R127" i="21"/>
  <c r="Q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B127" i="21"/>
  <c r="AZ126" i="21"/>
  <c r="AY126" i="21"/>
  <c r="AX126" i="21"/>
  <c r="AW126" i="21"/>
  <c r="AV126" i="21"/>
  <c r="AU126" i="21"/>
  <c r="AT126" i="21"/>
  <c r="AS126" i="21"/>
  <c r="AR126" i="21"/>
  <c r="AQ126" i="21"/>
  <c r="AP126" i="21"/>
  <c r="AO126" i="21"/>
  <c r="AN126" i="21"/>
  <c r="AM126" i="21"/>
  <c r="AL126" i="21"/>
  <c r="AK126" i="21"/>
  <c r="AJ126" i="21"/>
  <c r="AI126" i="21"/>
  <c r="AH126" i="21"/>
  <c r="AG126" i="21"/>
  <c r="AF126" i="21"/>
  <c r="AE126" i="21"/>
  <c r="AD126" i="21"/>
  <c r="AC126" i="21"/>
  <c r="AB126" i="21"/>
  <c r="AA126" i="21"/>
  <c r="Z126" i="21"/>
  <c r="Y126" i="21"/>
  <c r="X126" i="21"/>
  <c r="W126" i="21"/>
  <c r="V126" i="21"/>
  <c r="U126" i="21"/>
  <c r="T126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AZ125" i="21"/>
  <c r="AY125" i="21"/>
  <c r="AX125" i="21"/>
  <c r="AW125" i="21"/>
  <c r="AV125" i="21"/>
  <c r="AU125" i="21"/>
  <c r="AT125" i="21"/>
  <c r="AS125" i="21"/>
  <c r="AR125" i="21"/>
  <c r="AQ125" i="21"/>
  <c r="AP125" i="21"/>
  <c r="AO125" i="21"/>
  <c r="AN125" i="21"/>
  <c r="AM125" i="21"/>
  <c r="AL125" i="21"/>
  <c r="AK125" i="21"/>
  <c r="AJ125" i="21"/>
  <c r="AI125" i="21"/>
  <c r="AH125" i="21"/>
  <c r="AG125" i="21"/>
  <c r="AF125" i="21"/>
  <c r="AE125" i="21"/>
  <c r="AD125" i="21"/>
  <c r="AC125" i="21"/>
  <c r="AB125" i="21"/>
  <c r="AA125" i="21"/>
  <c r="Z125" i="21"/>
  <c r="Y125" i="21"/>
  <c r="X125" i="21"/>
  <c r="W125" i="21"/>
  <c r="V125" i="21"/>
  <c r="U125" i="21"/>
  <c r="T125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B125" i="21"/>
  <c r="AZ124" i="21"/>
  <c r="AY124" i="21"/>
  <c r="AX124" i="21"/>
  <c r="AW124" i="21"/>
  <c r="AV124" i="21"/>
  <c r="AU124" i="21"/>
  <c r="AT124" i="21"/>
  <c r="AS124" i="21"/>
  <c r="AR124" i="21"/>
  <c r="AQ124" i="21"/>
  <c r="AP124" i="21"/>
  <c r="AO124" i="21"/>
  <c r="AN124" i="21"/>
  <c r="AM124" i="21"/>
  <c r="AL124" i="21"/>
  <c r="AK124" i="21"/>
  <c r="AJ124" i="21"/>
  <c r="AI124" i="21"/>
  <c r="AH124" i="21"/>
  <c r="AG124" i="21"/>
  <c r="AF124" i="21"/>
  <c r="AE124" i="21"/>
  <c r="AD124" i="21"/>
  <c r="AC124" i="21"/>
  <c r="AB124" i="21"/>
  <c r="AA124" i="21"/>
  <c r="Z124" i="21"/>
  <c r="Y124" i="21"/>
  <c r="X124" i="21"/>
  <c r="W124" i="21"/>
  <c r="V124" i="21"/>
  <c r="U124" i="21"/>
  <c r="T124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B124" i="21"/>
  <c r="AZ123" i="21"/>
  <c r="AY123" i="21"/>
  <c r="AX123" i="21"/>
  <c r="AW123" i="21"/>
  <c r="AV123" i="21"/>
  <c r="AU123" i="21"/>
  <c r="AT123" i="21"/>
  <c r="AS123" i="21"/>
  <c r="AR123" i="21"/>
  <c r="AQ123" i="21"/>
  <c r="AP123" i="21"/>
  <c r="AO123" i="21"/>
  <c r="AN123" i="21"/>
  <c r="AM123" i="21"/>
  <c r="AL123" i="21"/>
  <c r="AK123" i="21"/>
  <c r="AJ123" i="21"/>
  <c r="AI123" i="21"/>
  <c r="AH123" i="21"/>
  <c r="AG123" i="21"/>
  <c r="AF123" i="21"/>
  <c r="AE123" i="21"/>
  <c r="AD123" i="21"/>
  <c r="AC123" i="21"/>
  <c r="AB123" i="21"/>
  <c r="AA123" i="21"/>
  <c r="Z123" i="21"/>
  <c r="Y123" i="21"/>
  <c r="X123" i="21"/>
  <c r="W123" i="21"/>
  <c r="V123" i="21"/>
  <c r="U123" i="21"/>
  <c r="T123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B123" i="21"/>
  <c r="AZ122" i="21"/>
  <c r="AY122" i="21"/>
  <c r="AX122" i="21"/>
  <c r="AW122" i="21"/>
  <c r="AV122" i="21"/>
  <c r="AU122" i="21"/>
  <c r="AT122" i="21"/>
  <c r="AS122" i="21"/>
  <c r="AR122" i="21"/>
  <c r="AQ122" i="21"/>
  <c r="AP122" i="21"/>
  <c r="AO122" i="21"/>
  <c r="AN122" i="21"/>
  <c r="AM122" i="21"/>
  <c r="AL122" i="21"/>
  <c r="AK122" i="21"/>
  <c r="AJ122" i="21"/>
  <c r="AI122" i="21"/>
  <c r="AH122" i="21"/>
  <c r="AG122" i="21"/>
  <c r="AF122" i="21"/>
  <c r="AE122" i="21"/>
  <c r="AD122" i="21"/>
  <c r="AC122" i="21"/>
  <c r="AB122" i="21"/>
  <c r="AA122" i="21"/>
  <c r="Z122" i="21"/>
  <c r="Y122" i="21"/>
  <c r="X122" i="21"/>
  <c r="W122" i="21"/>
  <c r="V122" i="21"/>
  <c r="U122" i="21"/>
  <c r="T122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B122" i="21"/>
  <c r="AZ121" i="21"/>
  <c r="AY121" i="21"/>
  <c r="AX121" i="21"/>
  <c r="AW121" i="21"/>
  <c r="AV121" i="21"/>
  <c r="AU121" i="21"/>
  <c r="AT121" i="21"/>
  <c r="AS121" i="21"/>
  <c r="AR121" i="21"/>
  <c r="AQ121" i="21"/>
  <c r="AP121" i="21"/>
  <c r="AO121" i="21"/>
  <c r="AN121" i="21"/>
  <c r="AM121" i="21"/>
  <c r="AL121" i="21"/>
  <c r="AK121" i="21"/>
  <c r="AJ121" i="21"/>
  <c r="AI121" i="21"/>
  <c r="AH121" i="21"/>
  <c r="AG121" i="21"/>
  <c r="AF121" i="21"/>
  <c r="AE121" i="21"/>
  <c r="AD121" i="21"/>
  <c r="AC121" i="21"/>
  <c r="AB121" i="21"/>
  <c r="AA121" i="21"/>
  <c r="Z121" i="21"/>
  <c r="Y121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B121" i="21"/>
  <c r="AZ120" i="21"/>
  <c r="AY120" i="21"/>
  <c r="AX120" i="21"/>
  <c r="AW120" i="21"/>
  <c r="AV120" i="21"/>
  <c r="AU120" i="21"/>
  <c r="AT120" i="21"/>
  <c r="AS120" i="21"/>
  <c r="AR120" i="21"/>
  <c r="AQ120" i="21"/>
  <c r="AP120" i="21"/>
  <c r="AO120" i="21"/>
  <c r="AN120" i="21"/>
  <c r="AM120" i="21"/>
  <c r="AL120" i="21"/>
  <c r="AK120" i="21"/>
  <c r="AJ120" i="21"/>
  <c r="AI120" i="21"/>
  <c r="AH120" i="21"/>
  <c r="AG120" i="21"/>
  <c r="AF120" i="21"/>
  <c r="AE120" i="21"/>
  <c r="AD120" i="21"/>
  <c r="AC120" i="21"/>
  <c r="AB120" i="21"/>
  <c r="AA120" i="21"/>
  <c r="Z120" i="21"/>
  <c r="Y120" i="21"/>
  <c r="X120" i="21"/>
  <c r="W120" i="21"/>
  <c r="V120" i="21"/>
  <c r="U120" i="21"/>
  <c r="T120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B120" i="21"/>
  <c r="AZ119" i="21"/>
  <c r="AY119" i="21"/>
  <c r="AX119" i="21"/>
  <c r="AW119" i="21"/>
  <c r="AV119" i="21"/>
  <c r="AU119" i="21"/>
  <c r="AT119" i="21"/>
  <c r="AS119" i="21"/>
  <c r="AR119" i="21"/>
  <c r="AQ119" i="21"/>
  <c r="AP119" i="21"/>
  <c r="AO119" i="21"/>
  <c r="AN119" i="21"/>
  <c r="AM119" i="21"/>
  <c r="AL119" i="21"/>
  <c r="AK119" i="21"/>
  <c r="AJ119" i="21"/>
  <c r="AI119" i="21"/>
  <c r="AH119" i="21"/>
  <c r="AG119" i="21"/>
  <c r="AF119" i="21"/>
  <c r="AE119" i="21"/>
  <c r="AD119" i="21"/>
  <c r="AC119" i="21"/>
  <c r="AB119" i="21"/>
  <c r="AA119" i="21"/>
  <c r="Z119" i="21"/>
  <c r="Y119" i="21"/>
  <c r="X119" i="21"/>
  <c r="W119" i="21"/>
  <c r="V119" i="21"/>
  <c r="U119" i="21"/>
  <c r="T119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B119" i="21"/>
  <c r="AZ118" i="21"/>
  <c r="AY118" i="21"/>
  <c r="AX118" i="21"/>
  <c r="AW118" i="21"/>
  <c r="AV118" i="21"/>
  <c r="AU118" i="21"/>
  <c r="AT118" i="21"/>
  <c r="AS118" i="21"/>
  <c r="AR118" i="21"/>
  <c r="AQ118" i="21"/>
  <c r="AP118" i="21"/>
  <c r="AO118" i="21"/>
  <c r="AN118" i="21"/>
  <c r="AM118" i="21"/>
  <c r="AL118" i="21"/>
  <c r="AK118" i="21"/>
  <c r="AJ118" i="21"/>
  <c r="AI118" i="21"/>
  <c r="AH118" i="21"/>
  <c r="AG118" i="21"/>
  <c r="AF118" i="21"/>
  <c r="AE118" i="21"/>
  <c r="AD118" i="21"/>
  <c r="AC118" i="21"/>
  <c r="AB118" i="21"/>
  <c r="AA118" i="21"/>
  <c r="Z118" i="21"/>
  <c r="Y118" i="21"/>
  <c r="X118" i="21"/>
  <c r="W118" i="21"/>
  <c r="V118" i="21"/>
  <c r="U118" i="21"/>
  <c r="T118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B118" i="21"/>
  <c r="AZ117" i="21"/>
  <c r="AY117" i="21"/>
  <c r="AX117" i="21"/>
  <c r="AW117" i="21"/>
  <c r="AV117" i="21"/>
  <c r="AU117" i="21"/>
  <c r="AT117" i="21"/>
  <c r="AS117" i="21"/>
  <c r="AR117" i="21"/>
  <c r="AQ117" i="21"/>
  <c r="AP117" i="21"/>
  <c r="AO117" i="21"/>
  <c r="AN117" i="21"/>
  <c r="AM117" i="21"/>
  <c r="AL117" i="21"/>
  <c r="AK117" i="21"/>
  <c r="AJ117" i="21"/>
  <c r="AI117" i="21"/>
  <c r="AH117" i="21"/>
  <c r="AG117" i="21"/>
  <c r="AF117" i="21"/>
  <c r="AE117" i="21"/>
  <c r="AD117" i="21"/>
  <c r="AC117" i="21"/>
  <c r="AB117" i="21"/>
  <c r="AA117" i="21"/>
  <c r="Z117" i="21"/>
  <c r="Y117" i="21"/>
  <c r="X117" i="21"/>
  <c r="W117" i="21"/>
  <c r="V117" i="21"/>
  <c r="U117" i="21"/>
  <c r="T117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B117" i="21"/>
  <c r="AZ116" i="21"/>
  <c r="AY116" i="21"/>
  <c r="AX116" i="21"/>
  <c r="AW116" i="21"/>
  <c r="AV116" i="21"/>
  <c r="AU116" i="21"/>
  <c r="AT116" i="21"/>
  <c r="AS116" i="21"/>
  <c r="AR116" i="21"/>
  <c r="AQ116" i="21"/>
  <c r="AP116" i="21"/>
  <c r="AO116" i="21"/>
  <c r="AN116" i="21"/>
  <c r="AM116" i="21"/>
  <c r="AL116" i="21"/>
  <c r="AK116" i="21"/>
  <c r="AJ116" i="21"/>
  <c r="AI116" i="21"/>
  <c r="AH116" i="21"/>
  <c r="AG116" i="21"/>
  <c r="AF116" i="21"/>
  <c r="AE116" i="21"/>
  <c r="AD116" i="21"/>
  <c r="AC116" i="21"/>
  <c r="AB116" i="21"/>
  <c r="AA116" i="21"/>
  <c r="Z116" i="21"/>
  <c r="Y116" i="21"/>
  <c r="X116" i="21"/>
  <c r="W116" i="21"/>
  <c r="V116" i="21"/>
  <c r="U116" i="21"/>
  <c r="T116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B116" i="21"/>
  <c r="AZ115" i="21"/>
  <c r="AY115" i="21"/>
  <c r="AX115" i="21"/>
  <c r="AW115" i="21"/>
  <c r="AV115" i="21"/>
  <c r="AU115" i="21"/>
  <c r="AT115" i="21"/>
  <c r="AS115" i="21"/>
  <c r="AR115" i="21"/>
  <c r="AQ115" i="21"/>
  <c r="AP115" i="21"/>
  <c r="AO115" i="21"/>
  <c r="AN115" i="21"/>
  <c r="AM115" i="21"/>
  <c r="AL115" i="21"/>
  <c r="AK115" i="21"/>
  <c r="AJ115" i="21"/>
  <c r="AI115" i="21"/>
  <c r="AH115" i="21"/>
  <c r="AG115" i="21"/>
  <c r="AF115" i="21"/>
  <c r="AE115" i="21"/>
  <c r="AD115" i="21"/>
  <c r="AC115" i="21"/>
  <c r="AB115" i="21"/>
  <c r="AA115" i="21"/>
  <c r="Z115" i="21"/>
  <c r="Y115" i="21"/>
  <c r="X115" i="21"/>
  <c r="W115" i="21"/>
  <c r="V115" i="21"/>
  <c r="U115" i="21"/>
  <c r="T115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B115" i="21"/>
  <c r="AZ114" i="21"/>
  <c r="AY114" i="21"/>
  <c r="AX114" i="21"/>
  <c r="AW114" i="21"/>
  <c r="AV114" i="21"/>
  <c r="AU114" i="21"/>
  <c r="AT114" i="21"/>
  <c r="AS114" i="21"/>
  <c r="AR114" i="21"/>
  <c r="AQ114" i="21"/>
  <c r="AP114" i="21"/>
  <c r="AO114" i="21"/>
  <c r="AN114" i="21"/>
  <c r="AM114" i="21"/>
  <c r="AL114" i="21"/>
  <c r="AK114" i="21"/>
  <c r="AJ114" i="21"/>
  <c r="AI114" i="21"/>
  <c r="AH114" i="21"/>
  <c r="AG114" i="21"/>
  <c r="AF114" i="21"/>
  <c r="AE114" i="21"/>
  <c r="AD114" i="21"/>
  <c r="AC114" i="21"/>
  <c r="AB114" i="21"/>
  <c r="AA114" i="21"/>
  <c r="Z114" i="21"/>
  <c r="Y114" i="21"/>
  <c r="X114" i="21"/>
  <c r="W114" i="21"/>
  <c r="V114" i="21"/>
  <c r="U114" i="21"/>
  <c r="T114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B114" i="21"/>
  <c r="AZ113" i="21"/>
  <c r="AY113" i="21"/>
  <c r="AX113" i="21"/>
  <c r="AW113" i="21"/>
  <c r="AV113" i="21"/>
  <c r="AU113" i="21"/>
  <c r="AT113" i="21"/>
  <c r="AS113" i="21"/>
  <c r="AR113" i="21"/>
  <c r="AQ113" i="21"/>
  <c r="AP113" i="21"/>
  <c r="AO113" i="21"/>
  <c r="AN113" i="21"/>
  <c r="AM113" i="21"/>
  <c r="AL113" i="21"/>
  <c r="AK113" i="21"/>
  <c r="AJ113" i="21"/>
  <c r="AI113" i="21"/>
  <c r="AH113" i="21"/>
  <c r="AG113" i="21"/>
  <c r="AF113" i="21"/>
  <c r="AE113" i="21"/>
  <c r="AD113" i="21"/>
  <c r="AC113" i="21"/>
  <c r="AB113" i="21"/>
  <c r="AA113" i="21"/>
  <c r="Z113" i="21"/>
  <c r="Y113" i="21"/>
  <c r="X113" i="21"/>
  <c r="W113" i="21"/>
  <c r="V113" i="21"/>
  <c r="U113" i="21"/>
  <c r="T113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B113" i="21"/>
  <c r="AZ112" i="21"/>
  <c r="AY112" i="21"/>
  <c r="AX112" i="21"/>
  <c r="AW112" i="21"/>
  <c r="AV112" i="21"/>
  <c r="AU112" i="21"/>
  <c r="AT112" i="21"/>
  <c r="AS112" i="21"/>
  <c r="AR112" i="21"/>
  <c r="AQ112" i="21"/>
  <c r="AP112" i="21"/>
  <c r="AO112" i="21"/>
  <c r="AN112" i="21"/>
  <c r="AM112" i="21"/>
  <c r="AL112" i="21"/>
  <c r="AK112" i="21"/>
  <c r="AJ112" i="21"/>
  <c r="AI112" i="21"/>
  <c r="AH112" i="21"/>
  <c r="AG112" i="21"/>
  <c r="AF112" i="21"/>
  <c r="AE112" i="21"/>
  <c r="AD112" i="21"/>
  <c r="AC112" i="21"/>
  <c r="AB112" i="21"/>
  <c r="AA112" i="21"/>
  <c r="Z112" i="21"/>
  <c r="Y112" i="21"/>
  <c r="X112" i="21"/>
  <c r="W112" i="21"/>
  <c r="V112" i="21"/>
  <c r="U112" i="21"/>
  <c r="T112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B112" i="21"/>
  <c r="AZ111" i="21"/>
  <c r="AY111" i="21"/>
  <c r="AX111" i="21"/>
  <c r="AW111" i="21"/>
  <c r="AV111" i="21"/>
  <c r="AU111" i="21"/>
  <c r="AT111" i="21"/>
  <c r="AS111" i="21"/>
  <c r="AR111" i="21"/>
  <c r="AQ111" i="21"/>
  <c r="AP111" i="21"/>
  <c r="AO111" i="21"/>
  <c r="AN111" i="21"/>
  <c r="AM111" i="21"/>
  <c r="AL111" i="21"/>
  <c r="AK111" i="21"/>
  <c r="AJ111" i="21"/>
  <c r="AI111" i="21"/>
  <c r="AH111" i="21"/>
  <c r="AG111" i="21"/>
  <c r="AF111" i="21"/>
  <c r="AE111" i="21"/>
  <c r="AD111" i="21"/>
  <c r="AC111" i="21"/>
  <c r="AB111" i="21"/>
  <c r="AA111" i="21"/>
  <c r="Z111" i="21"/>
  <c r="Y111" i="21"/>
  <c r="X111" i="21"/>
  <c r="W111" i="21"/>
  <c r="V111" i="21"/>
  <c r="U111" i="21"/>
  <c r="T111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B111" i="21"/>
  <c r="AZ110" i="21"/>
  <c r="AY110" i="21"/>
  <c r="AX110" i="21"/>
  <c r="AW110" i="21"/>
  <c r="AV110" i="21"/>
  <c r="AU110" i="21"/>
  <c r="AT110" i="21"/>
  <c r="AS110" i="21"/>
  <c r="AR110" i="21"/>
  <c r="AQ110" i="21"/>
  <c r="AP110" i="21"/>
  <c r="AO110" i="21"/>
  <c r="AN110" i="21"/>
  <c r="AM110" i="21"/>
  <c r="AL110" i="21"/>
  <c r="AK110" i="21"/>
  <c r="AJ110" i="21"/>
  <c r="AI110" i="21"/>
  <c r="AH110" i="21"/>
  <c r="AG110" i="21"/>
  <c r="AF110" i="21"/>
  <c r="AE110" i="21"/>
  <c r="AD110" i="21"/>
  <c r="AC110" i="21"/>
  <c r="AB110" i="21"/>
  <c r="AA110" i="21"/>
  <c r="Z110" i="21"/>
  <c r="Y110" i="21"/>
  <c r="X110" i="21"/>
  <c r="W110" i="21"/>
  <c r="V110" i="21"/>
  <c r="U110" i="21"/>
  <c r="T110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B110" i="21"/>
  <c r="AZ109" i="21"/>
  <c r="AY109" i="21"/>
  <c r="AX109" i="21"/>
  <c r="AW109" i="21"/>
  <c r="AV109" i="21"/>
  <c r="AU109" i="21"/>
  <c r="AT109" i="21"/>
  <c r="AS109" i="21"/>
  <c r="AR109" i="21"/>
  <c r="AQ109" i="21"/>
  <c r="AP109" i="21"/>
  <c r="AO109" i="21"/>
  <c r="AN109" i="21"/>
  <c r="AM109" i="21"/>
  <c r="AL109" i="21"/>
  <c r="AK109" i="21"/>
  <c r="AJ109" i="21"/>
  <c r="AI109" i="21"/>
  <c r="AH109" i="21"/>
  <c r="AG109" i="21"/>
  <c r="AF109" i="21"/>
  <c r="AE109" i="21"/>
  <c r="AD109" i="21"/>
  <c r="AC109" i="21"/>
  <c r="AB109" i="21"/>
  <c r="AA109" i="21"/>
  <c r="Z109" i="21"/>
  <c r="Y109" i="21"/>
  <c r="X109" i="21"/>
  <c r="W109" i="21"/>
  <c r="V109" i="21"/>
  <c r="U109" i="21"/>
  <c r="T109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B109" i="21"/>
  <c r="AZ108" i="21"/>
  <c r="AY108" i="21"/>
  <c r="AX108" i="21"/>
  <c r="AW108" i="21"/>
  <c r="AV108" i="21"/>
  <c r="AU108" i="21"/>
  <c r="AT108" i="21"/>
  <c r="AS108" i="21"/>
  <c r="AR108" i="21"/>
  <c r="AQ108" i="21"/>
  <c r="AP108" i="21"/>
  <c r="AO108" i="21"/>
  <c r="AN108" i="21"/>
  <c r="AM108" i="21"/>
  <c r="AL108" i="21"/>
  <c r="AK108" i="21"/>
  <c r="AJ108" i="21"/>
  <c r="AI108" i="21"/>
  <c r="AH108" i="21"/>
  <c r="AG108" i="21"/>
  <c r="AF108" i="21"/>
  <c r="AE108" i="21"/>
  <c r="AD108" i="21"/>
  <c r="AC108" i="21"/>
  <c r="AB108" i="21"/>
  <c r="AA108" i="21"/>
  <c r="Z108" i="21"/>
  <c r="Y108" i="21"/>
  <c r="X108" i="21"/>
  <c r="W108" i="21"/>
  <c r="V108" i="21"/>
  <c r="U108" i="21"/>
  <c r="T108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B108" i="21"/>
  <c r="AZ107" i="21"/>
  <c r="AY107" i="21"/>
  <c r="AX107" i="21"/>
  <c r="AW107" i="21"/>
  <c r="AV107" i="21"/>
  <c r="AU107" i="21"/>
  <c r="AT107" i="21"/>
  <c r="AS107" i="21"/>
  <c r="AR107" i="21"/>
  <c r="AQ107" i="21"/>
  <c r="AP107" i="21"/>
  <c r="AO107" i="21"/>
  <c r="AN107" i="21"/>
  <c r="AM107" i="21"/>
  <c r="AL107" i="21"/>
  <c r="AK107" i="21"/>
  <c r="AJ107" i="21"/>
  <c r="AI107" i="21"/>
  <c r="AH107" i="21"/>
  <c r="AG107" i="21"/>
  <c r="AF107" i="21"/>
  <c r="AE107" i="21"/>
  <c r="AD107" i="21"/>
  <c r="AC107" i="21"/>
  <c r="AB107" i="21"/>
  <c r="AA107" i="21"/>
  <c r="Z107" i="21"/>
  <c r="Y107" i="21"/>
  <c r="X107" i="21"/>
  <c r="W107" i="21"/>
  <c r="V107" i="21"/>
  <c r="U107" i="21"/>
  <c r="T107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B107" i="21"/>
  <c r="AZ106" i="21"/>
  <c r="AY106" i="21"/>
  <c r="AX106" i="21"/>
  <c r="AW106" i="21"/>
  <c r="AV106" i="21"/>
  <c r="AU106" i="21"/>
  <c r="AT106" i="21"/>
  <c r="AS106" i="21"/>
  <c r="AR106" i="21"/>
  <c r="AQ106" i="21"/>
  <c r="AP106" i="21"/>
  <c r="AO106" i="21"/>
  <c r="AN106" i="21"/>
  <c r="AM106" i="21"/>
  <c r="AL106" i="21"/>
  <c r="AK106" i="21"/>
  <c r="AJ106" i="21"/>
  <c r="AI106" i="21"/>
  <c r="AH106" i="21"/>
  <c r="AG106" i="21"/>
  <c r="AF106" i="21"/>
  <c r="AE106" i="21"/>
  <c r="AD106" i="21"/>
  <c r="AC106" i="21"/>
  <c r="AB106" i="21"/>
  <c r="AA106" i="21"/>
  <c r="Z106" i="21"/>
  <c r="Y106" i="21"/>
  <c r="X106" i="21"/>
  <c r="W106" i="21"/>
  <c r="V106" i="21"/>
  <c r="U106" i="21"/>
  <c r="T106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B106" i="21"/>
  <c r="AZ105" i="21"/>
  <c r="AY105" i="21"/>
  <c r="AX105" i="21"/>
  <c r="AW105" i="21"/>
  <c r="AV105" i="21"/>
  <c r="AU105" i="21"/>
  <c r="AT105" i="21"/>
  <c r="AS105" i="21"/>
  <c r="AR105" i="21"/>
  <c r="AQ105" i="21"/>
  <c r="AP105" i="21"/>
  <c r="AO105" i="21"/>
  <c r="AN105" i="21"/>
  <c r="AM105" i="21"/>
  <c r="AL105" i="21"/>
  <c r="AK105" i="21"/>
  <c r="AJ105" i="21"/>
  <c r="AI105" i="21"/>
  <c r="AH105" i="21"/>
  <c r="AG105" i="21"/>
  <c r="AF105" i="21"/>
  <c r="AE105" i="21"/>
  <c r="AD105" i="21"/>
  <c r="AC105" i="21"/>
  <c r="AB105" i="21"/>
  <c r="AA105" i="21"/>
  <c r="Z105" i="21"/>
  <c r="Y105" i="21"/>
  <c r="X105" i="21"/>
  <c r="W105" i="21"/>
  <c r="V105" i="21"/>
  <c r="U105" i="21"/>
  <c r="T105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B105" i="21"/>
  <c r="AZ104" i="21"/>
  <c r="AY104" i="21"/>
  <c r="AX104" i="21"/>
  <c r="AW104" i="21"/>
  <c r="AV104" i="21"/>
  <c r="AU104" i="21"/>
  <c r="AT104" i="21"/>
  <c r="AS104" i="21"/>
  <c r="AR104" i="21"/>
  <c r="AQ104" i="21"/>
  <c r="AP104" i="21"/>
  <c r="AO104" i="21"/>
  <c r="AN104" i="21"/>
  <c r="AM104" i="21"/>
  <c r="AL104" i="21"/>
  <c r="AK104" i="21"/>
  <c r="AJ104" i="21"/>
  <c r="AI104" i="21"/>
  <c r="AH104" i="21"/>
  <c r="AG104" i="21"/>
  <c r="AF104" i="21"/>
  <c r="AE104" i="21"/>
  <c r="AD104" i="21"/>
  <c r="AC104" i="21"/>
  <c r="AB104" i="21"/>
  <c r="AA104" i="21"/>
  <c r="Z104" i="21"/>
  <c r="Y104" i="21"/>
  <c r="X104" i="21"/>
  <c r="W104" i="21"/>
  <c r="V104" i="21"/>
  <c r="U104" i="21"/>
  <c r="T104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B104" i="21"/>
  <c r="AZ103" i="21"/>
  <c r="AY103" i="21"/>
  <c r="AX103" i="21"/>
  <c r="AW103" i="21"/>
  <c r="AV103" i="21"/>
  <c r="AU103" i="21"/>
  <c r="AT103" i="21"/>
  <c r="AS103" i="21"/>
  <c r="AR103" i="21"/>
  <c r="AQ103" i="21"/>
  <c r="AP103" i="21"/>
  <c r="AO103" i="21"/>
  <c r="AN103" i="21"/>
  <c r="AM103" i="21"/>
  <c r="AL103" i="21"/>
  <c r="AK103" i="21"/>
  <c r="AJ103" i="21"/>
  <c r="AI103" i="21"/>
  <c r="AH103" i="21"/>
  <c r="AG103" i="21"/>
  <c r="AF103" i="21"/>
  <c r="AE103" i="21"/>
  <c r="AD103" i="21"/>
  <c r="AC103" i="21"/>
  <c r="AB103" i="21"/>
  <c r="AA103" i="21"/>
  <c r="Z103" i="21"/>
  <c r="Y103" i="21"/>
  <c r="X103" i="21"/>
  <c r="W103" i="21"/>
  <c r="V103" i="21"/>
  <c r="U103" i="21"/>
  <c r="T103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B103" i="21"/>
  <c r="AZ102" i="21"/>
  <c r="AY102" i="21"/>
  <c r="AX102" i="21"/>
  <c r="AW102" i="21"/>
  <c r="AV102" i="21"/>
  <c r="AU102" i="21"/>
  <c r="AT102" i="21"/>
  <c r="AS102" i="21"/>
  <c r="AR102" i="21"/>
  <c r="AQ102" i="21"/>
  <c r="AP102" i="21"/>
  <c r="AO102" i="21"/>
  <c r="AN102" i="21"/>
  <c r="AM102" i="21"/>
  <c r="AL102" i="21"/>
  <c r="AK102" i="21"/>
  <c r="AJ102" i="21"/>
  <c r="AI102" i="21"/>
  <c r="AH102" i="21"/>
  <c r="AG102" i="21"/>
  <c r="AF102" i="21"/>
  <c r="AE102" i="21"/>
  <c r="AD102" i="21"/>
  <c r="AC102" i="21"/>
  <c r="AB102" i="21"/>
  <c r="AA102" i="21"/>
  <c r="Z102" i="21"/>
  <c r="Y102" i="21"/>
  <c r="X102" i="21"/>
  <c r="W102" i="21"/>
  <c r="V102" i="21"/>
  <c r="U102" i="21"/>
  <c r="T102" i="21"/>
  <c r="S102" i="21"/>
  <c r="R102" i="21"/>
  <c r="Q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B102" i="21"/>
  <c r="AZ101" i="21"/>
  <c r="AY101" i="21"/>
  <c r="AX101" i="21"/>
  <c r="AW101" i="21"/>
  <c r="AV101" i="21"/>
  <c r="AU101" i="21"/>
  <c r="AT101" i="21"/>
  <c r="AS101" i="21"/>
  <c r="AR101" i="21"/>
  <c r="AQ101" i="21"/>
  <c r="AP101" i="21"/>
  <c r="AO101" i="21"/>
  <c r="AN101" i="21"/>
  <c r="AM101" i="21"/>
  <c r="AL101" i="21"/>
  <c r="AK101" i="21"/>
  <c r="AJ101" i="21"/>
  <c r="AI101" i="21"/>
  <c r="AH101" i="21"/>
  <c r="AG101" i="21"/>
  <c r="AF101" i="21"/>
  <c r="AE101" i="21"/>
  <c r="AD101" i="21"/>
  <c r="AC101" i="21"/>
  <c r="AB101" i="21"/>
  <c r="AA101" i="21"/>
  <c r="Z101" i="21"/>
  <c r="Y101" i="21"/>
  <c r="X101" i="21"/>
  <c r="W101" i="21"/>
  <c r="V101" i="21"/>
  <c r="U101" i="21"/>
  <c r="T101" i="21"/>
  <c r="S101" i="21"/>
  <c r="R101" i="2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B101" i="21"/>
  <c r="AZ100" i="21"/>
  <c r="AY100" i="21"/>
  <c r="AX100" i="21"/>
  <c r="AW100" i="21"/>
  <c r="AV100" i="21"/>
  <c r="AU100" i="21"/>
  <c r="AT100" i="21"/>
  <c r="AS100" i="21"/>
  <c r="AR100" i="21"/>
  <c r="AQ100" i="21"/>
  <c r="AP100" i="21"/>
  <c r="AO100" i="21"/>
  <c r="AN100" i="21"/>
  <c r="AM100" i="21"/>
  <c r="AL100" i="21"/>
  <c r="AK100" i="21"/>
  <c r="AJ100" i="21"/>
  <c r="AI100" i="21"/>
  <c r="AH100" i="21"/>
  <c r="AG100" i="21"/>
  <c r="AF100" i="21"/>
  <c r="AE100" i="21"/>
  <c r="AD100" i="21"/>
  <c r="AC100" i="21"/>
  <c r="AB100" i="21"/>
  <c r="AA100" i="21"/>
  <c r="Z100" i="21"/>
  <c r="Y100" i="21"/>
  <c r="X100" i="21"/>
  <c r="W100" i="21"/>
  <c r="V100" i="21"/>
  <c r="U100" i="21"/>
  <c r="T100" i="21"/>
  <c r="S100" i="21"/>
  <c r="R100" i="21"/>
  <c r="Q100" i="21"/>
  <c r="P100" i="21"/>
  <c r="O100" i="21"/>
  <c r="N100" i="21"/>
  <c r="M100" i="21"/>
  <c r="L100" i="21"/>
  <c r="K100" i="21"/>
  <c r="J100" i="21"/>
  <c r="I100" i="21"/>
  <c r="H100" i="21"/>
  <c r="G100" i="21"/>
  <c r="F100" i="21"/>
  <c r="E100" i="21"/>
  <c r="D100" i="21"/>
  <c r="C100" i="21"/>
  <c r="B100" i="21"/>
  <c r="AZ99" i="21"/>
  <c r="AY99" i="21"/>
  <c r="AX99" i="21"/>
  <c r="AW99" i="21"/>
  <c r="AV99" i="21"/>
  <c r="AU99" i="21"/>
  <c r="AT99" i="21"/>
  <c r="AS99" i="21"/>
  <c r="AR99" i="21"/>
  <c r="AQ99" i="21"/>
  <c r="AP99" i="21"/>
  <c r="AO99" i="21"/>
  <c r="AN99" i="21"/>
  <c r="AM99" i="21"/>
  <c r="AL99" i="21"/>
  <c r="AK99" i="21"/>
  <c r="AJ99" i="21"/>
  <c r="AI99" i="21"/>
  <c r="AH99" i="21"/>
  <c r="AG99" i="21"/>
  <c r="AF99" i="21"/>
  <c r="AE99" i="21"/>
  <c r="AD99" i="21"/>
  <c r="AC99" i="21"/>
  <c r="AB99" i="21"/>
  <c r="AA99" i="21"/>
  <c r="Z99" i="21"/>
  <c r="Y99" i="21"/>
  <c r="X99" i="21"/>
  <c r="W99" i="21"/>
  <c r="V99" i="21"/>
  <c r="U99" i="21"/>
  <c r="T99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B99" i="21"/>
  <c r="AZ98" i="21"/>
  <c r="AY98" i="21"/>
  <c r="AX98" i="21"/>
  <c r="AW98" i="21"/>
  <c r="AV98" i="21"/>
  <c r="AU98" i="21"/>
  <c r="AT98" i="21"/>
  <c r="AS98" i="21"/>
  <c r="AR98" i="21"/>
  <c r="AQ98" i="21"/>
  <c r="AP98" i="21"/>
  <c r="AO98" i="21"/>
  <c r="AN98" i="21"/>
  <c r="AM98" i="21"/>
  <c r="AL98" i="21"/>
  <c r="AK98" i="21"/>
  <c r="AJ98" i="21"/>
  <c r="AI98" i="21"/>
  <c r="AH98" i="21"/>
  <c r="AG98" i="21"/>
  <c r="AF98" i="21"/>
  <c r="AE98" i="21"/>
  <c r="AD98" i="21"/>
  <c r="AC98" i="21"/>
  <c r="AB98" i="21"/>
  <c r="AA98" i="21"/>
  <c r="Z98" i="21"/>
  <c r="Y98" i="21"/>
  <c r="X98" i="21"/>
  <c r="W98" i="21"/>
  <c r="V98" i="21"/>
  <c r="U98" i="21"/>
  <c r="T98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B98" i="21"/>
  <c r="AZ97" i="21"/>
  <c r="AY97" i="21"/>
  <c r="AX97" i="21"/>
  <c r="AW97" i="21"/>
  <c r="AV97" i="21"/>
  <c r="AU97" i="21"/>
  <c r="AT97" i="21"/>
  <c r="AS97" i="21"/>
  <c r="AR97" i="21"/>
  <c r="AQ97" i="21"/>
  <c r="AP97" i="21"/>
  <c r="AO97" i="21"/>
  <c r="AN97" i="21"/>
  <c r="AM97" i="21"/>
  <c r="AL97" i="21"/>
  <c r="AK97" i="21"/>
  <c r="AJ97" i="21"/>
  <c r="AI97" i="21"/>
  <c r="AH97" i="21"/>
  <c r="AG97" i="21"/>
  <c r="AF97" i="21"/>
  <c r="AE97" i="21"/>
  <c r="AD97" i="21"/>
  <c r="AC97" i="21"/>
  <c r="AB97" i="21"/>
  <c r="AA97" i="21"/>
  <c r="Z97" i="21"/>
  <c r="Y97" i="21"/>
  <c r="X97" i="21"/>
  <c r="W97" i="21"/>
  <c r="V97" i="21"/>
  <c r="U97" i="21"/>
  <c r="T97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B97" i="21"/>
  <c r="AZ96" i="21"/>
  <c r="AY96" i="21"/>
  <c r="AX96" i="21"/>
  <c r="AW96" i="21"/>
  <c r="AV96" i="21"/>
  <c r="AU96" i="21"/>
  <c r="AT96" i="21"/>
  <c r="AS96" i="21"/>
  <c r="AR96" i="21"/>
  <c r="AQ96" i="21"/>
  <c r="AP96" i="21"/>
  <c r="AO96" i="21"/>
  <c r="AN96" i="21"/>
  <c r="AM96" i="21"/>
  <c r="AL96" i="21"/>
  <c r="AK96" i="21"/>
  <c r="AJ96" i="21"/>
  <c r="AI96" i="21"/>
  <c r="AH96" i="21"/>
  <c r="AG96" i="21"/>
  <c r="AF96" i="21"/>
  <c r="AE96" i="21"/>
  <c r="AD96" i="21"/>
  <c r="AC96" i="21"/>
  <c r="AB96" i="21"/>
  <c r="AA96" i="21"/>
  <c r="Z96" i="21"/>
  <c r="Y96" i="21"/>
  <c r="X96" i="21"/>
  <c r="W96" i="21"/>
  <c r="V96" i="21"/>
  <c r="U96" i="21"/>
  <c r="T96" i="21"/>
  <c r="S96" i="21"/>
  <c r="R96" i="21"/>
  <c r="Q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B96" i="21"/>
  <c r="AZ95" i="21"/>
  <c r="AY95" i="21"/>
  <c r="AX95" i="21"/>
  <c r="AW95" i="21"/>
  <c r="AV95" i="21"/>
  <c r="AU95" i="21"/>
  <c r="AT95" i="21"/>
  <c r="AS95" i="21"/>
  <c r="AR95" i="21"/>
  <c r="AQ95" i="21"/>
  <c r="AP95" i="21"/>
  <c r="AO95" i="21"/>
  <c r="AN95" i="21"/>
  <c r="AM95" i="21"/>
  <c r="AL95" i="21"/>
  <c r="AK95" i="21"/>
  <c r="AJ95" i="21"/>
  <c r="AI95" i="21"/>
  <c r="AH95" i="21"/>
  <c r="AG95" i="21"/>
  <c r="AF95" i="21"/>
  <c r="AE95" i="21"/>
  <c r="AD95" i="21"/>
  <c r="AC95" i="21"/>
  <c r="AB95" i="21"/>
  <c r="AA95" i="21"/>
  <c r="Z95" i="21"/>
  <c r="Y95" i="21"/>
  <c r="X95" i="21"/>
  <c r="W95" i="21"/>
  <c r="V95" i="21"/>
  <c r="U95" i="21"/>
  <c r="T95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B95" i="21"/>
  <c r="AZ94" i="21"/>
  <c r="AY94" i="21"/>
  <c r="AX94" i="21"/>
  <c r="AW94" i="21"/>
  <c r="AV94" i="21"/>
  <c r="AU94" i="21"/>
  <c r="AT94" i="21"/>
  <c r="AS94" i="21"/>
  <c r="AR94" i="21"/>
  <c r="AQ94" i="21"/>
  <c r="AP94" i="21"/>
  <c r="AO94" i="21"/>
  <c r="AN94" i="21"/>
  <c r="AM94" i="21"/>
  <c r="AL94" i="21"/>
  <c r="AK94" i="21"/>
  <c r="AJ94" i="21"/>
  <c r="AI94" i="21"/>
  <c r="AH94" i="21"/>
  <c r="AG94" i="21"/>
  <c r="AF94" i="21"/>
  <c r="AE94" i="21"/>
  <c r="AD94" i="21"/>
  <c r="AC94" i="21"/>
  <c r="AB94" i="21"/>
  <c r="AA94" i="21"/>
  <c r="Z94" i="21"/>
  <c r="Y94" i="21"/>
  <c r="X94" i="21"/>
  <c r="W94" i="21"/>
  <c r="V94" i="21"/>
  <c r="U94" i="21"/>
  <c r="T94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B94" i="21"/>
  <c r="AZ93" i="21"/>
  <c r="AY93" i="21"/>
  <c r="AX93" i="21"/>
  <c r="AW93" i="21"/>
  <c r="AV93" i="21"/>
  <c r="AU93" i="21"/>
  <c r="AT93" i="21"/>
  <c r="AS93" i="21"/>
  <c r="AR93" i="21"/>
  <c r="AQ93" i="21"/>
  <c r="AP93" i="21"/>
  <c r="AO93" i="21"/>
  <c r="AN93" i="21"/>
  <c r="AM93" i="21"/>
  <c r="AL93" i="21"/>
  <c r="AK93" i="21"/>
  <c r="AJ93" i="21"/>
  <c r="AI93" i="21"/>
  <c r="AH93" i="21"/>
  <c r="AG93" i="21"/>
  <c r="AF93" i="21"/>
  <c r="AE93" i="21"/>
  <c r="AD93" i="21"/>
  <c r="AC93" i="21"/>
  <c r="AB93" i="21"/>
  <c r="AA93" i="21"/>
  <c r="Z93" i="21"/>
  <c r="Y93" i="21"/>
  <c r="X93" i="21"/>
  <c r="W93" i="21"/>
  <c r="V93" i="21"/>
  <c r="U93" i="21"/>
  <c r="T93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B93" i="21"/>
  <c r="AZ92" i="21"/>
  <c r="AY92" i="21"/>
  <c r="AX92" i="21"/>
  <c r="AW92" i="21"/>
  <c r="AV92" i="21"/>
  <c r="AU92" i="21"/>
  <c r="AT92" i="21"/>
  <c r="AS92" i="21"/>
  <c r="AR92" i="21"/>
  <c r="AQ92" i="21"/>
  <c r="AP92" i="21"/>
  <c r="AO92" i="21"/>
  <c r="AN92" i="21"/>
  <c r="AM92" i="21"/>
  <c r="AL92" i="21"/>
  <c r="AK92" i="21"/>
  <c r="AJ92" i="21"/>
  <c r="AI92" i="21"/>
  <c r="AH92" i="21"/>
  <c r="AG92" i="21"/>
  <c r="AF92" i="21"/>
  <c r="AE92" i="21"/>
  <c r="AD92" i="21"/>
  <c r="AC92" i="21"/>
  <c r="AB92" i="21"/>
  <c r="AA92" i="21"/>
  <c r="Z92" i="21"/>
  <c r="Y92" i="21"/>
  <c r="X92" i="21"/>
  <c r="W92" i="21"/>
  <c r="V92" i="21"/>
  <c r="U92" i="21"/>
  <c r="T92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B92" i="21"/>
  <c r="AZ91" i="21"/>
  <c r="AY91" i="21"/>
  <c r="AX91" i="21"/>
  <c r="AW91" i="21"/>
  <c r="AV91" i="21"/>
  <c r="AU91" i="21"/>
  <c r="AT91" i="21"/>
  <c r="AS91" i="21"/>
  <c r="AR91" i="21"/>
  <c r="AQ91" i="21"/>
  <c r="AP91" i="21"/>
  <c r="AO91" i="21"/>
  <c r="AN91" i="21"/>
  <c r="AM91" i="21"/>
  <c r="AL91" i="21"/>
  <c r="AK91" i="21"/>
  <c r="AJ91" i="21"/>
  <c r="AI91" i="21"/>
  <c r="AH91" i="21"/>
  <c r="AG91" i="21"/>
  <c r="AF91" i="21"/>
  <c r="AE91" i="21"/>
  <c r="AD91" i="21"/>
  <c r="AC91" i="21"/>
  <c r="AB91" i="21"/>
  <c r="AA91" i="21"/>
  <c r="Z91" i="21"/>
  <c r="Y91" i="21"/>
  <c r="X91" i="21"/>
  <c r="W91" i="21"/>
  <c r="V91" i="21"/>
  <c r="U91" i="21"/>
  <c r="T91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B91" i="21"/>
  <c r="AZ90" i="21"/>
  <c r="AY90" i="21"/>
  <c r="AX90" i="21"/>
  <c r="AW90" i="21"/>
  <c r="AV90" i="21"/>
  <c r="AU90" i="21"/>
  <c r="AT90" i="21"/>
  <c r="AS90" i="21"/>
  <c r="AR90" i="21"/>
  <c r="AQ90" i="21"/>
  <c r="AP90" i="21"/>
  <c r="AO90" i="21"/>
  <c r="AN90" i="21"/>
  <c r="AM90" i="21"/>
  <c r="AL90" i="21"/>
  <c r="AK90" i="21"/>
  <c r="AJ90" i="21"/>
  <c r="AI90" i="21"/>
  <c r="AH90" i="21"/>
  <c r="AG90" i="21"/>
  <c r="AF90" i="21"/>
  <c r="AE90" i="21"/>
  <c r="AD90" i="21"/>
  <c r="AC90" i="21"/>
  <c r="AB90" i="21"/>
  <c r="AA90" i="21"/>
  <c r="Z90" i="21"/>
  <c r="Y90" i="21"/>
  <c r="X90" i="21"/>
  <c r="W90" i="21"/>
  <c r="V90" i="21"/>
  <c r="U90" i="21"/>
  <c r="T90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B90" i="21"/>
  <c r="AZ89" i="21"/>
  <c r="AY89" i="21"/>
  <c r="AX89" i="21"/>
  <c r="AW89" i="21"/>
  <c r="AV89" i="21"/>
  <c r="AU89" i="21"/>
  <c r="AT89" i="21"/>
  <c r="AS89" i="21"/>
  <c r="AR89" i="21"/>
  <c r="AQ89" i="21"/>
  <c r="AP89" i="21"/>
  <c r="AO89" i="21"/>
  <c r="AN89" i="21"/>
  <c r="AM89" i="21"/>
  <c r="AL89" i="21"/>
  <c r="AK89" i="21"/>
  <c r="AJ89" i="21"/>
  <c r="AI89" i="21"/>
  <c r="AH89" i="21"/>
  <c r="AG89" i="21"/>
  <c r="AF89" i="21"/>
  <c r="AE89" i="21"/>
  <c r="AD89" i="21"/>
  <c r="AC89" i="21"/>
  <c r="AB89" i="21"/>
  <c r="AA89" i="21"/>
  <c r="Z89" i="21"/>
  <c r="Y89" i="2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Z88" i="21"/>
  <c r="AY88" i="21"/>
  <c r="AX88" i="21"/>
  <c r="AW88" i="21"/>
  <c r="AV88" i="21"/>
  <c r="AU88" i="21"/>
  <c r="AT88" i="21"/>
  <c r="AS88" i="21"/>
  <c r="AR88" i="21"/>
  <c r="AQ88" i="21"/>
  <c r="AP88" i="21"/>
  <c r="AO88" i="21"/>
  <c r="AN88" i="21"/>
  <c r="AM88" i="21"/>
  <c r="AL88" i="21"/>
  <c r="AK88" i="21"/>
  <c r="AJ88" i="21"/>
  <c r="AI88" i="21"/>
  <c r="AH88" i="21"/>
  <c r="AG88" i="21"/>
  <c r="AF88" i="21"/>
  <c r="AE88" i="21"/>
  <c r="AD88" i="21"/>
  <c r="AC88" i="21"/>
  <c r="AB88" i="21"/>
  <c r="AA88" i="21"/>
  <c r="Z88" i="21"/>
  <c r="Y88" i="21"/>
  <c r="X88" i="21"/>
  <c r="W88" i="21"/>
  <c r="V88" i="21"/>
  <c r="U88" i="21"/>
  <c r="T88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B88" i="21"/>
  <c r="AZ87" i="21"/>
  <c r="AY87" i="21"/>
  <c r="AX87" i="21"/>
  <c r="AW87" i="21"/>
  <c r="AV87" i="21"/>
  <c r="AU87" i="21"/>
  <c r="AT87" i="21"/>
  <c r="AS87" i="21"/>
  <c r="AR87" i="21"/>
  <c r="AQ87" i="21"/>
  <c r="AP87" i="21"/>
  <c r="AO87" i="21"/>
  <c r="AN87" i="21"/>
  <c r="AM87" i="21"/>
  <c r="AL87" i="21"/>
  <c r="AK87" i="21"/>
  <c r="AJ87" i="21"/>
  <c r="AI87" i="21"/>
  <c r="AH87" i="21"/>
  <c r="AG87" i="21"/>
  <c r="AF87" i="21"/>
  <c r="AE87" i="21"/>
  <c r="AD87" i="21"/>
  <c r="AC87" i="21"/>
  <c r="AB87" i="21"/>
  <c r="AA87" i="21"/>
  <c r="Z87" i="21"/>
  <c r="Y87" i="21"/>
  <c r="X87" i="21"/>
  <c r="W87" i="21"/>
  <c r="V87" i="21"/>
  <c r="U87" i="21"/>
  <c r="T87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B87" i="21"/>
  <c r="AZ86" i="21"/>
  <c r="AY86" i="21"/>
  <c r="AX86" i="21"/>
  <c r="AW86" i="21"/>
  <c r="AV86" i="21"/>
  <c r="AU86" i="21"/>
  <c r="AT86" i="21"/>
  <c r="AS86" i="21"/>
  <c r="AR86" i="21"/>
  <c r="AQ86" i="21"/>
  <c r="AP86" i="21"/>
  <c r="AO86" i="21"/>
  <c r="AN86" i="21"/>
  <c r="AM86" i="21"/>
  <c r="AL86" i="21"/>
  <c r="AK86" i="21"/>
  <c r="AJ86" i="21"/>
  <c r="AI86" i="21"/>
  <c r="AH86" i="21"/>
  <c r="AG86" i="21"/>
  <c r="AF86" i="21"/>
  <c r="AE86" i="21"/>
  <c r="AD86" i="21"/>
  <c r="AC86" i="21"/>
  <c r="AB86" i="21"/>
  <c r="AA86" i="21"/>
  <c r="Z86" i="21"/>
  <c r="Y86" i="21"/>
  <c r="X86" i="21"/>
  <c r="W86" i="21"/>
  <c r="V86" i="21"/>
  <c r="U86" i="21"/>
  <c r="T86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B86" i="21"/>
  <c r="AZ85" i="21"/>
  <c r="AY85" i="21"/>
  <c r="AX85" i="21"/>
  <c r="AW85" i="21"/>
  <c r="AV85" i="21"/>
  <c r="AU85" i="21"/>
  <c r="AT85" i="21"/>
  <c r="AS85" i="21"/>
  <c r="AR85" i="21"/>
  <c r="AQ85" i="21"/>
  <c r="AP85" i="21"/>
  <c r="AO85" i="21"/>
  <c r="AN85" i="21"/>
  <c r="AM85" i="21"/>
  <c r="AL85" i="21"/>
  <c r="AK85" i="21"/>
  <c r="AJ85" i="21"/>
  <c r="AI85" i="21"/>
  <c r="AH85" i="21"/>
  <c r="AG85" i="21"/>
  <c r="AF85" i="21"/>
  <c r="AE85" i="21"/>
  <c r="AD85" i="21"/>
  <c r="AC85" i="21"/>
  <c r="AB85" i="21"/>
  <c r="AA85" i="21"/>
  <c r="Z85" i="21"/>
  <c r="Y85" i="21"/>
  <c r="X85" i="21"/>
  <c r="W85" i="21"/>
  <c r="V85" i="21"/>
  <c r="U85" i="21"/>
  <c r="T85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B85" i="21"/>
  <c r="AZ84" i="21"/>
  <c r="AY84" i="21"/>
  <c r="AX84" i="21"/>
  <c r="AW84" i="21"/>
  <c r="AV84" i="21"/>
  <c r="AU84" i="21"/>
  <c r="AT84" i="21"/>
  <c r="AS84" i="21"/>
  <c r="AR84" i="21"/>
  <c r="AQ84" i="21"/>
  <c r="AP84" i="21"/>
  <c r="AO84" i="21"/>
  <c r="AN84" i="21"/>
  <c r="AM84" i="21"/>
  <c r="AL84" i="21"/>
  <c r="AK84" i="21"/>
  <c r="AJ84" i="21"/>
  <c r="AI84" i="21"/>
  <c r="AH84" i="21"/>
  <c r="AG84" i="21"/>
  <c r="AF84" i="21"/>
  <c r="AE84" i="21"/>
  <c r="AD84" i="21"/>
  <c r="AC84" i="21"/>
  <c r="AB84" i="21"/>
  <c r="AA84" i="21"/>
  <c r="Z84" i="21"/>
  <c r="Y84" i="21"/>
  <c r="X84" i="21"/>
  <c r="W84" i="21"/>
  <c r="V84" i="21"/>
  <c r="U84" i="21"/>
  <c r="T84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B84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B83" i="21"/>
  <c r="AZ82" i="21"/>
  <c r="AY82" i="21"/>
  <c r="AX82" i="21"/>
  <c r="AW82" i="21"/>
  <c r="AV82" i="21"/>
  <c r="AU82" i="21"/>
  <c r="AT82" i="21"/>
  <c r="AS82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B82" i="21"/>
  <c r="AZ81" i="21"/>
  <c r="AY81" i="21"/>
  <c r="AX81" i="21"/>
  <c r="AW81" i="21"/>
  <c r="AV81" i="21"/>
  <c r="AU81" i="21"/>
  <c r="AT81" i="21"/>
  <c r="AS81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B81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B79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B78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B77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B75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B74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B73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B72" i="21"/>
  <c r="AZ71" i="21"/>
  <c r="AY71" i="21"/>
  <c r="AX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B70" i="21"/>
  <c r="AZ69" i="21"/>
  <c r="AY69" i="21"/>
  <c r="AX69" i="21"/>
  <c r="AW69" i="21"/>
  <c r="AV69" i="21"/>
  <c r="AU69" i="21"/>
  <c r="AT69" i="21"/>
  <c r="AS69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B69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B68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B67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B66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B64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B63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B61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B60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B57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B56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B55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14" i="3" l="1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C22" i="23" l="1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B22" i="23"/>
  <c r="C58" i="23" l="1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AB62" i="23"/>
  <c r="AC62" i="23"/>
  <c r="AD62" i="23"/>
  <c r="AE62" i="23"/>
  <c r="AF62" i="23"/>
  <c r="B61" i="23"/>
  <c r="B58" i="23"/>
  <c r="B62" i="23"/>
  <c r="B60" i="23"/>
  <c r="B59" i="23"/>
  <c r="C25" i="23"/>
  <c r="D25" i="23"/>
  <c r="E25" i="23"/>
  <c r="F25" i="23"/>
  <c r="G25" i="23"/>
  <c r="G90" i="23" s="1"/>
  <c r="H25" i="23"/>
  <c r="H90" i="23" s="1"/>
  <c r="I25" i="23"/>
  <c r="J25" i="23"/>
  <c r="J92" i="23" s="1"/>
  <c r="K25" i="23"/>
  <c r="K92" i="23" s="1"/>
  <c r="L25" i="23"/>
  <c r="M25" i="23"/>
  <c r="N25" i="23"/>
  <c r="O25" i="23"/>
  <c r="P25" i="23"/>
  <c r="P94" i="23" s="1"/>
  <c r="Q25" i="23"/>
  <c r="Q91" i="23" s="1"/>
  <c r="R25" i="23"/>
  <c r="R91" i="23" s="1"/>
  <c r="S25" i="23"/>
  <c r="T25" i="23"/>
  <c r="U25" i="23"/>
  <c r="V25" i="23"/>
  <c r="V93" i="23" s="1"/>
  <c r="W25" i="23"/>
  <c r="X25" i="23"/>
  <c r="X91" i="23" s="1"/>
  <c r="Y25" i="23"/>
  <c r="Z25" i="23"/>
  <c r="AA25" i="23"/>
  <c r="AB25" i="23"/>
  <c r="AB93" i="23" s="1"/>
  <c r="AC25" i="23"/>
  <c r="AD25" i="23"/>
  <c r="AE25" i="23"/>
  <c r="AF25" i="23"/>
  <c r="AF94" i="23" s="1"/>
  <c r="B25" i="23"/>
  <c r="B93" i="23" s="1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B55" i="23"/>
  <c r="B53" i="23"/>
  <c r="B52" i="23"/>
  <c r="B51" i="23"/>
  <c r="B50" i="23"/>
  <c r="B4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B46" i="23"/>
  <c r="B45" i="23"/>
  <c r="B44" i="23"/>
  <c r="B43" i="23"/>
  <c r="B42" i="23"/>
  <c r="B41" i="23"/>
  <c r="B4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C37" i="23"/>
  <c r="D37" i="23"/>
  <c r="E37" i="23"/>
  <c r="F37" i="23"/>
  <c r="G37" i="23"/>
  <c r="H37" i="23"/>
  <c r="I37" i="23"/>
  <c r="J37" i="23"/>
  <c r="K37" i="23"/>
  <c r="K104" i="23" s="1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B37" i="23"/>
  <c r="B36" i="23"/>
  <c r="B35" i="23"/>
  <c r="B34" i="23"/>
  <c r="B33" i="23"/>
  <c r="B31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F15" i="23"/>
  <c r="G15" i="23"/>
  <c r="H15" i="23"/>
  <c r="I15" i="23"/>
  <c r="J15" i="23"/>
  <c r="K15" i="23"/>
  <c r="L15" i="23"/>
  <c r="L82" i="23" s="1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B19" i="23"/>
  <c r="B18" i="23"/>
  <c r="B17" i="23"/>
  <c r="B16" i="23"/>
  <c r="B15" i="23"/>
  <c r="B14" i="23"/>
  <c r="B1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C10" i="23"/>
  <c r="D10" i="23"/>
  <c r="E10" i="23"/>
  <c r="F10" i="23"/>
  <c r="G10" i="23"/>
  <c r="H10" i="23"/>
  <c r="I10" i="23"/>
  <c r="J10" i="23"/>
  <c r="J77" i="23" s="1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0" i="23"/>
  <c r="B9" i="23"/>
  <c r="B8" i="23"/>
  <c r="B7" i="23"/>
  <c r="B6" i="23"/>
  <c r="B4" i="23"/>
  <c r="B5" i="23"/>
  <c r="V71" i="23" l="1"/>
  <c r="K82" i="23"/>
  <c r="S100" i="23"/>
  <c r="J104" i="23"/>
  <c r="AA76" i="23"/>
  <c r="S76" i="23"/>
  <c r="K76" i="23"/>
  <c r="C76" i="23"/>
  <c r="AD86" i="23"/>
  <c r="V86" i="23"/>
  <c r="N86" i="23"/>
  <c r="F86" i="23"/>
  <c r="AB85" i="23"/>
  <c r="T85" i="23"/>
  <c r="L85" i="23"/>
  <c r="D85" i="23"/>
  <c r="Z84" i="23"/>
  <c r="R84" i="23"/>
  <c r="J84" i="23"/>
  <c r="AF83" i="23"/>
  <c r="AD104" i="23"/>
  <c r="V104" i="23"/>
  <c r="N104" i="23"/>
  <c r="F104" i="23"/>
  <c r="Y129" i="23"/>
  <c r="Q129" i="23"/>
  <c r="I129" i="23"/>
  <c r="AA126" i="23"/>
  <c r="K126" i="23"/>
  <c r="R95" i="23"/>
  <c r="L77" i="23"/>
  <c r="J76" i="23"/>
  <c r="AC86" i="23"/>
  <c r="U86" i="23"/>
  <c r="M86" i="23"/>
  <c r="E86" i="23"/>
  <c r="AA85" i="23"/>
  <c r="S85" i="23"/>
  <c r="K85" i="23"/>
  <c r="C85" i="23"/>
  <c r="Y84" i="23"/>
  <c r="Q84" i="23"/>
  <c r="I84" i="23"/>
  <c r="AE83" i="23"/>
  <c r="W83" i="23"/>
  <c r="O83" i="23"/>
  <c r="G83" i="23"/>
  <c r="AC104" i="23"/>
  <c r="U104" i="23"/>
  <c r="M104" i="23"/>
  <c r="E104" i="23"/>
  <c r="AA103" i="23"/>
  <c r="S103" i="23"/>
  <c r="K103" i="23"/>
  <c r="C103" i="23"/>
  <c r="Y102" i="23"/>
  <c r="Q102" i="23"/>
  <c r="I102" i="23"/>
  <c r="AE101" i="23"/>
  <c r="W101" i="23"/>
  <c r="O101" i="23"/>
  <c r="G101" i="23"/>
  <c r="AF113" i="23"/>
  <c r="E23" i="3" s="1"/>
  <c r="X113" i="23"/>
  <c r="P113" i="23"/>
  <c r="H113" i="23"/>
  <c r="AD112" i="23"/>
  <c r="V112" i="23"/>
  <c r="N112" i="23"/>
  <c r="F112" i="23"/>
  <c r="AB111" i="23"/>
  <c r="T111" i="23"/>
  <c r="L111" i="23"/>
  <c r="D111" i="23"/>
  <c r="Z110" i="23"/>
  <c r="R110" i="23"/>
  <c r="J110" i="23"/>
  <c r="AF122" i="23"/>
  <c r="X122" i="23"/>
  <c r="P122" i="23"/>
  <c r="H122" i="23"/>
  <c r="AD120" i="23"/>
  <c r="V120" i="23"/>
  <c r="N120" i="23"/>
  <c r="F120" i="23"/>
  <c r="AB119" i="23"/>
  <c r="T119" i="23"/>
  <c r="L119" i="23"/>
  <c r="D119" i="23"/>
  <c r="Z118" i="23"/>
  <c r="R118" i="23"/>
  <c r="J118" i="23"/>
  <c r="AF129" i="23"/>
  <c r="X129" i="23"/>
  <c r="P129" i="23"/>
  <c r="H129" i="23"/>
  <c r="AD128" i="23"/>
  <c r="V128" i="23"/>
  <c r="N128" i="23"/>
  <c r="F128" i="23"/>
  <c r="AB127" i="23"/>
  <c r="T127" i="23"/>
  <c r="L127" i="23"/>
  <c r="D127" i="23"/>
  <c r="Z126" i="23"/>
  <c r="R126" i="23"/>
  <c r="J126" i="23"/>
  <c r="Q95" i="23"/>
  <c r="B95" i="23"/>
  <c r="AF77" i="23"/>
  <c r="E16" i="3" s="1"/>
  <c r="H77" i="23"/>
  <c r="N76" i="23"/>
  <c r="T75" i="23"/>
  <c r="D75" i="23"/>
  <c r="AD77" i="23"/>
  <c r="U71" i="23"/>
  <c r="B81" i="23"/>
  <c r="D25" i="3" s="1"/>
  <c r="X83" i="23"/>
  <c r="P83" i="23"/>
  <c r="H83" i="23"/>
  <c r="AB103" i="23"/>
  <c r="T103" i="23"/>
  <c r="L103" i="23"/>
  <c r="D103" i="23"/>
  <c r="Z102" i="23"/>
  <c r="R102" i="23"/>
  <c r="J102" i="23"/>
  <c r="AF101" i="23"/>
  <c r="E83" i="3" s="1"/>
  <c r="X101" i="23"/>
  <c r="P101" i="23"/>
  <c r="H101" i="23"/>
  <c r="B113" i="23"/>
  <c r="D23" i="3" s="1"/>
  <c r="Y113" i="23"/>
  <c r="Q113" i="23"/>
  <c r="I113" i="23"/>
  <c r="AE112" i="23"/>
  <c r="W112" i="23"/>
  <c r="O112" i="23"/>
  <c r="G112" i="23"/>
  <c r="AC111" i="23"/>
  <c r="U111" i="23"/>
  <c r="M111" i="23"/>
  <c r="E111" i="23"/>
  <c r="AA110" i="23"/>
  <c r="S110" i="23"/>
  <c r="K110" i="23"/>
  <c r="C110" i="23"/>
  <c r="B122" i="23"/>
  <c r="D37" i="3" s="1"/>
  <c r="Y122" i="23"/>
  <c r="Q122" i="23"/>
  <c r="I122" i="23"/>
  <c r="AE120" i="23"/>
  <c r="W120" i="23"/>
  <c r="O120" i="23"/>
  <c r="G120" i="23"/>
  <c r="AC119" i="23"/>
  <c r="U119" i="23"/>
  <c r="M119" i="23"/>
  <c r="E119" i="23"/>
  <c r="AA118" i="23"/>
  <c r="S118" i="23"/>
  <c r="K118" i="23"/>
  <c r="C118" i="23"/>
  <c r="B128" i="23"/>
  <c r="D62" i="3" s="1"/>
  <c r="E62" i="3" s="1"/>
  <c r="AE128" i="23"/>
  <c r="W128" i="23"/>
  <c r="O128" i="23"/>
  <c r="G128" i="23"/>
  <c r="AC127" i="23"/>
  <c r="U127" i="23"/>
  <c r="M127" i="23"/>
  <c r="E127" i="23"/>
  <c r="C126" i="23"/>
  <c r="B75" i="23"/>
  <c r="K77" i="23"/>
  <c r="G75" i="23"/>
  <c r="W71" i="23"/>
  <c r="Z85" i="23"/>
  <c r="X80" i="23"/>
  <c r="H80" i="23"/>
  <c r="W113" i="23"/>
  <c r="B76" i="23"/>
  <c r="D15" i="3" s="1"/>
  <c r="E15" i="3" s="1"/>
  <c r="AC82" i="23"/>
  <c r="B77" i="23"/>
  <c r="D16" i="3" s="1"/>
  <c r="Y77" i="23"/>
  <c r="Q77" i="23"/>
  <c r="I77" i="23"/>
  <c r="AE76" i="23"/>
  <c r="W76" i="23"/>
  <c r="O76" i="23"/>
  <c r="G76" i="23"/>
  <c r="AC75" i="23"/>
  <c r="U75" i="23"/>
  <c r="M75" i="23"/>
  <c r="E75" i="23"/>
  <c r="S74" i="23"/>
  <c r="B85" i="23"/>
  <c r="D29" i="3" s="1"/>
  <c r="Z100" i="23"/>
  <c r="X77" i="23"/>
  <c r="AD76" i="23"/>
  <c r="F76" i="23"/>
  <c r="L75" i="23"/>
  <c r="Z74" i="23"/>
  <c r="AC102" i="23"/>
  <c r="Y100" i="23"/>
  <c r="E82" i="23"/>
  <c r="P77" i="23"/>
  <c r="V76" i="23"/>
  <c r="AB75" i="23"/>
  <c r="R74" i="23"/>
  <c r="B72" i="23"/>
  <c r="D11" i="3" s="1"/>
  <c r="AE77" i="23"/>
  <c r="W77" i="23"/>
  <c r="O77" i="23"/>
  <c r="G77" i="23"/>
  <c r="AC76" i="23"/>
  <c r="U76" i="23"/>
  <c r="M76" i="23"/>
  <c r="E76" i="23"/>
  <c r="AA75" i="23"/>
  <c r="S75" i="23"/>
  <c r="K75" i="23"/>
  <c r="C75" i="23"/>
  <c r="Y74" i="23"/>
  <c r="Q74" i="23"/>
  <c r="I74" i="23"/>
  <c r="AE73" i="23"/>
  <c r="W73" i="23"/>
  <c r="O73" i="23"/>
  <c r="G73" i="23"/>
  <c r="AC72" i="23"/>
  <c r="U72" i="23"/>
  <c r="M72" i="23"/>
  <c r="E72" i="23"/>
  <c r="B71" i="23"/>
  <c r="V77" i="23"/>
  <c r="N77" i="23"/>
  <c r="F77" i="23"/>
  <c r="AB76" i="23"/>
  <c r="T76" i="23"/>
  <c r="L76" i="23"/>
  <c r="D76" i="23"/>
  <c r="Z75" i="23"/>
  <c r="R75" i="23"/>
  <c r="J75" i="23"/>
  <c r="AF74" i="23"/>
  <c r="X74" i="23"/>
  <c r="P74" i="23"/>
  <c r="H74" i="23"/>
  <c r="AD73" i="23"/>
  <c r="V73" i="23"/>
  <c r="N73" i="23"/>
  <c r="F73" i="23"/>
  <c r="AB72" i="23"/>
  <c r="T72" i="23"/>
  <c r="L72" i="23"/>
  <c r="D72" i="23"/>
  <c r="Z71" i="23"/>
  <c r="R71" i="23"/>
  <c r="J71" i="23"/>
  <c r="B80" i="23"/>
  <c r="D24" i="3" s="1"/>
  <c r="AE86" i="23"/>
  <c r="W86" i="23"/>
  <c r="O86" i="23"/>
  <c r="G86" i="23"/>
  <c r="AC85" i="23"/>
  <c r="U85" i="23"/>
  <c r="M85" i="23"/>
  <c r="E85" i="23"/>
  <c r="AA84" i="23"/>
  <c r="S84" i="23"/>
  <c r="K84" i="23"/>
  <c r="C84" i="23"/>
  <c r="Y83" i="23"/>
  <c r="Q83" i="23"/>
  <c r="I83" i="23"/>
  <c r="AE82" i="23"/>
  <c r="W82" i="23"/>
  <c r="O82" i="23"/>
  <c r="G82" i="23"/>
  <c r="AC81" i="23"/>
  <c r="U81" i="23"/>
  <c r="M81" i="23"/>
  <c r="E81" i="23"/>
  <c r="AA80" i="23"/>
  <c r="S80" i="23"/>
  <c r="U98" i="23"/>
  <c r="D121" i="23"/>
  <c r="J121" i="23"/>
  <c r="H128" i="23"/>
  <c r="T129" i="23"/>
  <c r="H99" i="23"/>
  <c r="O72" i="23"/>
  <c r="E71" i="23"/>
  <c r="B73" i="23"/>
  <c r="D12" i="3" s="1"/>
  <c r="E12" i="3" s="1"/>
  <c r="M77" i="23"/>
  <c r="Y75" i="23"/>
  <c r="AE74" i="23"/>
  <c r="G74" i="23"/>
  <c r="E73" i="23"/>
  <c r="K72" i="23"/>
  <c r="Y71" i="23"/>
  <c r="I71" i="23"/>
  <c r="V82" i="23"/>
  <c r="F82" i="23"/>
  <c r="AB81" i="23"/>
  <c r="T81" i="23"/>
  <c r="L81" i="23"/>
  <c r="D81" i="23"/>
  <c r="Z80" i="23"/>
  <c r="R80" i="23"/>
  <c r="J80" i="23"/>
  <c r="B98" i="23"/>
  <c r="D80" i="3" s="1"/>
  <c r="B99" i="23"/>
  <c r="D81" i="3" s="1"/>
  <c r="AD100" i="23"/>
  <c r="V100" i="23"/>
  <c r="N100" i="23"/>
  <c r="F100" i="23"/>
  <c r="AB99" i="23"/>
  <c r="AB98" i="23"/>
  <c r="T99" i="23"/>
  <c r="T98" i="23"/>
  <c r="L99" i="23"/>
  <c r="L98" i="23"/>
  <c r="D99" i="23"/>
  <c r="D98" i="23"/>
  <c r="Y109" i="23"/>
  <c r="Q109" i="23"/>
  <c r="I109" i="23"/>
  <c r="AE108" i="23"/>
  <c r="W108" i="23"/>
  <c r="O108" i="23"/>
  <c r="G108" i="23"/>
  <c r="AC107" i="23"/>
  <c r="U107" i="23"/>
  <c r="M107" i="23"/>
  <c r="E107" i="23"/>
  <c r="Y117" i="23"/>
  <c r="Q117" i="23"/>
  <c r="I117" i="23"/>
  <c r="AE121" i="23"/>
  <c r="AE116" i="23"/>
  <c r="W121" i="23"/>
  <c r="W116" i="23"/>
  <c r="W119" i="23"/>
  <c r="O121" i="23"/>
  <c r="O116" i="23"/>
  <c r="G121" i="23"/>
  <c r="G116" i="23"/>
  <c r="AD92" i="23"/>
  <c r="AD91" i="23"/>
  <c r="AD93" i="23"/>
  <c r="AD89" i="23"/>
  <c r="AD94" i="23"/>
  <c r="AD90" i="23"/>
  <c r="AD95" i="23"/>
  <c r="V92" i="23"/>
  <c r="V91" i="23"/>
  <c r="V95" i="23"/>
  <c r="V94" i="23"/>
  <c r="V89" i="23"/>
  <c r="V90" i="23"/>
  <c r="N92" i="23"/>
  <c r="N91" i="23"/>
  <c r="N95" i="23"/>
  <c r="N90" i="23"/>
  <c r="N93" i="23"/>
  <c r="N89" i="23"/>
  <c r="N94" i="23"/>
  <c r="F92" i="23"/>
  <c r="F91" i="23"/>
  <c r="F95" i="23"/>
  <c r="F93" i="23"/>
  <c r="F94" i="23"/>
  <c r="F89" i="23"/>
  <c r="F90" i="23"/>
  <c r="S126" i="23"/>
  <c r="S129" i="23"/>
  <c r="Y131" i="23"/>
  <c r="Y130" i="23"/>
  <c r="Y125" i="23"/>
  <c r="Q131" i="23"/>
  <c r="Q130" i="23"/>
  <c r="Q125" i="23"/>
  <c r="I131" i="23"/>
  <c r="I130" i="23"/>
  <c r="I125" i="23"/>
  <c r="Z73" i="23"/>
  <c r="V98" i="23"/>
  <c r="S81" i="23"/>
  <c r="Y80" i="23"/>
  <c r="I80" i="23"/>
  <c r="U100" i="23"/>
  <c r="AA99" i="23"/>
  <c r="AA98" i="23"/>
  <c r="S99" i="23"/>
  <c r="S98" i="23"/>
  <c r="C99" i="23"/>
  <c r="C98" i="23"/>
  <c r="E37" i="3"/>
  <c r="AF109" i="23"/>
  <c r="E33" i="3" s="1"/>
  <c r="X109" i="23"/>
  <c r="P109" i="23"/>
  <c r="H109" i="23"/>
  <c r="AD108" i="23"/>
  <c r="V108" i="23"/>
  <c r="N108" i="23"/>
  <c r="F108" i="23"/>
  <c r="AB107" i="23"/>
  <c r="T107" i="23"/>
  <c r="T108" i="23"/>
  <c r="L107" i="23"/>
  <c r="D107" i="23"/>
  <c r="D108" i="23"/>
  <c r="AF117" i="23"/>
  <c r="X117" i="23"/>
  <c r="P117" i="23"/>
  <c r="H117" i="23"/>
  <c r="AD121" i="23"/>
  <c r="AD116" i="23"/>
  <c r="V121" i="23"/>
  <c r="V116" i="23"/>
  <c r="N121" i="23"/>
  <c r="N116" i="23"/>
  <c r="F121" i="23"/>
  <c r="F116" i="23"/>
  <c r="AC92" i="23"/>
  <c r="AC91" i="23"/>
  <c r="AC90" i="23"/>
  <c r="AC94" i="23"/>
  <c r="AC93" i="23"/>
  <c r="AC89" i="23"/>
  <c r="AC95" i="23"/>
  <c r="U92" i="23"/>
  <c r="U91" i="23"/>
  <c r="U90" i="23"/>
  <c r="U94" i="23"/>
  <c r="U89" i="23"/>
  <c r="U93" i="23"/>
  <c r="U95" i="23"/>
  <c r="M92" i="23"/>
  <c r="M91" i="23"/>
  <c r="M90" i="23"/>
  <c r="M94" i="23"/>
  <c r="M93" i="23"/>
  <c r="M95" i="23"/>
  <c r="M89" i="23"/>
  <c r="E92" i="23"/>
  <c r="E91" i="23"/>
  <c r="E90" i="23"/>
  <c r="E94" i="23"/>
  <c r="E89" i="23"/>
  <c r="E93" i="23"/>
  <c r="E95" i="23"/>
  <c r="AF130" i="23"/>
  <c r="AF125" i="23"/>
  <c r="E59" i="3" s="1"/>
  <c r="AF131" i="23"/>
  <c r="X130" i="23"/>
  <c r="X125" i="23"/>
  <c r="X131" i="23"/>
  <c r="P130" i="23"/>
  <c r="P125" i="23"/>
  <c r="P131" i="23"/>
  <c r="H130" i="23"/>
  <c r="H125" i="23"/>
  <c r="H131" i="23"/>
  <c r="Y73" i="23"/>
  <c r="O84" i="23"/>
  <c r="G80" i="23"/>
  <c r="U77" i="23"/>
  <c r="I75" i="23"/>
  <c r="AC73" i="23"/>
  <c r="M73" i="23"/>
  <c r="S72" i="23"/>
  <c r="C72" i="23"/>
  <c r="Q71" i="23"/>
  <c r="N82" i="23"/>
  <c r="AB77" i="23"/>
  <c r="Z76" i="23"/>
  <c r="X75" i="23"/>
  <c r="H75" i="23"/>
  <c r="V74" i="23"/>
  <c r="F74" i="23"/>
  <c r="AB73" i="23"/>
  <c r="L73" i="23"/>
  <c r="Z72" i="23"/>
  <c r="J72" i="23"/>
  <c r="P71" i="23"/>
  <c r="B82" i="23"/>
  <c r="D26" i="3" s="1"/>
  <c r="E26" i="3" s="1"/>
  <c r="M82" i="23"/>
  <c r="AA81" i="23"/>
  <c r="K81" i="23"/>
  <c r="Q80" i="23"/>
  <c r="E100" i="23"/>
  <c r="AA77" i="23"/>
  <c r="Y76" i="23"/>
  <c r="I76" i="23"/>
  <c r="W75" i="23"/>
  <c r="AC74" i="23"/>
  <c r="E74" i="23"/>
  <c r="S73" i="23"/>
  <c r="K73" i="23"/>
  <c r="Y72" i="23"/>
  <c r="I72" i="23"/>
  <c r="O71" i="23"/>
  <c r="B83" i="23"/>
  <c r="D27" i="3" s="1"/>
  <c r="E27" i="3" s="1"/>
  <c r="T86" i="23"/>
  <c r="D86" i="23"/>
  <c r="R85" i="23"/>
  <c r="AF84" i="23"/>
  <c r="E28" i="3" s="1"/>
  <c r="P84" i="23"/>
  <c r="AD83" i="23"/>
  <c r="N83" i="23"/>
  <c r="AB82" i="23"/>
  <c r="D82" i="23"/>
  <c r="J81" i="23"/>
  <c r="P80" i="23"/>
  <c r="B101" i="23"/>
  <c r="D83" i="3" s="1"/>
  <c r="T104" i="23"/>
  <c r="D104" i="23"/>
  <c r="Z103" i="23"/>
  <c r="R103" i="23"/>
  <c r="J103" i="23"/>
  <c r="AF102" i="23"/>
  <c r="E84" i="3" s="1"/>
  <c r="X102" i="23"/>
  <c r="H102" i="23"/>
  <c r="AD101" i="23"/>
  <c r="V101" i="23"/>
  <c r="N101" i="23"/>
  <c r="F101" i="23"/>
  <c r="AB100" i="23"/>
  <c r="T100" i="23"/>
  <c r="L100" i="23"/>
  <c r="D100" i="23"/>
  <c r="Z99" i="23"/>
  <c r="Z98" i="23"/>
  <c r="R99" i="23"/>
  <c r="R98" i="23"/>
  <c r="J99" i="23"/>
  <c r="J98" i="23"/>
  <c r="B107" i="23"/>
  <c r="D17" i="3" s="1"/>
  <c r="AE113" i="23"/>
  <c r="O113" i="23"/>
  <c r="G113" i="23"/>
  <c r="AC112" i="23"/>
  <c r="U112" i="23"/>
  <c r="M112" i="23"/>
  <c r="E112" i="23"/>
  <c r="AA111" i="23"/>
  <c r="S111" i="23"/>
  <c r="K111" i="23"/>
  <c r="C111" i="23"/>
  <c r="I73" i="23"/>
  <c r="V113" i="23"/>
  <c r="AC77" i="23"/>
  <c r="E77" i="23"/>
  <c r="Q75" i="23"/>
  <c r="W74" i="23"/>
  <c r="O74" i="23"/>
  <c r="U73" i="23"/>
  <c r="AA72" i="23"/>
  <c r="AD82" i="23"/>
  <c r="B74" i="23"/>
  <c r="D13" i="3" s="1"/>
  <c r="E13" i="3" s="1"/>
  <c r="T77" i="23"/>
  <c r="D77" i="23"/>
  <c r="R76" i="23"/>
  <c r="AF75" i="23"/>
  <c r="E14" i="3" s="1"/>
  <c r="P75" i="23"/>
  <c r="AD74" i="23"/>
  <c r="N74" i="23"/>
  <c r="T73" i="23"/>
  <c r="D73" i="23"/>
  <c r="R72" i="23"/>
  <c r="AF71" i="23"/>
  <c r="X71" i="23"/>
  <c r="H71" i="23"/>
  <c r="U82" i="23"/>
  <c r="C81" i="23"/>
  <c r="B100" i="23"/>
  <c r="D82" i="3" s="1"/>
  <c r="E82" i="3" s="1"/>
  <c r="AC100" i="23"/>
  <c r="M100" i="23"/>
  <c r="K99" i="23"/>
  <c r="K98" i="23"/>
  <c r="S77" i="23"/>
  <c r="C77" i="23"/>
  <c r="Q76" i="23"/>
  <c r="AE75" i="23"/>
  <c r="O75" i="23"/>
  <c r="U74" i="23"/>
  <c r="M74" i="23"/>
  <c r="AA73" i="23"/>
  <c r="C73" i="23"/>
  <c r="Q72" i="23"/>
  <c r="AE71" i="23"/>
  <c r="G71" i="23"/>
  <c r="AB86" i="23"/>
  <c r="L86" i="23"/>
  <c r="J85" i="23"/>
  <c r="X84" i="23"/>
  <c r="H84" i="23"/>
  <c r="V83" i="23"/>
  <c r="F83" i="23"/>
  <c r="T82" i="23"/>
  <c r="Z81" i="23"/>
  <c r="R81" i="23"/>
  <c r="AF80" i="23"/>
  <c r="E24" i="3" s="1"/>
  <c r="AB104" i="23"/>
  <c r="L104" i="23"/>
  <c r="P102" i="23"/>
  <c r="Z77" i="23"/>
  <c r="R77" i="23"/>
  <c r="AF76" i="23"/>
  <c r="X76" i="23"/>
  <c r="P76" i="23"/>
  <c r="H76" i="23"/>
  <c r="AD75" i="23"/>
  <c r="V75" i="23"/>
  <c r="N75" i="23"/>
  <c r="F75" i="23"/>
  <c r="T74" i="23"/>
  <c r="AF72" i="23"/>
  <c r="E11" i="3" s="1"/>
  <c r="P72" i="23"/>
  <c r="B84" i="23"/>
  <c r="D28" i="3" s="1"/>
  <c r="S86" i="23"/>
  <c r="Y85" i="23"/>
  <c r="I85" i="23"/>
  <c r="U83" i="23"/>
  <c r="E83" i="23"/>
  <c r="Q81" i="23"/>
  <c r="AE80" i="23"/>
  <c r="W102" i="23"/>
  <c r="G102" i="23"/>
  <c r="AA104" i="23"/>
  <c r="AE109" i="23"/>
  <c r="AB74" i="23"/>
  <c r="L74" i="23"/>
  <c r="D74" i="23"/>
  <c r="R73" i="23"/>
  <c r="J73" i="23"/>
  <c r="X72" i="23"/>
  <c r="H72" i="23"/>
  <c r="AD71" i="23"/>
  <c r="N71" i="23"/>
  <c r="F71" i="23"/>
  <c r="AA86" i="23"/>
  <c r="K86" i="23"/>
  <c r="C86" i="23"/>
  <c r="Q85" i="23"/>
  <c r="AE84" i="23"/>
  <c r="W84" i="23"/>
  <c r="G84" i="23"/>
  <c r="AC83" i="23"/>
  <c r="M83" i="23"/>
  <c r="AA82" i="23"/>
  <c r="S82" i="23"/>
  <c r="C82" i="23"/>
  <c r="Y81" i="23"/>
  <c r="I81" i="23"/>
  <c r="W80" i="23"/>
  <c r="O80" i="23"/>
  <c r="B102" i="23"/>
  <c r="D84" i="3" s="1"/>
  <c r="S104" i="23"/>
  <c r="C104" i="23"/>
  <c r="Y103" i="23"/>
  <c r="Q103" i="23"/>
  <c r="I103" i="23"/>
  <c r="AE102" i="23"/>
  <c r="O102" i="23"/>
  <c r="AC101" i="23"/>
  <c r="U101" i="23"/>
  <c r="M101" i="23"/>
  <c r="E101" i="23"/>
  <c r="AA100" i="23"/>
  <c r="K100" i="23"/>
  <c r="C100" i="23"/>
  <c r="Y98" i="23"/>
  <c r="Y99" i="23"/>
  <c r="Q98" i="23"/>
  <c r="Q99" i="23"/>
  <c r="I98" i="23"/>
  <c r="I99" i="23"/>
  <c r="B108" i="23"/>
  <c r="D18" i="3" s="1"/>
  <c r="AD113" i="23"/>
  <c r="N113" i="23"/>
  <c r="F113" i="23"/>
  <c r="AB112" i="23"/>
  <c r="T112" i="23"/>
  <c r="L112" i="23"/>
  <c r="D112" i="23"/>
  <c r="Z111" i="23"/>
  <c r="R111" i="23"/>
  <c r="H110" i="23"/>
  <c r="AA74" i="23"/>
  <c r="K74" i="23"/>
  <c r="C74" i="23"/>
  <c r="Q73" i="23"/>
  <c r="AE72" i="23"/>
  <c r="W72" i="23"/>
  <c r="G72" i="23"/>
  <c r="AC71" i="23"/>
  <c r="M71" i="23"/>
  <c r="Z86" i="23"/>
  <c r="R86" i="23"/>
  <c r="J86" i="23"/>
  <c r="AF85" i="23"/>
  <c r="E29" i="3" s="1"/>
  <c r="X85" i="23"/>
  <c r="P85" i="23"/>
  <c r="H85" i="23"/>
  <c r="AD84" i="23"/>
  <c r="V84" i="23"/>
  <c r="N84" i="23"/>
  <c r="F84" i="23"/>
  <c r="AB83" i="23"/>
  <c r="T83" i="23"/>
  <c r="L83" i="23"/>
  <c r="D83" i="23"/>
  <c r="Z82" i="23"/>
  <c r="R82" i="23"/>
  <c r="J82" i="23"/>
  <c r="AF81" i="23"/>
  <c r="E25" i="3" s="1"/>
  <c r="X81" i="23"/>
  <c r="P81" i="23"/>
  <c r="H81" i="23"/>
  <c r="AD80" i="23"/>
  <c r="V80" i="23"/>
  <c r="N80" i="23"/>
  <c r="F80" i="23"/>
  <c r="B103" i="23"/>
  <c r="D85" i="3" s="1"/>
  <c r="Z104" i="23"/>
  <c r="R104" i="23"/>
  <c r="AF103" i="23"/>
  <c r="E85" i="3" s="1"/>
  <c r="X103" i="23"/>
  <c r="P103" i="23"/>
  <c r="H103" i="23"/>
  <c r="AD102" i="23"/>
  <c r="V102" i="23"/>
  <c r="N102" i="23"/>
  <c r="F102" i="23"/>
  <c r="AB101" i="23"/>
  <c r="T101" i="23"/>
  <c r="L101" i="23"/>
  <c r="D101" i="23"/>
  <c r="R100" i="23"/>
  <c r="J100" i="23"/>
  <c r="AF98" i="23"/>
  <c r="E80" i="3" s="1"/>
  <c r="AF99" i="23"/>
  <c r="E81" i="3" s="1"/>
  <c r="X98" i="23"/>
  <c r="X99" i="23"/>
  <c r="P98" i="23"/>
  <c r="P99" i="23"/>
  <c r="H98" i="23"/>
  <c r="B109" i="23"/>
  <c r="D19" i="3" s="1"/>
  <c r="E19" i="3" s="1"/>
  <c r="AC113" i="23"/>
  <c r="U113" i="23"/>
  <c r="M113" i="23"/>
  <c r="E113" i="23"/>
  <c r="AA112" i="23"/>
  <c r="S112" i="23"/>
  <c r="K112" i="23"/>
  <c r="C112" i="23"/>
  <c r="Y111" i="23"/>
  <c r="Q111" i="23"/>
  <c r="I111" i="23"/>
  <c r="AE110" i="23"/>
  <c r="W110" i="23"/>
  <c r="G110" i="23"/>
  <c r="C108" i="23"/>
  <c r="B117" i="23"/>
  <c r="D32" i="3" s="1"/>
  <c r="J74" i="23"/>
  <c r="AF73" i="23"/>
  <c r="X73" i="23"/>
  <c r="P73" i="23"/>
  <c r="H73" i="23"/>
  <c r="AD72" i="23"/>
  <c r="V72" i="23"/>
  <c r="N72" i="23"/>
  <c r="F72" i="23"/>
  <c r="AB71" i="23"/>
  <c r="T71" i="23"/>
  <c r="L71" i="23"/>
  <c r="D71" i="23"/>
  <c r="B86" i="23"/>
  <c r="D30" i="3" s="1"/>
  <c r="Y86" i="23"/>
  <c r="Q86" i="23"/>
  <c r="I86" i="23"/>
  <c r="AE85" i="23"/>
  <c r="W85" i="23"/>
  <c r="O85" i="23"/>
  <c r="G85" i="23"/>
  <c r="AC84" i="23"/>
  <c r="U84" i="23"/>
  <c r="M84" i="23"/>
  <c r="E84" i="23"/>
  <c r="AA83" i="23"/>
  <c r="S83" i="23"/>
  <c r="K83" i="23"/>
  <c r="C83" i="23"/>
  <c r="Y82" i="23"/>
  <c r="Q82" i="23"/>
  <c r="I82" i="23"/>
  <c r="AE81" i="23"/>
  <c r="W81" i="23"/>
  <c r="O81" i="23"/>
  <c r="G81" i="23"/>
  <c r="AC80" i="23"/>
  <c r="U80" i="23"/>
  <c r="M80" i="23"/>
  <c r="E80" i="23"/>
  <c r="B104" i="23"/>
  <c r="D86" i="3" s="1"/>
  <c r="Y104" i="23"/>
  <c r="Q104" i="23"/>
  <c r="I104" i="23"/>
  <c r="AE103" i="23"/>
  <c r="W103" i="23"/>
  <c r="O103" i="23"/>
  <c r="G103" i="23"/>
  <c r="U102" i="23"/>
  <c r="M102" i="23"/>
  <c r="E102" i="23"/>
  <c r="AA101" i="23"/>
  <c r="S101" i="23"/>
  <c r="K101" i="23"/>
  <c r="C101" i="23"/>
  <c r="Q100" i="23"/>
  <c r="I100" i="23"/>
  <c r="AE98" i="23"/>
  <c r="AE99" i="23"/>
  <c r="W98" i="23"/>
  <c r="W99" i="23"/>
  <c r="O99" i="23"/>
  <c r="O98" i="23"/>
  <c r="G98" i="23"/>
  <c r="G99" i="23"/>
  <c r="B110" i="23"/>
  <c r="D20" i="3" s="1"/>
  <c r="E20" i="3" s="1"/>
  <c r="AB113" i="23"/>
  <c r="T113" i="23"/>
  <c r="L113" i="23"/>
  <c r="D113" i="23"/>
  <c r="Z112" i="23"/>
  <c r="R112" i="23"/>
  <c r="J112" i="23"/>
  <c r="AF111" i="23"/>
  <c r="E21" i="3" s="1"/>
  <c r="X111" i="23"/>
  <c r="P111" i="23"/>
  <c r="H111" i="23"/>
  <c r="AD110" i="23"/>
  <c r="B118" i="23"/>
  <c r="D33" i="3" s="1"/>
  <c r="T117" i="23"/>
  <c r="P127" i="23"/>
  <c r="AA71" i="23"/>
  <c r="S71" i="23"/>
  <c r="K71" i="23"/>
  <c r="C71" i="23"/>
  <c r="AF86" i="23"/>
  <c r="E30" i="3" s="1"/>
  <c r="X86" i="23"/>
  <c r="P86" i="23"/>
  <c r="H86" i="23"/>
  <c r="AD85" i="23"/>
  <c r="V85" i="23"/>
  <c r="N85" i="23"/>
  <c r="F85" i="23"/>
  <c r="AB84" i="23"/>
  <c r="T84" i="23"/>
  <c r="L84" i="23"/>
  <c r="D84" i="23"/>
  <c r="Z83" i="23"/>
  <c r="R83" i="23"/>
  <c r="J83" i="23"/>
  <c r="AF82" i="23"/>
  <c r="X82" i="23"/>
  <c r="P82" i="23"/>
  <c r="H82" i="23"/>
  <c r="AD81" i="23"/>
  <c r="V81" i="23"/>
  <c r="N81" i="23"/>
  <c r="F81" i="23"/>
  <c r="AB80" i="23"/>
  <c r="T80" i="23"/>
  <c r="L80" i="23"/>
  <c r="D80" i="23"/>
  <c r="AF104" i="23"/>
  <c r="E86" i="3" s="1"/>
  <c r="X104" i="23"/>
  <c r="P104" i="23"/>
  <c r="H104" i="23"/>
  <c r="AD103" i="23"/>
  <c r="V103" i="23"/>
  <c r="N103" i="23"/>
  <c r="F103" i="23"/>
  <c r="AB102" i="23"/>
  <c r="T102" i="23"/>
  <c r="L102" i="23"/>
  <c r="D102" i="23"/>
  <c r="Z101" i="23"/>
  <c r="R101" i="23"/>
  <c r="J101" i="23"/>
  <c r="AF100" i="23"/>
  <c r="X100" i="23"/>
  <c r="P100" i="23"/>
  <c r="H100" i="23"/>
  <c r="AD99" i="23"/>
  <c r="AD98" i="23"/>
  <c r="V99" i="23"/>
  <c r="N99" i="23"/>
  <c r="N98" i="23"/>
  <c r="F99" i="23"/>
  <c r="F98" i="23"/>
  <c r="B111" i="23"/>
  <c r="D21" i="3" s="1"/>
  <c r="AA113" i="23"/>
  <c r="S113" i="23"/>
  <c r="K113" i="23"/>
  <c r="C113" i="23"/>
  <c r="Y112" i="23"/>
  <c r="Q112" i="23"/>
  <c r="I112" i="23"/>
  <c r="AE111" i="23"/>
  <c r="W111" i="23"/>
  <c r="O111" i="23"/>
  <c r="G111" i="23"/>
  <c r="AC110" i="23"/>
  <c r="S117" i="23"/>
  <c r="E126" i="23"/>
  <c r="K80" i="23"/>
  <c r="C80" i="23"/>
  <c r="AE104" i="23"/>
  <c r="W104" i="23"/>
  <c r="O104" i="23"/>
  <c r="G104" i="23"/>
  <c r="AC103" i="23"/>
  <c r="U103" i="23"/>
  <c r="M103" i="23"/>
  <c r="E103" i="23"/>
  <c r="AA102" i="23"/>
  <c r="S102" i="23"/>
  <c r="K102" i="23"/>
  <c r="C102" i="23"/>
  <c r="Y101" i="23"/>
  <c r="Q101" i="23"/>
  <c r="I101" i="23"/>
  <c r="AE100" i="23"/>
  <c r="W100" i="23"/>
  <c r="O100" i="23"/>
  <c r="G100" i="23"/>
  <c r="AC99" i="23"/>
  <c r="AC98" i="23"/>
  <c r="U99" i="23"/>
  <c r="M99" i="23"/>
  <c r="M98" i="23"/>
  <c r="E99" i="23"/>
  <c r="E98" i="23"/>
  <c r="B112" i="23"/>
  <c r="D22" i="3" s="1"/>
  <c r="E22" i="3" s="1"/>
  <c r="Z113" i="23"/>
  <c r="R113" i="23"/>
  <c r="J113" i="23"/>
  <c r="AF112" i="23"/>
  <c r="X112" i="23"/>
  <c r="P112" i="23"/>
  <c r="H112" i="23"/>
  <c r="AD111" i="23"/>
  <c r="V111" i="23"/>
  <c r="N111" i="23"/>
  <c r="F111" i="23"/>
  <c r="AB110" i="23"/>
  <c r="T110" i="23"/>
  <c r="L110" i="23"/>
  <c r="D110" i="23"/>
  <c r="Z109" i="23"/>
  <c r="R109" i="23"/>
  <c r="J109" i="23"/>
  <c r="AF108" i="23"/>
  <c r="X108" i="23"/>
  <c r="P108" i="23"/>
  <c r="H108" i="23"/>
  <c r="AD107" i="23"/>
  <c r="V107" i="23"/>
  <c r="N107" i="23"/>
  <c r="F107" i="23"/>
  <c r="B120" i="23"/>
  <c r="Z122" i="23"/>
  <c r="R122" i="23"/>
  <c r="J122" i="23"/>
  <c r="AF120" i="23"/>
  <c r="X120" i="23"/>
  <c r="P120" i="23"/>
  <c r="H120" i="23"/>
  <c r="AD119" i="23"/>
  <c r="V119" i="23"/>
  <c r="N119" i="23"/>
  <c r="F119" i="23"/>
  <c r="AB118" i="23"/>
  <c r="T118" i="23"/>
  <c r="L118" i="23"/>
  <c r="D118" i="23"/>
  <c r="Z117" i="23"/>
  <c r="R117" i="23"/>
  <c r="J117" i="23"/>
  <c r="AF121" i="23"/>
  <c r="AF116" i="23"/>
  <c r="X121" i="23"/>
  <c r="X116" i="23"/>
  <c r="P121" i="23"/>
  <c r="P116" i="23"/>
  <c r="H121" i="23"/>
  <c r="H116" i="23"/>
  <c r="AE89" i="23"/>
  <c r="AE93" i="23"/>
  <c r="AE92" i="23"/>
  <c r="AE91" i="23"/>
  <c r="AE95" i="23"/>
  <c r="AE90" i="23"/>
  <c r="AE94" i="23"/>
  <c r="W89" i="23"/>
  <c r="W93" i="23"/>
  <c r="W92" i="23"/>
  <c r="W91" i="23"/>
  <c r="W95" i="23"/>
  <c r="W94" i="23"/>
  <c r="W90" i="23"/>
  <c r="O89" i="23"/>
  <c r="O93" i="23"/>
  <c r="O92" i="23"/>
  <c r="O91" i="23"/>
  <c r="O95" i="23"/>
  <c r="O90" i="23"/>
  <c r="O94" i="23"/>
  <c r="G89" i="23"/>
  <c r="G93" i="23"/>
  <c r="G92" i="23"/>
  <c r="G91" i="23"/>
  <c r="G95" i="23"/>
  <c r="G94" i="23"/>
  <c r="B130" i="23"/>
  <c r="B131" i="23"/>
  <c r="B125" i="23"/>
  <c r="D59" i="3" s="1"/>
  <c r="Z129" i="23"/>
  <c r="R129" i="23"/>
  <c r="J129" i="23"/>
  <c r="AF128" i="23"/>
  <c r="X128" i="23"/>
  <c r="P128" i="23"/>
  <c r="AD127" i="23"/>
  <c r="V127" i="23"/>
  <c r="N127" i="23"/>
  <c r="F127" i="23"/>
  <c r="AB126" i="23"/>
  <c r="T126" i="23"/>
  <c r="L126" i="23"/>
  <c r="D126" i="23"/>
  <c r="Z131" i="23"/>
  <c r="Z130" i="23"/>
  <c r="Z125" i="23"/>
  <c r="R131" i="23"/>
  <c r="R130" i="23"/>
  <c r="R125" i="23"/>
  <c r="J131" i="23"/>
  <c r="J130" i="23"/>
  <c r="J125" i="23"/>
  <c r="Y110" i="23"/>
  <c r="Q110" i="23"/>
  <c r="I110" i="23"/>
  <c r="W109" i="23"/>
  <c r="O109" i="23"/>
  <c r="G109" i="23"/>
  <c r="AC108" i="23"/>
  <c r="U108" i="23"/>
  <c r="M108" i="23"/>
  <c r="E108" i="23"/>
  <c r="AA107" i="23"/>
  <c r="S107" i="23"/>
  <c r="K107" i="23"/>
  <c r="C107" i="23"/>
  <c r="AE122" i="23"/>
  <c r="W122" i="23"/>
  <c r="O122" i="23"/>
  <c r="G122" i="23"/>
  <c r="AC120" i="23"/>
  <c r="U120" i="23"/>
  <c r="M120" i="23"/>
  <c r="E120" i="23"/>
  <c r="AA119" i="23"/>
  <c r="S119" i="23"/>
  <c r="K119" i="23"/>
  <c r="C119" i="23"/>
  <c r="Y118" i="23"/>
  <c r="Q118" i="23"/>
  <c r="I118" i="23"/>
  <c r="AE117" i="23"/>
  <c r="W117" i="23"/>
  <c r="O117" i="23"/>
  <c r="G117" i="23"/>
  <c r="AC121" i="23"/>
  <c r="AC116" i="23"/>
  <c r="U121" i="23"/>
  <c r="U116" i="23"/>
  <c r="M121" i="23"/>
  <c r="M116" i="23"/>
  <c r="E121" i="23"/>
  <c r="E116" i="23"/>
  <c r="AB91" i="23"/>
  <c r="AB90" i="23"/>
  <c r="AB94" i="23"/>
  <c r="AB89" i="23"/>
  <c r="T91" i="23"/>
  <c r="T95" i="23"/>
  <c r="T90" i="23"/>
  <c r="T94" i="23"/>
  <c r="T92" i="23"/>
  <c r="T93" i="23"/>
  <c r="L91" i="23"/>
  <c r="L95" i="23"/>
  <c r="L90" i="23"/>
  <c r="L94" i="23"/>
  <c r="L93" i="23"/>
  <c r="L89" i="23"/>
  <c r="D91" i="23"/>
  <c r="D95" i="23"/>
  <c r="D90" i="23"/>
  <c r="D94" i="23"/>
  <c r="D89" i="23"/>
  <c r="D92" i="23"/>
  <c r="AE129" i="23"/>
  <c r="W129" i="23"/>
  <c r="O129" i="23"/>
  <c r="G129" i="23"/>
  <c r="AC128" i="23"/>
  <c r="U128" i="23"/>
  <c r="M128" i="23"/>
  <c r="E128" i="23"/>
  <c r="AA127" i="23"/>
  <c r="S127" i="23"/>
  <c r="K127" i="23"/>
  <c r="C127" i="23"/>
  <c r="Y126" i="23"/>
  <c r="Q126" i="23"/>
  <c r="I126" i="23"/>
  <c r="AE130" i="23"/>
  <c r="AE125" i="23"/>
  <c r="AE131" i="23"/>
  <c r="W130" i="23"/>
  <c r="W125" i="23"/>
  <c r="O130" i="23"/>
  <c r="O125" i="23"/>
  <c r="O131" i="23"/>
  <c r="G130" i="23"/>
  <c r="G125" i="23"/>
  <c r="B94" i="23"/>
  <c r="T89" i="23"/>
  <c r="J111" i="23"/>
  <c r="AF110" i="23"/>
  <c r="X110" i="23"/>
  <c r="P110" i="23"/>
  <c r="AD109" i="23"/>
  <c r="V109" i="23"/>
  <c r="N109" i="23"/>
  <c r="F109" i="23"/>
  <c r="AB108" i="23"/>
  <c r="L108" i="23"/>
  <c r="Z107" i="23"/>
  <c r="R107" i="23"/>
  <c r="J107" i="23"/>
  <c r="B121" i="23"/>
  <c r="B116" i="23"/>
  <c r="D31" i="3" s="1"/>
  <c r="AD122" i="23"/>
  <c r="V122" i="23"/>
  <c r="N122" i="23"/>
  <c r="F122" i="23"/>
  <c r="AB120" i="23"/>
  <c r="T120" i="23"/>
  <c r="L120" i="23"/>
  <c r="D120" i="23"/>
  <c r="Z119" i="23"/>
  <c r="R119" i="23"/>
  <c r="J119" i="23"/>
  <c r="AF118" i="23"/>
  <c r="X118" i="23"/>
  <c r="P118" i="23"/>
  <c r="H118" i="23"/>
  <c r="AD117" i="23"/>
  <c r="V117" i="23"/>
  <c r="N117" i="23"/>
  <c r="F117" i="23"/>
  <c r="AB116" i="23"/>
  <c r="AB121" i="23"/>
  <c r="T116" i="23"/>
  <c r="T121" i="23"/>
  <c r="L116" i="23"/>
  <c r="L121" i="23"/>
  <c r="D116" i="23"/>
  <c r="AA91" i="23"/>
  <c r="AA90" i="23"/>
  <c r="AA89" i="23"/>
  <c r="AA93" i="23"/>
  <c r="AA94" i="23"/>
  <c r="AA92" i="23"/>
  <c r="AA95" i="23"/>
  <c r="S91" i="23"/>
  <c r="S95" i="23"/>
  <c r="S90" i="23"/>
  <c r="S94" i="23"/>
  <c r="S89" i="23"/>
  <c r="S93" i="23"/>
  <c r="S92" i="23"/>
  <c r="K91" i="23"/>
  <c r="K95" i="23"/>
  <c r="K90" i="23"/>
  <c r="K94" i="23"/>
  <c r="K89" i="23"/>
  <c r="K93" i="23"/>
  <c r="C91" i="23"/>
  <c r="C95" i="23"/>
  <c r="C90" i="23"/>
  <c r="C94" i="23"/>
  <c r="C89" i="23"/>
  <c r="C93" i="23"/>
  <c r="C92" i="23"/>
  <c r="AD129" i="23"/>
  <c r="V129" i="23"/>
  <c r="N129" i="23"/>
  <c r="F129" i="23"/>
  <c r="AB128" i="23"/>
  <c r="T128" i="23"/>
  <c r="L128" i="23"/>
  <c r="D128" i="23"/>
  <c r="Z127" i="23"/>
  <c r="R127" i="23"/>
  <c r="J127" i="23"/>
  <c r="AF126" i="23"/>
  <c r="X126" i="23"/>
  <c r="P126" i="23"/>
  <c r="H126" i="23"/>
  <c r="AD125" i="23"/>
  <c r="AD131" i="23"/>
  <c r="AD130" i="23"/>
  <c r="V125" i="23"/>
  <c r="V130" i="23"/>
  <c r="V131" i="23"/>
  <c r="N125" i="23"/>
  <c r="N131" i="23"/>
  <c r="N130" i="23"/>
  <c r="F125" i="23"/>
  <c r="F130" i="23"/>
  <c r="F131" i="23"/>
  <c r="O110" i="23"/>
  <c r="AC109" i="23"/>
  <c r="U109" i="23"/>
  <c r="M109" i="23"/>
  <c r="E109" i="23"/>
  <c r="AA108" i="23"/>
  <c r="S108" i="23"/>
  <c r="K108" i="23"/>
  <c r="Y107" i="23"/>
  <c r="Q107" i="23"/>
  <c r="I107" i="23"/>
  <c r="AC122" i="23"/>
  <c r="U122" i="23"/>
  <c r="M122" i="23"/>
  <c r="E122" i="23"/>
  <c r="AA120" i="23"/>
  <c r="S120" i="23"/>
  <c r="K120" i="23"/>
  <c r="C120" i="23"/>
  <c r="Y119" i="23"/>
  <c r="Q119" i="23"/>
  <c r="I119" i="23"/>
  <c r="AE118" i="23"/>
  <c r="W118" i="23"/>
  <c r="O118" i="23"/>
  <c r="G118" i="23"/>
  <c r="AC117" i="23"/>
  <c r="U117" i="23"/>
  <c r="M117" i="23"/>
  <c r="E117" i="23"/>
  <c r="AA116" i="23"/>
  <c r="AA121" i="23"/>
  <c r="S116" i="23"/>
  <c r="S121" i="23"/>
  <c r="K116" i="23"/>
  <c r="K121" i="23"/>
  <c r="C116" i="23"/>
  <c r="C121" i="23"/>
  <c r="Z90" i="23"/>
  <c r="Z94" i="23"/>
  <c r="Z89" i="23"/>
  <c r="Z93" i="23"/>
  <c r="Z91" i="23"/>
  <c r="Z92" i="23"/>
  <c r="Z95" i="23"/>
  <c r="R90" i="23"/>
  <c r="R94" i="23"/>
  <c r="R89" i="23"/>
  <c r="R93" i="23"/>
  <c r="R92" i="23"/>
  <c r="J90" i="23"/>
  <c r="J94" i="23"/>
  <c r="J89" i="23"/>
  <c r="J93" i="23"/>
  <c r="J95" i="23"/>
  <c r="J91" i="23"/>
  <c r="B126" i="23"/>
  <c r="AC129" i="23"/>
  <c r="U129" i="23"/>
  <c r="M129" i="23"/>
  <c r="E129" i="23"/>
  <c r="AA128" i="23"/>
  <c r="S128" i="23"/>
  <c r="K128" i="23"/>
  <c r="C128" i="23"/>
  <c r="Y127" i="23"/>
  <c r="Q127" i="23"/>
  <c r="I127" i="23"/>
  <c r="AE126" i="23"/>
  <c r="W126" i="23"/>
  <c r="O126" i="23"/>
  <c r="G126" i="23"/>
  <c r="AC125" i="23"/>
  <c r="AC131" i="23"/>
  <c r="AC130" i="23"/>
  <c r="U125" i="23"/>
  <c r="U131" i="23"/>
  <c r="U130" i="23"/>
  <c r="M125" i="23"/>
  <c r="M131" i="23"/>
  <c r="M130" i="23"/>
  <c r="E125" i="23"/>
  <c r="E131" i="23"/>
  <c r="E130" i="23"/>
  <c r="D93" i="23"/>
  <c r="W131" i="23"/>
  <c r="V110" i="23"/>
  <c r="N110" i="23"/>
  <c r="F110" i="23"/>
  <c r="AB109" i="23"/>
  <c r="T109" i="23"/>
  <c r="L109" i="23"/>
  <c r="D109" i="23"/>
  <c r="Z108" i="23"/>
  <c r="R108" i="23"/>
  <c r="J108" i="23"/>
  <c r="AF107" i="23"/>
  <c r="X107" i="23"/>
  <c r="P107" i="23"/>
  <c r="H107" i="23"/>
  <c r="AB122" i="23"/>
  <c r="T122" i="23"/>
  <c r="L122" i="23"/>
  <c r="D122" i="23"/>
  <c r="Z120" i="23"/>
  <c r="R120" i="23"/>
  <c r="J120" i="23"/>
  <c r="AF119" i="23"/>
  <c r="X119" i="23"/>
  <c r="P119" i="23"/>
  <c r="H119" i="23"/>
  <c r="AD118" i="23"/>
  <c r="V118" i="23"/>
  <c r="N118" i="23"/>
  <c r="F118" i="23"/>
  <c r="AB117" i="23"/>
  <c r="L117" i="23"/>
  <c r="D117" i="23"/>
  <c r="Z116" i="23"/>
  <c r="R121" i="23"/>
  <c r="R116" i="23"/>
  <c r="J116" i="23"/>
  <c r="B89" i="23"/>
  <c r="D52" i="3" s="1"/>
  <c r="B90" i="23"/>
  <c r="B91" i="23"/>
  <c r="B92" i="23"/>
  <c r="D55" i="3" s="1"/>
  <c r="Y90" i="23"/>
  <c r="Y94" i="23"/>
  <c r="Y89" i="23"/>
  <c r="Y93" i="23"/>
  <c r="Y92" i="23"/>
  <c r="Y91" i="23"/>
  <c r="Y95" i="23"/>
  <c r="Q90" i="23"/>
  <c r="Q94" i="23"/>
  <c r="Q89" i="23"/>
  <c r="Q93" i="23"/>
  <c r="Q92" i="23"/>
  <c r="I90" i="23"/>
  <c r="I94" i="23"/>
  <c r="I89" i="23"/>
  <c r="I93" i="23"/>
  <c r="I92" i="23"/>
  <c r="I95" i="23"/>
  <c r="I91" i="23"/>
  <c r="B127" i="23"/>
  <c r="AB129" i="23"/>
  <c r="L129" i="23"/>
  <c r="D129" i="23"/>
  <c r="Z128" i="23"/>
  <c r="R128" i="23"/>
  <c r="J128" i="23"/>
  <c r="AF127" i="23"/>
  <c r="X127" i="23"/>
  <c r="H127" i="23"/>
  <c r="AD126" i="23"/>
  <c r="V126" i="23"/>
  <c r="N126" i="23"/>
  <c r="F126" i="23"/>
  <c r="AB131" i="23"/>
  <c r="AB130" i="23"/>
  <c r="AB125" i="23"/>
  <c r="T131" i="23"/>
  <c r="T130" i="23"/>
  <c r="T125" i="23"/>
  <c r="L131" i="23"/>
  <c r="L130" i="23"/>
  <c r="L125" i="23"/>
  <c r="D131" i="23"/>
  <c r="D130" i="23"/>
  <c r="D125" i="23"/>
  <c r="AB92" i="23"/>
  <c r="G131" i="23"/>
  <c r="U110" i="23"/>
  <c r="M110" i="23"/>
  <c r="E110" i="23"/>
  <c r="AA109" i="23"/>
  <c r="S109" i="23"/>
  <c r="K109" i="23"/>
  <c r="C109" i="23"/>
  <c r="Y108" i="23"/>
  <c r="Q108" i="23"/>
  <c r="I108" i="23"/>
  <c r="AE107" i="23"/>
  <c r="W107" i="23"/>
  <c r="O107" i="23"/>
  <c r="G107" i="23"/>
  <c r="B119" i="23"/>
  <c r="D34" i="3" s="1"/>
  <c r="E34" i="3" s="1"/>
  <c r="AA122" i="23"/>
  <c r="S122" i="23"/>
  <c r="K122" i="23"/>
  <c r="C122" i="23"/>
  <c r="Y120" i="23"/>
  <c r="Q120" i="23"/>
  <c r="I120" i="23"/>
  <c r="AE119" i="23"/>
  <c r="O119" i="23"/>
  <c r="G119" i="23"/>
  <c r="AC118" i="23"/>
  <c r="U118" i="23"/>
  <c r="M118" i="23"/>
  <c r="E118" i="23"/>
  <c r="AA117" i="23"/>
  <c r="K117" i="23"/>
  <c r="C117" i="23"/>
  <c r="Y121" i="23"/>
  <c r="Y116" i="23"/>
  <c r="Q121" i="23"/>
  <c r="Q116" i="23"/>
  <c r="I121" i="23"/>
  <c r="I116" i="23"/>
  <c r="AF89" i="23"/>
  <c r="E52" i="3" s="1"/>
  <c r="AF93" i="23"/>
  <c r="AF92" i="23"/>
  <c r="AF90" i="23"/>
  <c r="AF95" i="23"/>
  <c r="AF91" i="23"/>
  <c r="X89" i="23"/>
  <c r="X93" i="23"/>
  <c r="X92" i="23"/>
  <c r="X95" i="23"/>
  <c r="X94" i="23"/>
  <c r="P89" i="23"/>
  <c r="P93" i="23"/>
  <c r="P92" i="23"/>
  <c r="P90" i="23"/>
  <c r="P91" i="23"/>
  <c r="P95" i="23"/>
  <c r="H89" i="23"/>
  <c r="H93" i="23"/>
  <c r="H92" i="23"/>
  <c r="H95" i="23"/>
  <c r="H91" i="23"/>
  <c r="H94" i="23"/>
  <c r="B129" i="23"/>
  <c r="AA129" i="23"/>
  <c r="K129" i="23"/>
  <c r="C129" i="23"/>
  <c r="Y128" i="23"/>
  <c r="Q128" i="23"/>
  <c r="I128" i="23"/>
  <c r="AE127" i="23"/>
  <c r="W127" i="23"/>
  <c r="O127" i="23"/>
  <c r="G127" i="23"/>
  <c r="AC126" i="23"/>
  <c r="U126" i="23"/>
  <c r="M126" i="23"/>
  <c r="AA131" i="23"/>
  <c r="AA130" i="23"/>
  <c r="AA125" i="23"/>
  <c r="S131" i="23"/>
  <c r="S130" i="23"/>
  <c r="S125" i="23"/>
  <c r="K131" i="23"/>
  <c r="K130" i="23"/>
  <c r="K125" i="23"/>
  <c r="C131" i="23"/>
  <c r="C130" i="23"/>
  <c r="C125" i="23"/>
  <c r="AB95" i="23"/>
  <c r="L92" i="23"/>
  <c r="X90" i="23"/>
  <c r="Z121" i="23"/>
  <c r="K13" i="3"/>
  <c r="AF18" i="3" l="1"/>
  <c r="AN18" i="3"/>
  <c r="AG18" i="3"/>
  <c r="Y18" i="3"/>
  <c r="Z18" i="3"/>
  <c r="AH18" i="3"/>
  <c r="AA18" i="3"/>
  <c r="AI18" i="3"/>
  <c r="AK18" i="3"/>
  <c r="AB18" i="3"/>
  <c r="AJ18" i="3"/>
  <c r="AC18" i="3"/>
  <c r="AD18" i="3"/>
  <c r="AL18" i="3"/>
  <c r="AE18" i="3"/>
  <c r="AM18" i="3"/>
  <c r="B5" i="13"/>
  <c r="E55" i="3"/>
  <c r="E32" i="3"/>
  <c r="E18" i="3"/>
  <c r="E31" i="3"/>
  <c r="E17" i="3"/>
  <c r="D69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J31" i="3"/>
  <c r="J33" i="3"/>
  <c r="B7" i="9" s="1"/>
  <c r="J34" i="3"/>
  <c r="B8" i="9" s="1"/>
  <c r="J38" i="3"/>
  <c r="J40" i="3"/>
  <c r="B7" i="10" s="1"/>
  <c r="J41" i="3"/>
  <c r="B8" i="10" s="1"/>
  <c r="J42" i="3"/>
  <c r="J43" i="3"/>
  <c r="J44" i="3"/>
  <c r="J45" i="3"/>
  <c r="B5" i="11" s="1"/>
  <c r="J46" i="3"/>
  <c r="J47" i="3"/>
  <c r="B7" i="11" s="1"/>
  <c r="J48" i="3"/>
  <c r="B8" i="11" s="1"/>
  <c r="J49" i="3"/>
  <c r="J50" i="3"/>
  <c r="J51" i="3"/>
  <c r="J52" i="3"/>
  <c r="J53" i="3"/>
  <c r="J54" i="3"/>
  <c r="B7" i="12" s="1"/>
  <c r="J55" i="3"/>
  <c r="B8" i="12" s="1"/>
  <c r="J56" i="3"/>
  <c r="B2" i="13" s="1"/>
  <c r="J57" i="3"/>
  <c r="J58" i="3"/>
  <c r="J59" i="3"/>
  <c r="J60" i="3"/>
  <c r="J61" i="3"/>
  <c r="B7" i="13" s="1"/>
  <c r="J62" i="3"/>
  <c r="B8" i="13" s="1"/>
  <c r="J63" i="3"/>
  <c r="J64" i="3"/>
  <c r="J65" i="3"/>
  <c r="J66" i="3"/>
  <c r="J67" i="3"/>
  <c r="J68" i="3"/>
  <c r="B7" i="14" s="1"/>
  <c r="J69" i="3"/>
  <c r="B8" i="14" s="1"/>
  <c r="J70" i="3"/>
  <c r="J71" i="3"/>
  <c r="J72" i="3"/>
  <c r="J73" i="3"/>
  <c r="J74" i="3"/>
  <c r="J75" i="3"/>
  <c r="B7" i="15" s="1"/>
  <c r="J76" i="3"/>
  <c r="B8" i="15" s="1"/>
  <c r="J77" i="3"/>
  <c r="J78" i="3"/>
  <c r="J79" i="3"/>
  <c r="J80" i="3"/>
  <c r="J81" i="3"/>
  <c r="J82" i="3"/>
  <c r="B7" i="16" s="1"/>
  <c r="J83" i="3"/>
  <c r="B8" i="16" s="1"/>
  <c r="J86" i="3"/>
  <c r="J89" i="3"/>
  <c r="B7" i="17" s="1"/>
  <c r="J90" i="3"/>
  <c r="B8" i="17" s="1"/>
  <c r="J91" i="3"/>
  <c r="J92" i="3"/>
  <c r="J93" i="3"/>
  <c r="J94" i="3"/>
  <c r="J95" i="3"/>
  <c r="J96" i="3"/>
  <c r="J97" i="3"/>
  <c r="J23" i="3"/>
  <c r="J26" i="3"/>
  <c r="B7" i="8" s="1"/>
  <c r="J27" i="3"/>
  <c r="B8" i="8" s="1"/>
  <c r="J19" i="3"/>
  <c r="B7" i="2" s="1"/>
  <c r="F16" i="3" l="1"/>
  <c r="J20" i="3"/>
  <c r="B8" i="2" s="1"/>
  <c r="F15" i="3"/>
  <c r="K20" i="3" l="1"/>
  <c r="J22" i="3"/>
  <c r="B1" i="18" l="1"/>
  <c r="B1" i="16"/>
  <c r="B1" i="14"/>
  <c r="B1" i="12"/>
  <c r="B1" i="10"/>
  <c r="K40" i="3"/>
  <c r="C7" i="10" s="1"/>
  <c r="B1" i="13"/>
  <c r="B1" i="2"/>
  <c r="B1" i="9"/>
  <c r="B1" i="11"/>
  <c r="B1" i="8"/>
  <c r="B1" i="15"/>
  <c r="B1" i="17"/>
  <c r="J39" i="3"/>
  <c r="J37" i="3"/>
  <c r="J36" i="3"/>
  <c r="J35" i="3"/>
  <c r="K41" i="3" l="1"/>
  <c r="C8" i="10" s="1"/>
  <c r="K48" i="3"/>
  <c r="C8" i="11" s="1"/>
  <c r="K54" i="3"/>
  <c r="C7" i="12" s="1"/>
  <c r="K62" i="3"/>
  <c r="C8" i="13" s="1"/>
  <c r="K68" i="3"/>
  <c r="C7" i="14" s="1"/>
  <c r="K47" i="3"/>
  <c r="C7" i="11" s="1"/>
  <c r="K55" i="3"/>
  <c r="C8" i="12" s="1"/>
  <c r="K61" i="3"/>
  <c r="C7" i="13" s="1"/>
  <c r="K69" i="3"/>
  <c r="C8" i="14" s="1"/>
  <c r="K75" i="3"/>
  <c r="C7" i="15" s="1"/>
  <c r="K83" i="3"/>
  <c r="C8" i="16" s="1"/>
  <c r="K89" i="3"/>
  <c r="C7" i="17" s="1"/>
  <c r="K76" i="3"/>
  <c r="C8" i="15" s="1"/>
  <c r="K82" i="3"/>
  <c r="C7" i="16" s="1"/>
  <c r="K96" i="3"/>
  <c r="K97" i="3"/>
  <c r="K34" i="3"/>
  <c r="C8" i="9" s="1"/>
  <c r="K19" i="3"/>
  <c r="C7" i="2" s="1"/>
  <c r="K90" i="3"/>
  <c r="C8" i="17" s="1"/>
  <c r="K33" i="3"/>
  <c r="C7" i="9" s="1"/>
  <c r="K26" i="3"/>
  <c r="C7" i="8" s="1"/>
  <c r="K22" i="3"/>
  <c r="C8" i="2"/>
  <c r="K27" i="3"/>
  <c r="C8" i="8" s="1"/>
  <c r="C1" i="18"/>
  <c r="C1" i="16"/>
  <c r="C1" i="14"/>
  <c r="C1" i="12"/>
  <c r="C1" i="10"/>
  <c r="C1" i="17"/>
  <c r="C1" i="15"/>
  <c r="C1" i="13"/>
  <c r="C1" i="11"/>
  <c r="C1" i="9"/>
  <c r="C1" i="8"/>
  <c r="L13" i="3"/>
  <c r="C1" i="2"/>
  <c r="F14" i="3"/>
  <c r="K18" i="3" l="1"/>
  <c r="J18" i="3"/>
  <c r="L18" i="3"/>
  <c r="L20" i="3"/>
  <c r="D8" i="2" s="1"/>
  <c r="L40" i="3"/>
  <c r="D7" i="10" s="1"/>
  <c r="L41" i="3"/>
  <c r="D8" i="10" s="1"/>
  <c r="L27" i="3"/>
  <c r="D8" i="8" s="1"/>
  <c r="L61" i="3"/>
  <c r="D7" i="13" s="1"/>
  <c r="L48" i="3"/>
  <c r="D8" i="11" s="1"/>
  <c r="L54" i="3"/>
  <c r="D7" i="12" s="1"/>
  <c r="L62" i="3"/>
  <c r="D8" i="13" s="1"/>
  <c r="L68" i="3"/>
  <c r="D7" i="14" s="1"/>
  <c r="L47" i="3"/>
  <c r="D7" i="11" s="1"/>
  <c r="L55" i="3"/>
  <c r="D8" i="12" s="1"/>
  <c r="L69" i="3"/>
  <c r="D8" i="14" s="1"/>
  <c r="L75" i="3"/>
  <c r="D7" i="15" s="1"/>
  <c r="L83" i="3"/>
  <c r="D8" i="16" s="1"/>
  <c r="L89" i="3"/>
  <c r="D7" i="17" s="1"/>
  <c r="L76" i="3"/>
  <c r="D8" i="15" s="1"/>
  <c r="L82" i="3"/>
  <c r="D7" i="16" s="1"/>
  <c r="L97" i="3"/>
  <c r="L96" i="3"/>
  <c r="L19" i="3"/>
  <c r="D7" i="2" s="1"/>
  <c r="L33" i="3"/>
  <c r="D7" i="9" s="1"/>
  <c r="L26" i="3"/>
  <c r="D7" i="8" s="1"/>
  <c r="L90" i="3"/>
  <c r="D8" i="17" s="1"/>
  <c r="L34" i="3"/>
  <c r="D8" i="9" s="1"/>
  <c r="L22" i="3"/>
  <c r="D1" i="18"/>
  <c r="D1" i="16"/>
  <c r="D1" i="14"/>
  <c r="D1" i="12"/>
  <c r="D1" i="10"/>
  <c r="D1" i="17"/>
  <c r="D1" i="9"/>
  <c r="D1" i="15"/>
  <c r="D1" i="8"/>
  <c r="M13" i="3"/>
  <c r="D1" i="11"/>
  <c r="D1" i="13"/>
  <c r="D1" i="2"/>
  <c r="J16" i="3"/>
  <c r="J85" i="3"/>
  <c r="M18" i="3" l="1"/>
  <c r="M20" i="3"/>
  <c r="E8" i="2" s="1"/>
  <c r="M40" i="3"/>
  <c r="E7" i="10" s="1"/>
  <c r="M41" i="3"/>
  <c r="E8" i="10" s="1"/>
  <c r="M47" i="3"/>
  <c r="E7" i="11" s="1"/>
  <c r="M55" i="3"/>
  <c r="E8" i="12" s="1"/>
  <c r="M61" i="3"/>
  <c r="E7" i="13" s="1"/>
  <c r="M48" i="3"/>
  <c r="E8" i="11" s="1"/>
  <c r="M54" i="3"/>
  <c r="E7" i="12" s="1"/>
  <c r="M62" i="3"/>
  <c r="E8" i="13" s="1"/>
  <c r="M68" i="3"/>
  <c r="E7" i="14" s="1"/>
  <c r="M76" i="3"/>
  <c r="E8" i="15" s="1"/>
  <c r="M82" i="3"/>
  <c r="E7" i="16" s="1"/>
  <c r="M69" i="3"/>
  <c r="E8" i="14" s="1"/>
  <c r="M75" i="3"/>
  <c r="E7" i="15" s="1"/>
  <c r="M83" i="3"/>
  <c r="E8" i="16" s="1"/>
  <c r="M89" i="3"/>
  <c r="E7" i="17" s="1"/>
  <c r="M90" i="3"/>
  <c r="E8" i="17" s="1"/>
  <c r="M97" i="3"/>
  <c r="M96" i="3"/>
  <c r="M26" i="3"/>
  <c r="E7" i="8" s="1"/>
  <c r="M34" i="3"/>
  <c r="E8" i="9" s="1"/>
  <c r="M33" i="3"/>
  <c r="E7" i="9" s="1"/>
  <c r="M19" i="3"/>
  <c r="E7" i="2" s="1"/>
  <c r="M22" i="3"/>
  <c r="M27" i="3"/>
  <c r="E8" i="8" s="1"/>
  <c r="N13" i="3"/>
  <c r="E1" i="17"/>
  <c r="E1" i="15"/>
  <c r="E1" i="13"/>
  <c r="E1" i="11"/>
  <c r="E1" i="9"/>
  <c r="E1" i="18"/>
  <c r="E1" i="16"/>
  <c r="E1" i="14"/>
  <c r="E1" i="12"/>
  <c r="E1" i="10"/>
  <c r="E1" i="2"/>
  <c r="E1" i="8"/>
  <c r="J24" i="3"/>
  <c r="N18" i="3" l="1"/>
  <c r="N40" i="3"/>
  <c r="F7" i="10" s="1"/>
  <c r="N20" i="3"/>
  <c r="N41" i="3"/>
  <c r="F8" i="10" s="1"/>
  <c r="N62" i="3"/>
  <c r="F8" i="13" s="1"/>
  <c r="N68" i="3"/>
  <c r="F7" i="14" s="1"/>
  <c r="N47" i="3"/>
  <c r="F7" i="11" s="1"/>
  <c r="N55" i="3"/>
  <c r="F8" i="12" s="1"/>
  <c r="N61" i="3"/>
  <c r="F7" i="13" s="1"/>
  <c r="N48" i="3"/>
  <c r="F8" i="11" s="1"/>
  <c r="N54" i="3"/>
  <c r="F7" i="12" s="1"/>
  <c r="N89" i="3"/>
  <c r="F7" i="17" s="1"/>
  <c r="N76" i="3"/>
  <c r="F8" i="15" s="1"/>
  <c r="N82" i="3"/>
  <c r="F7" i="16" s="1"/>
  <c r="N69" i="3"/>
  <c r="F8" i="14" s="1"/>
  <c r="N75" i="3"/>
  <c r="F7" i="15" s="1"/>
  <c r="N83" i="3"/>
  <c r="F8" i="16" s="1"/>
  <c r="N96" i="3"/>
  <c r="N97" i="3"/>
  <c r="N90" i="3"/>
  <c r="F8" i="17" s="1"/>
  <c r="N26" i="3"/>
  <c r="F7" i="8" s="1"/>
  <c r="N33" i="3"/>
  <c r="F7" i="9" s="1"/>
  <c r="N34" i="3"/>
  <c r="F8" i="9" s="1"/>
  <c r="N19" i="3"/>
  <c r="F7" i="2" s="1"/>
  <c r="N22" i="3"/>
  <c r="N27" i="3"/>
  <c r="F8" i="8" s="1"/>
  <c r="F8" i="2"/>
  <c r="O13" i="3"/>
  <c r="F1" i="17"/>
  <c r="F1" i="15"/>
  <c r="F1" i="13"/>
  <c r="F1" i="11"/>
  <c r="F1" i="9"/>
  <c r="F1" i="18"/>
  <c r="F1" i="10"/>
  <c r="F1" i="16"/>
  <c r="F1" i="2"/>
  <c r="F1" i="12"/>
  <c r="F1" i="14"/>
  <c r="F1" i="8"/>
  <c r="J17" i="3"/>
  <c r="J15" i="3"/>
  <c r="J29" i="3"/>
  <c r="O18" i="3" l="1"/>
  <c r="O20" i="3"/>
  <c r="G8" i="2" s="1"/>
  <c r="O27" i="3"/>
  <c r="G8" i="8" s="1"/>
  <c r="O40" i="3"/>
  <c r="G7" i="10" s="1"/>
  <c r="O41" i="3"/>
  <c r="G8" i="10" s="1"/>
  <c r="O48" i="3"/>
  <c r="G8" i="11" s="1"/>
  <c r="O54" i="3"/>
  <c r="G7" i="12" s="1"/>
  <c r="O62" i="3"/>
  <c r="G8" i="13" s="1"/>
  <c r="O68" i="3"/>
  <c r="G7" i="14" s="1"/>
  <c r="O47" i="3"/>
  <c r="G7" i="11" s="1"/>
  <c r="O55" i="3"/>
  <c r="G8" i="12" s="1"/>
  <c r="O61" i="3"/>
  <c r="G7" i="13" s="1"/>
  <c r="O69" i="3"/>
  <c r="G8" i="14" s="1"/>
  <c r="O75" i="3"/>
  <c r="G7" i="15" s="1"/>
  <c r="O83" i="3"/>
  <c r="G8" i="16" s="1"/>
  <c r="O89" i="3"/>
  <c r="G7" i="17" s="1"/>
  <c r="O76" i="3"/>
  <c r="G8" i="15" s="1"/>
  <c r="O82" i="3"/>
  <c r="G7" i="16" s="1"/>
  <c r="O96" i="3"/>
  <c r="O97" i="3"/>
  <c r="O26" i="3"/>
  <c r="G7" i="8" s="1"/>
  <c r="O33" i="3"/>
  <c r="G7" i="9" s="1"/>
  <c r="O34" i="3"/>
  <c r="G8" i="9" s="1"/>
  <c r="O90" i="3"/>
  <c r="G8" i="17" s="1"/>
  <c r="O19" i="3"/>
  <c r="G7" i="2" s="1"/>
  <c r="O22" i="3"/>
  <c r="P13" i="3"/>
  <c r="P18" i="3" s="1"/>
  <c r="G1" i="18"/>
  <c r="G1" i="16"/>
  <c r="G1" i="14"/>
  <c r="G1" i="12"/>
  <c r="G1" i="10"/>
  <c r="G1" i="17"/>
  <c r="G1" i="15"/>
  <c r="G1" i="13"/>
  <c r="G1" i="11"/>
  <c r="G1" i="9"/>
  <c r="G1" i="8"/>
  <c r="G1" i="2"/>
  <c r="J25" i="3"/>
  <c r="J21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6" i="13"/>
  <c r="B2" i="14"/>
  <c r="B3" i="14"/>
  <c r="B4" i="14"/>
  <c r="B5" i="14"/>
  <c r="B6" i="14"/>
  <c r="B2" i="15"/>
  <c r="B6" i="15"/>
  <c r="B2" i="16"/>
  <c r="B3" i="16"/>
  <c r="B4" i="16"/>
  <c r="B5" i="16"/>
  <c r="B6" i="16"/>
  <c r="B4" i="17"/>
  <c r="B4" i="2"/>
  <c r="P20" i="3" l="1"/>
  <c r="H8" i="2" s="1"/>
  <c r="P40" i="3"/>
  <c r="H7" i="10" s="1"/>
  <c r="P41" i="3"/>
  <c r="H8" i="10" s="1"/>
  <c r="L95" i="3"/>
  <c r="P95" i="3"/>
  <c r="M95" i="3"/>
  <c r="N95" i="3"/>
  <c r="K95" i="3"/>
  <c r="O95" i="3"/>
  <c r="N94" i="3"/>
  <c r="K94" i="3"/>
  <c r="O94" i="3"/>
  <c r="L94" i="3"/>
  <c r="P94" i="3"/>
  <c r="M94" i="3"/>
  <c r="M57" i="3"/>
  <c r="E3" i="13" s="1"/>
  <c r="N57" i="3"/>
  <c r="F3" i="13" s="1"/>
  <c r="K57" i="3"/>
  <c r="C3" i="13" s="1"/>
  <c r="O57" i="3"/>
  <c r="G3" i="13" s="1"/>
  <c r="L57" i="3"/>
  <c r="D3" i="13" s="1"/>
  <c r="P57" i="3"/>
  <c r="H3" i="13" s="1"/>
  <c r="L93" i="3"/>
  <c r="P93" i="3"/>
  <c r="M93" i="3"/>
  <c r="N93" i="3"/>
  <c r="K93" i="3"/>
  <c r="O93" i="3"/>
  <c r="N92" i="3"/>
  <c r="K92" i="3"/>
  <c r="P92" i="3"/>
  <c r="L92" i="3"/>
  <c r="M92" i="3"/>
  <c r="O92" i="3"/>
  <c r="L91" i="3"/>
  <c r="P91" i="3"/>
  <c r="N91" i="3"/>
  <c r="O91" i="3"/>
  <c r="K91" i="3"/>
  <c r="M91" i="3"/>
  <c r="P61" i="3"/>
  <c r="H7" i="13" s="1"/>
  <c r="P48" i="3"/>
  <c r="H8" i="11" s="1"/>
  <c r="P54" i="3"/>
  <c r="H7" i="12" s="1"/>
  <c r="P62" i="3"/>
  <c r="H8" i="13" s="1"/>
  <c r="P68" i="3"/>
  <c r="H7" i="14" s="1"/>
  <c r="P47" i="3"/>
  <c r="H7" i="11" s="1"/>
  <c r="P55" i="3"/>
  <c r="H8" i="12" s="1"/>
  <c r="P69" i="3"/>
  <c r="H8" i="14" s="1"/>
  <c r="P75" i="3"/>
  <c r="H7" i="15" s="1"/>
  <c r="P83" i="3"/>
  <c r="H8" i="16" s="1"/>
  <c r="P89" i="3"/>
  <c r="H7" i="17" s="1"/>
  <c r="P76" i="3"/>
  <c r="H8" i="15" s="1"/>
  <c r="P82" i="3"/>
  <c r="H7" i="16" s="1"/>
  <c r="P97" i="3"/>
  <c r="P96" i="3"/>
  <c r="P90" i="3"/>
  <c r="H8" i="17" s="1"/>
  <c r="P19" i="3"/>
  <c r="H7" i="2" s="1"/>
  <c r="P26" i="3"/>
  <c r="H7" i="8" s="1"/>
  <c r="P34" i="3"/>
  <c r="H8" i="9" s="1"/>
  <c r="P33" i="3"/>
  <c r="H7" i="9" s="1"/>
  <c r="P22" i="3"/>
  <c r="P27" i="3"/>
  <c r="H8" i="8" s="1"/>
  <c r="K46" i="3"/>
  <c r="C6" i="11" s="1"/>
  <c r="O46" i="3"/>
  <c r="G6" i="11" s="1"/>
  <c r="L46" i="3"/>
  <c r="D6" i="11" s="1"/>
  <c r="P46" i="3"/>
  <c r="H6" i="11" s="1"/>
  <c r="M46" i="3"/>
  <c r="E6" i="11" s="1"/>
  <c r="N46" i="3"/>
  <c r="F6" i="11" s="1"/>
  <c r="L56" i="3"/>
  <c r="D2" i="13" s="1"/>
  <c r="P56" i="3"/>
  <c r="H2" i="13" s="1"/>
  <c r="M56" i="3"/>
  <c r="E2" i="13" s="1"/>
  <c r="K56" i="3"/>
  <c r="C2" i="13" s="1"/>
  <c r="N56" i="3"/>
  <c r="F2" i="13" s="1"/>
  <c r="O56" i="3"/>
  <c r="G2" i="13" s="1"/>
  <c r="L80" i="3"/>
  <c r="D5" i="16" s="1"/>
  <c r="P80" i="3"/>
  <c r="H5" i="16" s="1"/>
  <c r="M80" i="3"/>
  <c r="E5" i="16" s="1"/>
  <c r="N80" i="3"/>
  <c r="F5" i="16" s="1"/>
  <c r="K80" i="3"/>
  <c r="C5" i="16" s="1"/>
  <c r="O80" i="3"/>
  <c r="G5" i="16" s="1"/>
  <c r="K66" i="3"/>
  <c r="C5" i="14" s="1"/>
  <c r="O66" i="3"/>
  <c r="G5" i="14" s="1"/>
  <c r="L66" i="3"/>
  <c r="D5" i="14" s="1"/>
  <c r="P66" i="3"/>
  <c r="H5" i="14" s="1"/>
  <c r="M66" i="3"/>
  <c r="E5" i="14" s="1"/>
  <c r="N66" i="3"/>
  <c r="F5" i="14" s="1"/>
  <c r="K16" i="3"/>
  <c r="C4" i="2" s="1"/>
  <c r="L16" i="3"/>
  <c r="D4" i="2" s="1"/>
  <c r="M16" i="3"/>
  <c r="E4" i="2" s="1"/>
  <c r="N16" i="3"/>
  <c r="F4" i="2" s="1"/>
  <c r="M50" i="3"/>
  <c r="E3" i="12" s="1"/>
  <c r="K50" i="3"/>
  <c r="C3" i="12" s="1"/>
  <c r="O50" i="3"/>
  <c r="G3" i="12" s="1"/>
  <c r="N50" i="3"/>
  <c r="F3" i="12" s="1"/>
  <c r="P50" i="3"/>
  <c r="H3" i="12" s="1"/>
  <c r="L50" i="3"/>
  <c r="D3" i="12" s="1"/>
  <c r="M45" i="3"/>
  <c r="E5" i="11" s="1"/>
  <c r="N45" i="3"/>
  <c r="F5" i="11" s="1"/>
  <c r="K45" i="3"/>
  <c r="C5" i="11" s="1"/>
  <c r="O45" i="3"/>
  <c r="G5" i="11" s="1"/>
  <c r="L45" i="3"/>
  <c r="D5" i="11" s="1"/>
  <c r="P45" i="3"/>
  <c r="H5" i="11" s="1"/>
  <c r="N86" i="3"/>
  <c r="F4" i="17" s="1"/>
  <c r="K86" i="3"/>
  <c r="C4" i="17" s="1"/>
  <c r="O86" i="3"/>
  <c r="G4" i="17" s="1"/>
  <c r="M86" i="3"/>
  <c r="E4" i="17" s="1"/>
  <c r="L86" i="3"/>
  <c r="D4" i="17" s="1"/>
  <c r="P86" i="3"/>
  <c r="H4" i="17" s="1"/>
  <c r="M79" i="3"/>
  <c r="E4" i="16" s="1"/>
  <c r="N79" i="3"/>
  <c r="F4" i="16" s="1"/>
  <c r="O79" i="3"/>
  <c r="G4" i="16" s="1"/>
  <c r="P79" i="3"/>
  <c r="H4" i="16" s="1"/>
  <c r="K79" i="3"/>
  <c r="C4" i="16" s="1"/>
  <c r="L79" i="3"/>
  <c r="D4" i="16" s="1"/>
  <c r="M74" i="3"/>
  <c r="E6" i="15" s="1"/>
  <c r="N74" i="3"/>
  <c r="F6" i="15" s="1"/>
  <c r="K74" i="3"/>
  <c r="C6" i="15" s="1"/>
  <c r="L74" i="3"/>
  <c r="D6" i="15" s="1"/>
  <c r="O74" i="3"/>
  <c r="G6" i="15" s="1"/>
  <c r="P74" i="3"/>
  <c r="H6" i="15" s="1"/>
  <c r="M70" i="3"/>
  <c r="E2" i="15" s="1"/>
  <c r="N70" i="3"/>
  <c r="F2" i="15" s="1"/>
  <c r="K70" i="3"/>
  <c r="C2" i="15" s="1"/>
  <c r="O70" i="3"/>
  <c r="G2" i="15" s="1"/>
  <c r="L70" i="3"/>
  <c r="D2" i="15" s="1"/>
  <c r="P70" i="3"/>
  <c r="H2" i="15" s="1"/>
  <c r="M65" i="3"/>
  <c r="E4" i="14" s="1"/>
  <c r="N65" i="3"/>
  <c r="F4" i="14" s="1"/>
  <c r="K65" i="3"/>
  <c r="C4" i="14" s="1"/>
  <c r="O65" i="3"/>
  <c r="G4" i="14" s="1"/>
  <c r="L65" i="3"/>
  <c r="D4" i="14" s="1"/>
  <c r="P65" i="3"/>
  <c r="H4" i="14" s="1"/>
  <c r="L60" i="3"/>
  <c r="D6" i="13" s="1"/>
  <c r="P60" i="3"/>
  <c r="H6" i="13" s="1"/>
  <c r="M60" i="3"/>
  <c r="E6" i="13" s="1"/>
  <c r="K60" i="3"/>
  <c r="C6" i="13" s="1"/>
  <c r="N60" i="3"/>
  <c r="F6" i="13" s="1"/>
  <c r="O60" i="3"/>
  <c r="G6" i="13" s="1"/>
  <c r="K51" i="3"/>
  <c r="C4" i="12" s="1"/>
  <c r="O51" i="3"/>
  <c r="G4" i="12" s="1"/>
  <c r="M51" i="3"/>
  <c r="E4" i="12" s="1"/>
  <c r="L51" i="3"/>
  <c r="D4" i="12" s="1"/>
  <c r="N51" i="3"/>
  <c r="F4" i="12" s="1"/>
  <c r="P51" i="3"/>
  <c r="H4" i="12" s="1"/>
  <c r="K42" i="3"/>
  <c r="C2" i="11" s="1"/>
  <c r="O42" i="3"/>
  <c r="G2" i="11" s="1"/>
  <c r="L42" i="3"/>
  <c r="D2" i="11" s="1"/>
  <c r="P42" i="3"/>
  <c r="H2" i="11" s="1"/>
  <c r="M42" i="3"/>
  <c r="E2" i="11" s="1"/>
  <c r="N42" i="3"/>
  <c r="F2" i="11" s="1"/>
  <c r="K71" i="3"/>
  <c r="C3" i="15" s="1"/>
  <c r="O71" i="3"/>
  <c r="G3" i="15" s="1"/>
  <c r="L71" i="3"/>
  <c r="D3" i="15" s="1"/>
  <c r="P71" i="3"/>
  <c r="H3" i="15" s="1"/>
  <c r="M71" i="3"/>
  <c r="E3" i="15" s="1"/>
  <c r="N71" i="3"/>
  <c r="F3" i="15" s="1"/>
  <c r="K38" i="3"/>
  <c r="C5" i="10" s="1"/>
  <c r="O38" i="3"/>
  <c r="G5" i="10" s="1"/>
  <c r="L38" i="3"/>
  <c r="D5" i="10" s="1"/>
  <c r="P38" i="3"/>
  <c r="H5" i="10" s="1"/>
  <c r="M38" i="3"/>
  <c r="E5" i="10" s="1"/>
  <c r="N38" i="3"/>
  <c r="F5" i="10" s="1"/>
  <c r="L53" i="3"/>
  <c r="D6" i="12" s="1"/>
  <c r="P53" i="3"/>
  <c r="H6" i="12" s="1"/>
  <c r="M53" i="3"/>
  <c r="E6" i="12" s="1"/>
  <c r="N53" i="3"/>
  <c r="F6" i="12" s="1"/>
  <c r="O53" i="3"/>
  <c r="G6" i="12" s="1"/>
  <c r="K53" i="3"/>
  <c r="C6" i="12" s="1"/>
  <c r="K49" i="3"/>
  <c r="C2" i="12" s="1"/>
  <c r="O49" i="3"/>
  <c r="G2" i="12" s="1"/>
  <c r="M49" i="3"/>
  <c r="E2" i="12" s="1"/>
  <c r="P49" i="3"/>
  <c r="H2" i="12" s="1"/>
  <c r="L49" i="3"/>
  <c r="D2" i="12" s="1"/>
  <c r="N49" i="3"/>
  <c r="F2" i="12" s="1"/>
  <c r="K44" i="3"/>
  <c r="C4" i="11" s="1"/>
  <c r="O44" i="3"/>
  <c r="G4" i="11" s="1"/>
  <c r="L44" i="3"/>
  <c r="D4" i="11" s="1"/>
  <c r="P44" i="3"/>
  <c r="H4" i="11" s="1"/>
  <c r="M44" i="3"/>
  <c r="E4" i="11" s="1"/>
  <c r="N44" i="3"/>
  <c r="F4" i="11" s="1"/>
  <c r="K78" i="3"/>
  <c r="C3" i="16" s="1"/>
  <c r="O78" i="3"/>
  <c r="G3" i="16" s="1"/>
  <c r="L78" i="3"/>
  <c r="D3" i="16" s="1"/>
  <c r="P78" i="3"/>
  <c r="H3" i="16" s="1"/>
  <c r="M78" i="3"/>
  <c r="E3" i="16" s="1"/>
  <c r="N78" i="3"/>
  <c r="F3" i="16" s="1"/>
  <c r="K73" i="3"/>
  <c r="O73" i="3"/>
  <c r="L73" i="3"/>
  <c r="P73" i="3"/>
  <c r="M73" i="3"/>
  <c r="N73" i="3"/>
  <c r="K64" i="3"/>
  <c r="C3" i="14" s="1"/>
  <c r="O64" i="3"/>
  <c r="G3" i="14" s="1"/>
  <c r="L64" i="3"/>
  <c r="D3" i="14" s="1"/>
  <c r="P64" i="3"/>
  <c r="H3" i="14" s="1"/>
  <c r="M64" i="3"/>
  <c r="E3" i="14" s="1"/>
  <c r="N64" i="3"/>
  <c r="F3" i="14" s="1"/>
  <c r="N59" i="3"/>
  <c r="F5" i="13" s="1"/>
  <c r="K59" i="3"/>
  <c r="C5" i="13" s="1"/>
  <c r="O59" i="3"/>
  <c r="G5" i="13" s="1"/>
  <c r="M59" i="3"/>
  <c r="E5" i="13" s="1"/>
  <c r="P59" i="3"/>
  <c r="H5" i="13" s="1"/>
  <c r="L59" i="3"/>
  <c r="D5" i="13" s="1"/>
  <c r="O16" i="3"/>
  <c r="G4" i="2" s="1"/>
  <c r="K31" i="3"/>
  <c r="C5" i="9" s="1"/>
  <c r="O31" i="3"/>
  <c r="G5" i="9" s="1"/>
  <c r="L31" i="3"/>
  <c r="D5" i="9" s="1"/>
  <c r="P31" i="3"/>
  <c r="H5" i="9" s="1"/>
  <c r="M31" i="3"/>
  <c r="E5" i="9" s="1"/>
  <c r="N31" i="3"/>
  <c r="F5" i="9" s="1"/>
  <c r="B4" i="8"/>
  <c r="N23" i="3"/>
  <c r="F4" i="8" s="1"/>
  <c r="O23" i="3"/>
  <c r="G4" i="8" s="1"/>
  <c r="K23" i="3"/>
  <c r="C4" i="8" s="1"/>
  <c r="M23" i="3"/>
  <c r="E4" i="8" s="1"/>
  <c r="L23" i="3"/>
  <c r="D4" i="8" s="1"/>
  <c r="P23" i="3"/>
  <c r="H4" i="8" s="1"/>
  <c r="M52" i="3"/>
  <c r="E5" i="12" s="1"/>
  <c r="K52" i="3"/>
  <c r="C5" i="12" s="1"/>
  <c r="O52" i="3"/>
  <c r="G5" i="12" s="1"/>
  <c r="L52" i="3"/>
  <c r="D5" i="12" s="1"/>
  <c r="N52" i="3"/>
  <c r="F5" i="12" s="1"/>
  <c r="P52" i="3"/>
  <c r="H5" i="12" s="1"/>
  <c r="M43" i="3"/>
  <c r="E3" i="11" s="1"/>
  <c r="N43" i="3"/>
  <c r="F3" i="11" s="1"/>
  <c r="L43" i="3"/>
  <c r="D3" i="11" s="1"/>
  <c r="O43" i="3"/>
  <c r="G3" i="11" s="1"/>
  <c r="P43" i="3"/>
  <c r="H3" i="11" s="1"/>
  <c r="K43" i="3"/>
  <c r="C3" i="11" s="1"/>
  <c r="N81" i="3"/>
  <c r="F6" i="16" s="1"/>
  <c r="K81" i="3"/>
  <c r="C6" i="16" s="1"/>
  <c r="O81" i="3"/>
  <c r="G6" i="16" s="1"/>
  <c r="L81" i="3"/>
  <c r="D6" i="16" s="1"/>
  <c r="P81" i="3"/>
  <c r="H6" i="16" s="1"/>
  <c r="M81" i="3"/>
  <c r="E6" i="16" s="1"/>
  <c r="M77" i="3"/>
  <c r="E2" i="16" s="1"/>
  <c r="N77" i="3"/>
  <c r="F2" i="16" s="1"/>
  <c r="L77" i="3"/>
  <c r="D2" i="16" s="1"/>
  <c r="O77" i="3"/>
  <c r="G2" i="16" s="1"/>
  <c r="P77" i="3"/>
  <c r="H2" i="16" s="1"/>
  <c r="K77" i="3"/>
  <c r="C2" i="16" s="1"/>
  <c r="M72" i="3"/>
  <c r="N72" i="3"/>
  <c r="K72" i="3"/>
  <c r="O72" i="3"/>
  <c r="L72" i="3"/>
  <c r="P72" i="3"/>
  <c r="M67" i="3"/>
  <c r="E6" i="14" s="1"/>
  <c r="N67" i="3"/>
  <c r="F6" i="14" s="1"/>
  <c r="K67" i="3"/>
  <c r="C6" i="14" s="1"/>
  <c r="O67" i="3"/>
  <c r="G6" i="14" s="1"/>
  <c r="L67" i="3"/>
  <c r="D6" i="14" s="1"/>
  <c r="P67" i="3"/>
  <c r="H6" i="14" s="1"/>
  <c r="L63" i="3"/>
  <c r="D2" i="14" s="1"/>
  <c r="M63" i="3"/>
  <c r="E2" i="14" s="1"/>
  <c r="N63" i="3"/>
  <c r="F2" i="14" s="1"/>
  <c r="O63" i="3"/>
  <c r="G2" i="14" s="1"/>
  <c r="K63" i="3"/>
  <c r="C2" i="14" s="1"/>
  <c r="P63" i="3"/>
  <c r="H2" i="14" s="1"/>
  <c r="L58" i="3"/>
  <c r="D4" i="13" s="1"/>
  <c r="P58" i="3"/>
  <c r="H4" i="13" s="1"/>
  <c r="M58" i="3"/>
  <c r="E4" i="13" s="1"/>
  <c r="K58" i="3"/>
  <c r="C4" i="13" s="1"/>
  <c r="N58" i="3"/>
  <c r="F4" i="13" s="1"/>
  <c r="O58" i="3"/>
  <c r="G4" i="13" s="1"/>
  <c r="K24" i="3"/>
  <c r="C5" i="8" s="1"/>
  <c r="O24" i="3"/>
  <c r="G5" i="8" s="1"/>
  <c r="L24" i="3"/>
  <c r="D5" i="8" s="1"/>
  <c r="P24" i="3"/>
  <c r="H5" i="8" s="1"/>
  <c r="M24" i="3"/>
  <c r="E5" i="8" s="1"/>
  <c r="N24" i="3"/>
  <c r="F5" i="8" s="1"/>
  <c r="Q13" i="3"/>
  <c r="H1" i="18"/>
  <c r="H1" i="16"/>
  <c r="H1" i="14"/>
  <c r="H1" i="12"/>
  <c r="H1" i="10"/>
  <c r="H1" i="11"/>
  <c r="H1" i="17"/>
  <c r="H1" i="9"/>
  <c r="H1" i="8"/>
  <c r="H1" i="13"/>
  <c r="H1" i="2"/>
  <c r="H1" i="15"/>
  <c r="P16" i="3"/>
  <c r="H4" i="2" s="1"/>
  <c r="B5" i="8"/>
  <c r="Q18" i="3" l="1"/>
  <c r="Q40" i="3"/>
  <c r="I7" i="10" s="1"/>
  <c r="Q20" i="3"/>
  <c r="I8" i="2" s="1"/>
  <c r="Q41" i="3"/>
  <c r="I8" i="10" s="1"/>
  <c r="Q47" i="3"/>
  <c r="I7" i="11" s="1"/>
  <c r="Q55" i="3"/>
  <c r="I8" i="12" s="1"/>
  <c r="Q61" i="3"/>
  <c r="I7" i="13" s="1"/>
  <c r="Q48" i="3"/>
  <c r="I8" i="11" s="1"/>
  <c r="Q54" i="3"/>
  <c r="I7" i="12" s="1"/>
  <c r="Q62" i="3"/>
  <c r="I8" i="13" s="1"/>
  <c r="Q68" i="3"/>
  <c r="I7" i="14" s="1"/>
  <c r="Q76" i="3"/>
  <c r="I8" i="15" s="1"/>
  <c r="Q82" i="3"/>
  <c r="I7" i="16" s="1"/>
  <c r="Q69" i="3"/>
  <c r="I8" i="14" s="1"/>
  <c r="Q75" i="3"/>
  <c r="I7" i="15" s="1"/>
  <c r="Q83" i="3"/>
  <c r="I8" i="16" s="1"/>
  <c r="Q89" i="3"/>
  <c r="I7" i="17" s="1"/>
  <c r="Q90" i="3"/>
  <c r="I8" i="17" s="1"/>
  <c r="Q97" i="3"/>
  <c r="Q96" i="3"/>
  <c r="Q33" i="3"/>
  <c r="I7" i="9" s="1"/>
  <c r="Q34" i="3"/>
  <c r="I8" i="9" s="1"/>
  <c r="Q26" i="3"/>
  <c r="I7" i="8" s="1"/>
  <c r="Q19" i="3"/>
  <c r="I7" i="2" s="1"/>
  <c r="Q22" i="3"/>
  <c r="Q57" i="3"/>
  <c r="I3" i="13" s="1"/>
  <c r="Q92" i="3"/>
  <c r="Q91" i="3"/>
  <c r="Q95" i="3"/>
  <c r="Q93" i="3"/>
  <c r="Q46" i="3"/>
  <c r="I6" i="11" s="1"/>
  <c r="Q56" i="3"/>
  <c r="I2" i="13" s="1"/>
  <c r="Q94" i="3"/>
  <c r="Q27" i="3"/>
  <c r="I8" i="8" s="1"/>
  <c r="Q50" i="3"/>
  <c r="I3" i="12" s="1"/>
  <c r="Q79" i="3"/>
  <c r="I4" i="16" s="1"/>
  <c r="Q66" i="3"/>
  <c r="I5" i="14" s="1"/>
  <c r="Q45" i="3"/>
  <c r="I5" i="11" s="1"/>
  <c r="Q74" i="3"/>
  <c r="I6" i="15" s="1"/>
  <c r="Q86" i="3"/>
  <c r="I4" i="17" s="1"/>
  <c r="Q70" i="3"/>
  <c r="I2" i="15" s="1"/>
  <c r="Q80" i="3"/>
  <c r="I5" i="16" s="1"/>
  <c r="Q65" i="3"/>
  <c r="I4" i="14" s="1"/>
  <c r="Q51" i="3"/>
  <c r="I4" i="12" s="1"/>
  <c r="Q42" i="3"/>
  <c r="I2" i="11" s="1"/>
  <c r="Q73" i="3"/>
  <c r="Q77" i="3"/>
  <c r="I2" i="16" s="1"/>
  <c r="Q63" i="3"/>
  <c r="I2" i="14" s="1"/>
  <c r="Q58" i="3"/>
  <c r="I4" i="13" s="1"/>
  <c r="Q49" i="3"/>
  <c r="I2" i="12" s="1"/>
  <c r="Q31" i="3"/>
  <c r="I5" i="9" s="1"/>
  <c r="Q72" i="3"/>
  <c r="Q60" i="3"/>
  <c r="I6" i="13" s="1"/>
  <c r="Q71" i="3"/>
  <c r="I3" i="15" s="1"/>
  <c r="Q78" i="3"/>
  <c r="I3" i="16" s="1"/>
  <c r="Q64" i="3"/>
  <c r="I3" i="14" s="1"/>
  <c r="Q59" i="3"/>
  <c r="I5" i="13" s="1"/>
  <c r="Q43" i="3"/>
  <c r="I3" i="11" s="1"/>
  <c r="Q81" i="3"/>
  <c r="I6" i="16" s="1"/>
  <c r="Q67" i="3"/>
  <c r="I6" i="14" s="1"/>
  <c r="Q38" i="3"/>
  <c r="I5" i="10" s="1"/>
  <c r="Q53" i="3"/>
  <c r="I6" i="12" s="1"/>
  <c r="Q44" i="3"/>
  <c r="I4" i="11" s="1"/>
  <c r="Q23" i="3"/>
  <c r="I4" i="8" s="1"/>
  <c r="Q52" i="3"/>
  <c r="I5" i="12" s="1"/>
  <c r="Q24" i="3"/>
  <c r="I5" i="8" s="1"/>
  <c r="R13" i="3"/>
  <c r="R18" i="3" s="1"/>
  <c r="I1" i="17"/>
  <c r="I1" i="15"/>
  <c r="I1" i="13"/>
  <c r="I1" i="11"/>
  <c r="I1" i="9"/>
  <c r="I1" i="18"/>
  <c r="I1" i="16"/>
  <c r="I1" i="14"/>
  <c r="I1" i="12"/>
  <c r="I1" i="10"/>
  <c r="I1" i="2"/>
  <c r="I1" i="8"/>
  <c r="Q16" i="3"/>
  <c r="I4" i="2" s="1"/>
  <c r="J88" i="3"/>
  <c r="J87" i="3"/>
  <c r="J84" i="3"/>
  <c r="J32" i="3"/>
  <c r="J30" i="3"/>
  <c r="R20" i="3" l="1"/>
  <c r="R40" i="3"/>
  <c r="J7" i="10" s="1"/>
  <c r="R41" i="3"/>
  <c r="J8" i="10" s="1"/>
  <c r="R62" i="3"/>
  <c r="J8" i="13" s="1"/>
  <c r="R68" i="3"/>
  <c r="J7" i="14" s="1"/>
  <c r="R47" i="3"/>
  <c r="J7" i="11" s="1"/>
  <c r="R55" i="3"/>
  <c r="J8" i="12" s="1"/>
  <c r="R61" i="3"/>
  <c r="J7" i="13" s="1"/>
  <c r="R48" i="3"/>
  <c r="J8" i="11" s="1"/>
  <c r="R54" i="3"/>
  <c r="J7" i="12" s="1"/>
  <c r="R89" i="3"/>
  <c r="J7" i="17" s="1"/>
  <c r="R76" i="3"/>
  <c r="J8" i="15" s="1"/>
  <c r="R82" i="3"/>
  <c r="J7" i="16" s="1"/>
  <c r="R69" i="3"/>
  <c r="J8" i="14" s="1"/>
  <c r="R75" i="3"/>
  <c r="J7" i="15" s="1"/>
  <c r="R83" i="3"/>
  <c r="J8" i="16" s="1"/>
  <c r="R96" i="3"/>
  <c r="R97" i="3"/>
  <c r="R26" i="3"/>
  <c r="J7" i="8" s="1"/>
  <c r="R33" i="3"/>
  <c r="J7" i="9" s="1"/>
  <c r="R19" i="3"/>
  <c r="J7" i="2" s="1"/>
  <c r="R34" i="3"/>
  <c r="J8" i="9" s="1"/>
  <c r="R90" i="3"/>
  <c r="J8" i="17" s="1"/>
  <c r="R22" i="3"/>
  <c r="J8" i="2"/>
  <c r="R57" i="3"/>
  <c r="J3" i="13" s="1"/>
  <c r="R95" i="3"/>
  <c r="R93" i="3"/>
  <c r="R27" i="3"/>
  <c r="J8" i="8" s="1"/>
  <c r="R94" i="3"/>
  <c r="R92" i="3"/>
  <c r="R91" i="3"/>
  <c r="R46" i="3"/>
  <c r="J6" i="11" s="1"/>
  <c r="R56" i="3"/>
  <c r="J2" i="13" s="1"/>
  <c r="R50" i="3"/>
  <c r="J3" i="12" s="1"/>
  <c r="R66" i="3"/>
  <c r="J5" i="14" s="1"/>
  <c r="R45" i="3"/>
  <c r="J5" i="11" s="1"/>
  <c r="R74" i="3"/>
  <c r="J6" i="15" s="1"/>
  <c r="R70" i="3"/>
  <c r="J2" i="15" s="1"/>
  <c r="R80" i="3"/>
  <c r="J5" i="16" s="1"/>
  <c r="R86" i="3"/>
  <c r="J4" i="17" s="1"/>
  <c r="R79" i="3"/>
  <c r="J4" i="16" s="1"/>
  <c r="R65" i="3"/>
  <c r="J4" i="14" s="1"/>
  <c r="R42" i="3"/>
  <c r="J2" i="11" s="1"/>
  <c r="R38" i="3"/>
  <c r="J5" i="10" s="1"/>
  <c r="R49" i="3"/>
  <c r="J2" i="12" s="1"/>
  <c r="R31" i="3"/>
  <c r="J5" i="9" s="1"/>
  <c r="R77" i="3"/>
  <c r="J2" i="16" s="1"/>
  <c r="R63" i="3"/>
  <c r="J2" i="14" s="1"/>
  <c r="R71" i="3"/>
  <c r="J3" i="15" s="1"/>
  <c r="R44" i="3"/>
  <c r="J4" i="11" s="1"/>
  <c r="R72" i="3"/>
  <c r="R60" i="3"/>
  <c r="J6" i="13" s="1"/>
  <c r="R51" i="3"/>
  <c r="J4" i="12" s="1"/>
  <c r="R78" i="3"/>
  <c r="J3" i="16" s="1"/>
  <c r="R64" i="3"/>
  <c r="J3" i="14" s="1"/>
  <c r="R59" i="3"/>
  <c r="J5" i="13" s="1"/>
  <c r="R52" i="3"/>
  <c r="J5" i="12" s="1"/>
  <c r="R43" i="3"/>
  <c r="J3" i="11" s="1"/>
  <c r="R67" i="3"/>
  <c r="J6" i="14" s="1"/>
  <c r="R53" i="3"/>
  <c r="J6" i="12" s="1"/>
  <c r="R73" i="3"/>
  <c r="R23" i="3"/>
  <c r="J4" i="8" s="1"/>
  <c r="R81" i="3"/>
  <c r="J6" i="16" s="1"/>
  <c r="R58" i="3"/>
  <c r="J4" i="13" s="1"/>
  <c r="R24" i="3"/>
  <c r="J5" i="8" s="1"/>
  <c r="J28" i="3"/>
  <c r="B2" i="9" s="1"/>
  <c r="S13" i="3"/>
  <c r="S18" i="3" s="1"/>
  <c r="J1" i="17"/>
  <c r="J1" i="15"/>
  <c r="J1" i="13"/>
  <c r="J1" i="11"/>
  <c r="J1" i="9"/>
  <c r="J1" i="12"/>
  <c r="J1" i="18"/>
  <c r="J1" i="10"/>
  <c r="J1" i="2"/>
  <c r="J1" i="8"/>
  <c r="J1" i="16"/>
  <c r="J1" i="14"/>
  <c r="R16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S20" i="3" l="1"/>
  <c r="S40" i="3"/>
  <c r="K7" i="10" s="1"/>
  <c r="S41" i="3"/>
  <c r="K8" i="10" s="1"/>
  <c r="L39" i="3"/>
  <c r="D6" i="10" s="1"/>
  <c r="P39" i="3"/>
  <c r="H6" i="10" s="1"/>
  <c r="M39" i="3"/>
  <c r="E6" i="10" s="1"/>
  <c r="Q39" i="3"/>
  <c r="I6" i="10" s="1"/>
  <c r="N39" i="3"/>
  <c r="F6" i="10" s="1"/>
  <c r="R39" i="3"/>
  <c r="J6" i="10" s="1"/>
  <c r="K39" i="3"/>
  <c r="C6" i="10" s="1"/>
  <c r="O39" i="3"/>
  <c r="G6" i="10" s="1"/>
  <c r="S39" i="3"/>
  <c r="K6" i="10" s="1"/>
  <c r="S48" i="3"/>
  <c r="K8" i="11" s="1"/>
  <c r="S54" i="3"/>
  <c r="K7" i="12" s="1"/>
  <c r="S62" i="3"/>
  <c r="K8" i="13" s="1"/>
  <c r="S68" i="3"/>
  <c r="K7" i="14" s="1"/>
  <c r="S47" i="3"/>
  <c r="K7" i="11" s="1"/>
  <c r="S55" i="3"/>
  <c r="K8" i="12" s="1"/>
  <c r="S61" i="3"/>
  <c r="K7" i="13" s="1"/>
  <c r="S69" i="3"/>
  <c r="K8" i="14" s="1"/>
  <c r="S75" i="3"/>
  <c r="K7" i="15" s="1"/>
  <c r="S83" i="3"/>
  <c r="K8" i="16" s="1"/>
  <c r="S89" i="3"/>
  <c r="K7" i="17" s="1"/>
  <c r="S76" i="3"/>
  <c r="K8" i="15" s="1"/>
  <c r="S82" i="3"/>
  <c r="K7" i="16" s="1"/>
  <c r="S96" i="3"/>
  <c r="S97" i="3"/>
  <c r="S26" i="3"/>
  <c r="K7" i="8" s="1"/>
  <c r="S34" i="3"/>
  <c r="K8" i="9" s="1"/>
  <c r="S90" i="3"/>
  <c r="K8" i="17" s="1"/>
  <c r="S33" i="3"/>
  <c r="K7" i="9" s="1"/>
  <c r="S19" i="3"/>
  <c r="K7" i="2" s="1"/>
  <c r="S22" i="3"/>
  <c r="K8" i="2"/>
  <c r="S27" i="3"/>
  <c r="K8" i="8" s="1"/>
  <c r="S91" i="3"/>
  <c r="S57" i="3"/>
  <c r="K3" i="13" s="1"/>
  <c r="S56" i="3"/>
  <c r="K2" i="13" s="1"/>
  <c r="S95" i="3"/>
  <c r="S93" i="3"/>
  <c r="S94" i="3"/>
  <c r="S92" i="3"/>
  <c r="S46" i="3"/>
  <c r="K6" i="11" s="1"/>
  <c r="S65" i="3"/>
  <c r="K4" i="14" s="1"/>
  <c r="S80" i="3"/>
  <c r="K5" i="16" s="1"/>
  <c r="S66" i="3"/>
  <c r="K5" i="14" s="1"/>
  <c r="S50" i="3"/>
  <c r="K3" i="12" s="1"/>
  <c r="S74" i="3"/>
  <c r="K6" i="15" s="1"/>
  <c r="S45" i="3"/>
  <c r="K5" i="11" s="1"/>
  <c r="S86" i="3"/>
  <c r="K4" i="17" s="1"/>
  <c r="S79" i="3"/>
  <c r="K4" i="16" s="1"/>
  <c r="S70" i="3"/>
  <c r="K2" i="15" s="1"/>
  <c r="S51" i="3"/>
  <c r="K4" i="12" s="1"/>
  <c r="S73" i="3"/>
  <c r="S77" i="3"/>
  <c r="K2" i="16" s="1"/>
  <c r="S63" i="3"/>
  <c r="K2" i="14" s="1"/>
  <c r="S58" i="3"/>
  <c r="K4" i="13" s="1"/>
  <c r="S42" i="3"/>
  <c r="K2" i="11" s="1"/>
  <c r="S49" i="3"/>
  <c r="K2" i="12" s="1"/>
  <c r="S31" i="3"/>
  <c r="K5" i="9" s="1"/>
  <c r="S43" i="3"/>
  <c r="K3" i="11" s="1"/>
  <c r="S81" i="3"/>
  <c r="K6" i="16" s="1"/>
  <c r="S60" i="3"/>
  <c r="K6" i="13" s="1"/>
  <c r="S71" i="3"/>
  <c r="K3" i="15" s="1"/>
  <c r="S44" i="3"/>
  <c r="K4" i="11" s="1"/>
  <c r="S64" i="3"/>
  <c r="K3" i="14" s="1"/>
  <c r="S52" i="3"/>
  <c r="K5" i="12" s="1"/>
  <c r="S72" i="3"/>
  <c r="S38" i="3"/>
  <c r="K5" i="10" s="1"/>
  <c r="S53" i="3"/>
  <c r="K6" i="12" s="1"/>
  <c r="S78" i="3"/>
  <c r="K3" i="16" s="1"/>
  <c r="S59" i="3"/>
  <c r="K5" i="13" s="1"/>
  <c r="S23" i="3"/>
  <c r="K4" i="8" s="1"/>
  <c r="S67" i="3"/>
  <c r="K6" i="14" s="1"/>
  <c r="S24" i="3"/>
  <c r="K5" i="8" s="1"/>
  <c r="K36" i="3"/>
  <c r="C3" i="10" s="1"/>
  <c r="O36" i="3"/>
  <c r="G3" i="10" s="1"/>
  <c r="S36" i="3"/>
  <c r="K3" i="10" s="1"/>
  <c r="L36" i="3"/>
  <c r="D3" i="10" s="1"/>
  <c r="P36" i="3"/>
  <c r="H3" i="10" s="1"/>
  <c r="M36" i="3"/>
  <c r="E3" i="10" s="1"/>
  <c r="Q36" i="3"/>
  <c r="I3" i="10" s="1"/>
  <c r="N36" i="3"/>
  <c r="F3" i="10" s="1"/>
  <c r="R36" i="3"/>
  <c r="J3" i="10" s="1"/>
  <c r="M37" i="3"/>
  <c r="E4" i="10" s="1"/>
  <c r="Q37" i="3"/>
  <c r="I4" i="10" s="1"/>
  <c r="N37" i="3"/>
  <c r="F4" i="10" s="1"/>
  <c r="R37" i="3"/>
  <c r="J4" i="10" s="1"/>
  <c r="K37" i="3"/>
  <c r="C4" i="10" s="1"/>
  <c r="O37" i="3"/>
  <c r="G4" i="10" s="1"/>
  <c r="S37" i="3"/>
  <c r="K4" i="10" s="1"/>
  <c r="L37" i="3"/>
  <c r="D4" i="10" s="1"/>
  <c r="P37" i="3"/>
  <c r="H4" i="10" s="1"/>
  <c r="M35" i="3"/>
  <c r="E2" i="10" s="1"/>
  <c r="Q35" i="3"/>
  <c r="I2" i="10" s="1"/>
  <c r="N35" i="3"/>
  <c r="F2" i="10" s="1"/>
  <c r="R35" i="3"/>
  <c r="J2" i="10" s="1"/>
  <c r="K35" i="3"/>
  <c r="C2" i="10" s="1"/>
  <c r="O35" i="3"/>
  <c r="G2" i="10" s="1"/>
  <c r="S35" i="3"/>
  <c r="K2" i="10" s="1"/>
  <c r="P35" i="3"/>
  <c r="H2" i="10" s="1"/>
  <c r="L35" i="3"/>
  <c r="D2" i="10" s="1"/>
  <c r="N88" i="3"/>
  <c r="F6" i="17" s="1"/>
  <c r="R88" i="3"/>
  <c r="J6" i="17" s="1"/>
  <c r="K88" i="3"/>
  <c r="C6" i="17" s="1"/>
  <c r="O88" i="3"/>
  <c r="G6" i="17" s="1"/>
  <c r="S88" i="3"/>
  <c r="K6" i="17" s="1"/>
  <c r="L88" i="3"/>
  <c r="D6" i="17" s="1"/>
  <c r="P88" i="3"/>
  <c r="H6" i="17" s="1"/>
  <c r="M88" i="3"/>
  <c r="E6" i="17" s="1"/>
  <c r="Q88" i="3"/>
  <c r="I6" i="17" s="1"/>
  <c r="K28" i="3"/>
  <c r="C2" i="9" s="1"/>
  <c r="O28" i="3"/>
  <c r="G2" i="9" s="1"/>
  <c r="S28" i="3"/>
  <c r="K2" i="9" s="1"/>
  <c r="L28" i="3"/>
  <c r="D2" i="9" s="1"/>
  <c r="P28" i="3"/>
  <c r="H2" i="9" s="1"/>
  <c r="M28" i="3"/>
  <c r="E2" i="9" s="1"/>
  <c r="Q28" i="3"/>
  <c r="I2" i="9" s="1"/>
  <c r="N28" i="3"/>
  <c r="F2" i="9" s="1"/>
  <c r="R28" i="3"/>
  <c r="J2" i="9" s="1"/>
  <c r="K32" i="3"/>
  <c r="C6" i="9" s="1"/>
  <c r="O32" i="3"/>
  <c r="G6" i="9" s="1"/>
  <c r="S32" i="3"/>
  <c r="K6" i="9" s="1"/>
  <c r="L32" i="3"/>
  <c r="D6" i="9" s="1"/>
  <c r="P32" i="3"/>
  <c r="H6" i="9" s="1"/>
  <c r="M32" i="3"/>
  <c r="E6" i="9" s="1"/>
  <c r="Q32" i="3"/>
  <c r="I6" i="9" s="1"/>
  <c r="N32" i="3"/>
  <c r="F6" i="9" s="1"/>
  <c r="R32" i="3"/>
  <c r="J6" i="9" s="1"/>
  <c r="N84" i="3"/>
  <c r="F2" i="17" s="1"/>
  <c r="R84" i="3"/>
  <c r="J2" i="17" s="1"/>
  <c r="K84" i="3"/>
  <c r="C2" i="17" s="1"/>
  <c r="O84" i="3"/>
  <c r="G2" i="17" s="1"/>
  <c r="S84" i="3"/>
  <c r="K2" i="17" s="1"/>
  <c r="L84" i="3"/>
  <c r="D2" i="17" s="1"/>
  <c r="P84" i="3"/>
  <c r="H2" i="17" s="1"/>
  <c r="M84" i="3"/>
  <c r="E2" i="17" s="1"/>
  <c r="Q84" i="3"/>
  <c r="I2" i="17" s="1"/>
  <c r="L85" i="3"/>
  <c r="D3" i="17" s="1"/>
  <c r="P85" i="3"/>
  <c r="H3" i="17" s="1"/>
  <c r="M85" i="3"/>
  <c r="E3" i="17" s="1"/>
  <c r="Q85" i="3"/>
  <c r="I3" i="17" s="1"/>
  <c r="N85" i="3"/>
  <c r="F3" i="17" s="1"/>
  <c r="R85" i="3"/>
  <c r="J3" i="17" s="1"/>
  <c r="K85" i="3"/>
  <c r="C3" i="17" s="1"/>
  <c r="O85" i="3"/>
  <c r="G3" i="17" s="1"/>
  <c r="S85" i="3"/>
  <c r="K3" i="17" s="1"/>
  <c r="K30" i="3"/>
  <c r="C4" i="9" s="1"/>
  <c r="O30" i="3"/>
  <c r="G4" i="9" s="1"/>
  <c r="S30" i="3"/>
  <c r="K4" i="9" s="1"/>
  <c r="L30" i="3"/>
  <c r="D4" i="9" s="1"/>
  <c r="P30" i="3"/>
  <c r="H4" i="9" s="1"/>
  <c r="M30" i="3"/>
  <c r="E4" i="9" s="1"/>
  <c r="Q30" i="3"/>
  <c r="I4" i="9" s="1"/>
  <c r="N30" i="3"/>
  <c r="F4" i="9" s="1"/>
  <c r="R30" i="3"/>
  <c r="J4" i="9" s="1"/>
  <c r="L87" i="3"/>
  <c r="D5" i="17" s="1"/>
  <c r="P87" i="3"/>
  <c r="H5" i="17" s="1"/>
  <c r="M87" i="3"/>
  <c r="E5" i="17" s="1"/>
  <c r="Q87" i="3"/>
  <c r="I5" i="17" s="1"/>
  <c r="N87" i="3"/>
  <c r="F5" i="17" s="1"/>
  <c r="R87" i="3"/>
  <c r="J5" i="17" s="1"/>
  <c r="K87" i="3"/>
  <c r="C5" i="17" s="1"/>
  <c r="O87" i="3"/>
  <c r="G5" i="17" s="1"/>
  <c r="S87" i="3"/>
  <c r="K5" i="17" s="1"/>
  <c r="M29" i="3"/>
  <c r="E3" i="9" s="1"/>
  <c r="Q29" i="3"/>
  <c r="I3" i="9" s="1"/>
  <c r="N29" i="3"/>
  <c r="F3" i="9" s="1"/>
  <c r="R29" i="3"/>
  <c r="J3" i="9" s="1"/>
  <c r="K29" i="3"/>
  <c r="C3" i="9" s="1"/>
  <c r="O29" i="3"/>
  <c r="G3" i="9" s="1"/>
  <c r="S29" i="3"/>
  <c r="K3" i="9" s="1"/>
  <c r="L29" i="3"/>
  <c r="D3" i="9" s="1"/>
  <c r="P29" i="3"/>
  <c r="H3" i="9" s="1"/>
  <c r="T13" i="3"/>
  <c r="T18" i="3" s="1"/>
  <c r="K1" i="18"/>
  <c r="K1" i="16"/>
  <c r="K1" i="14"/>
  <c r="K1" i="12"/>
  <c r="K1" i="10"/>
  <c r="K1" i="17"/>
  <c r="K1" i="15"/>
  <c r="K1" i="13"/>
  <c r="K1" i="11"/>
  <c r="K1" i="9"/>
  <c r="K1" i="8"/>
  <c r="K1" i="2"/>
  <c r="S16" i="3"/>
  <c r="K4" i="2" s="1"/>
  <c r="B4" i="10"/>
  <c r="B2" i="10"/>
  <c r="F13" i="3"/>
  <c r="B6" i="9"/>
  <c r="F21" i="3"/>
  <c r="B4" i="9"/>
  <c r="B2" i="17"/>
  <c r="B3" i="17"/>
  <c r="B6" i="17"/>
  <c r="F11" i="3"/>
  <c r="K15" i="3" s="1"/>
  <c r="B5" i="17"/>
  <c r="B3" i="10"/>
  <c r="F10" i="3"/>
  <c r="B6" i="10"/>
  <c r="F17" i="3"/>
  <c r="B3" i="9"/>
  <c r="T20" i="3" l="1"/>
  <c r="L6" i="2"/>
  <c r="T39" i="3"/>
  <c r="L6" i="10" s="1"/>
  <c r="T40" i="3"/>
  <c r="L7" i="10" s="1"/>
  <c r="T41" i="3"/>
  <c r="L8" i="10" s="1"/>
  <c r="T32" i="3"/>
  <c r="L6" i="9" s="1"/>
  <c r="T87" i="3"/>
  <c r="L5" i="17" s="1"/>
  <c r="T30" i="3"/>
  <c r="L4" i="9" s="1"/>
  <c r="T28" i="3"/>
  <c r="L2" i="9" s="1"/>
  <c r="T36" i="3"/>
  <c r="L3" i="10" s="1"/>
  <c r="T61" i="3"/>
  <c r="L7" i="13" s="1"/>
  <c r="T48" i="3"/>
  <c r="L8" i="11" s="1"/>
  <c r="T54" i="3"/>
  <c r="L7" i="12" s="1"/>
  <c r="T62" i="3"/>
  <c r="L8" i="13" s="1"/>
  <c r="T47" i="3"/>
  <c r="L7" i="11" s="1"/>
  <c r="T55" i="3"/>
  <c r="L8" i="12" s="1"/>
  <c r="T69" i="3"/>
  <c r="L8" i="14" s="1"/>
  <c r="T75" i="3"/>
  <c r="L7" i="15" s="1"/>
  <c r="T83" i="3"/>
  <c r="L8" i="16" s="1"/>
  <c r="T89" i="3"/>
  <c r="L7" i="17" s="1"/>
  <c r="T68" i="3"/>
  <c r="L7" i="14" s="1"/>
  <c r="T76" i="3"/>
  <c r="L8" i="15" s="1"/>
  <c r="T82" i="3"/>
  <c r="L7" i="16" s="1"/>
  <c r="T97" i="3"/>
  <c r="T96" i="3"/>
  <c r="T26" i="3"/>
  <c r="L7" i="8" s="1"/>
  <c r="T90" i="3"/>
  <c r="L8" i="17" s="1"/>
  <c r="T34" i="3"/>
  <c r="L8" i="9" s="1"/>
  <c r="T33" i="3"/>
  <c r="L7" i="9" s="1"/>
  <c r="T19" i="3"/>
  <c r="L7" i="2" s="1"/>
  <c r="T22" i="3"/>
  <c r="L3" i="8" s="1"/>
  <c r="L8" i="2"/>
  <c r="T27" i="3"/>
  <c r="L8" i="8" s="1"/>
  <c r="T94" i="3"/>
  <c r="T46" i="3"/>
  <c r="L6" i="11" s="1"/>
  <c r="T92" i="3"/>
  <c r="T91" i="3"/>
  <c r="T95" i="3"/>
  <c r="T57" i="3"/>
  <c r="L3" i="13" s="1"/>
  <c r="T93" i="3"/>
  <c r="T80" i="3"/>
  <c r="L5" i="16" s="1"/>
  <c r="T56" i="3"/>
  <c r="L2" i="13" s="1"/>
  <c r="T65" i="3"/>
  <c r="L4" i="14" s="1"/>
  <c r="T60" i="3"/>
  <c r="L6" i="13" s="1"/>
  <c r="T66" i="3"/>
  <c r="L5" i="14" s="1"/>
  <c r="T86" i="3"/>
  <c r="L4" i="17" s="1"/>
  <c r="T79" i="3"/>
  <c r="L4" i="16" s="1"/>
  <c r="T74" i="3"/>
  <c r="L6" i="15" s="1"/>
  <c r="T70" i="3"/>
  <c r="L2" i="15" s="1"/>
  <c r="T50" i="3"/>
  <c r="L3" i="12" s="1"/>
  <c r="T45" i="3"/>
  <c r="L5" i="11" s="1"/>
  <c r="T51" i="3"/>
  <c r="L4" i="12" s="1"/>
  <c r="T38" i="3"/>
  <c r="L5" i="10" s="1"/>
  <c r="T53" i="3"/>
  <c r="L6" i="12" s="1"/>
  <c r="T78" i="3"/>
  <c r="L3" i="16" s="1"/>
  <c r="T77" i="3"/>
  <c r="L2" i="16" s="1"/>
  <c r="T67" i="3"/>
  <c r="L6" i="14" s="1"/>
  <c r="T49" i="3"/>
  <c r="L2" i="12" s="1"/>
  <c r="T44" i="3"/>
  <c r="L4" i="11" s="1"/>
  <c r="T73" i="3"/>
  <c r="T52" i="3"/>
  <c r="L5" i="12" s="1"/>
  <c r="T72" i="3"/>
  <c r="T63" i="3"/>
  <c r="L2" i="14" s="1"/>
  <c r="T58" i="3"/>
  <c r="L4" i="13" s="1"/>
  <c r="T42" i="3"/>
  <c r="L2" i="11" s="1"/>
  <c r="T31" i="3"/>
  <c r="L5" i="9" s="1"/>
  <c r="T23" i="3"/>
  <c r="L4" i="8" s="1"/>
  <c r="T43" i="3"/>
  <c r="L3" i="11" s="1"/>
  <c r="T71" i="3"/>
  <c r="L3" i="15" s="1"/>
  <c r="T64" i="3"/>
  <c r="L3" i="14" s="1"/>
  <c r="T59" i="3"/>
  <c r="L5" i="13" s="1"/>
  <c r="T81" i="3"/>
  <c r="L6" i="16" s="1"/>
  <c r="T24" i="3"/>
  <c r="L5" i="8" s="1"/>
  <c r="T88" i="3"/>
  <c r="L6" i="17" s="1"/>
  <c r="T29" i="3"/>
  <c r="L3" i="9" s="1"/>
  <c r="T85" i="3"/>
  <c r="L3" i="17" s="1"/>
  <c r="T84" i="3"/>
  <c r="L2" i="17" s="1"/>
  <c r="T35" i="3"/>
  <c r="L2" i="10" s="1"/>
  <c r="T37" i="3"/>
  <c r="L4" i="10" s="1"/>
  <c r="M21" i="3"/>
  <c r="E2" i="8" s="1"/>
  <c r="Q21" i="3"/>
  <c r="I2" i="8" s="1"/>
  <c r="L21" i="3"/>
  <c r="D2" i="8" s="1"/>
  <c r="N21" i="3"/>
  <c r="F2" i="8" s="1"/>
  <c r="R21" i="3"/>
  <c r="J2" i="8" s="1"/>
  <c r="P21" i="3"/>
  <c r="H2" i="8" s="1"/>
  <c r="K21" i="3"/>
  <c r="C2" i="8" s="1"/>
  <c r="O21" i="3"/>
  <c r="G2" i="8" s="1"/>
  <c r="S21" i="3"/>
  <c r="K2" i="8" s="1"/>
  <c r="T21" i="3"/>
  <c r="L2" i="8" s="1"/>
  <c r="K25" i="3"/>
  <c r="C6" i="8" s="1"/>
  <c r="O25" i="3"/>
  <c r="G6" i="8" s="1"/>
  <c r="S25" i="3"/>
  <c r="K6" i="8" s="1"/>
  <c r="N25" i="3"/>
  <c r="F6" i="8" s="1"/>
  <c r="L25" i="3"/>
  <c r="D6" i="8" s="1"/>
  <c r="P25" i="3"/>
  <c r="H6" i="8" s="1"/>
  <c r="T25" i="3"/>
  <c r="L6" i="8" s="1"/>
  <c r="R25" i="3"/>
  <c r="J6" i="8" s="1"/>
  <c r="M25" i="3"/>
  <c r="E6" i="8" s="1"/>
  <c r="Q25" i="3"/>
  <c r="I6" i="8" s="1"/>
  <c r="U13" i="3"/>
  <c r="U18" i="3" s="1"/>
  <c r="L1" i="18"/>
  <c r="L1" i="16"/>
  <c r="L1" i="14"/>
  <c r="L1" i="12"/>
  <c r="L1" i="10"/>
  <c r="L1" i="13"/>
  <c r="L1" i="15"/>
  <c r="L1" i="11"/>
  <c r="L1" i="8"/>
  <c r="L1" i="17"/>
  <c r="L1" i="9"/>
  <c r="L1" i="2"/>
  <c r="T16" i="3"/>
  <c r="L4" i="2" s="1"/>
  <c r="L15" i="3"/>
  <c r="D3" i="2" s="1"/>
  <c r="T15" i="3"/>
  <c r="L3" i="2" s="1"/>
  <c r="M15" i="3"/>
  <c r="E3" i="2" s="1"/>
  <c r="N15" i="3"/>
  <c r="F3" i="2" s="1"/>
  <c r="O15" i="3"/>
  <c r="G3" i="2" s="1"/>
  <c r="P15" i="3"/>
  <c r="H3" i="2" s="1"/>
  <c r="C3" i="2"/>
  <c r="Q15" i="3"/>
  <c r="I3" i="2" s="1"/>
  <c r="R15" i="3"/>
  <c r="J3" i="2" s="1"/>
  <c r="S15" i="3"/>
  <c r="K3" i="2" s="1"/>
  <c r="Q17" i="3"/>
  <c r="I5" i="2" s="1"/>
  <c r="R17" i="3"/>
  <c r="J5" i="2" s="1"/>
  <c r="K17" i="3"/>
  <c r="C5" i="2" s="1"/>
  <c r="S17" i="3"/>
  <c r="K5" i="2" s="1"/>
  <c r="L17" i="3"/>
  <c r="D5" i="2" s="1"/>
  <c r="T17" i="3"/>
  <c r="L5" i="2" s="1"/>
  <c r="M17" i="3"/>
  <c r="E5" i="2" s="1"/>
  <c r="N17" i="3"/>
  <c r="F5" i="2" s="1"/>
  <c r="P17" i="3"/>
  <c r="H5" i="2" s="1"/>
  <c r="O17" i="3"/>
  <c r="G5" i="2" s="1"/>
  <c r="I6" i="2"/>
  <c r="J6" i="2"/>
  <c r="C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6" i="2"/>
  <c r="B2" i="8"/>
  <c r="U17" i="3" l="1"/>
  <c r="M5" i="2" s="1"/>
  <c r="U20" i="3"/>
  <c r="M8" i="2" s="1"/>
  <c r="U40" i="3"/>
  <c r="M7" i="10" s="1"/>
  <c r="U41" i="3"/>
  <c r="M8" i="10" s="1"/>
  <c r="M6" i="2"/>
  <c r="U15" i="3"/>
  <c r="M3" i="2" s="1"/>
  <c r="U39" i="3"/>
  <c r="M6" i="10" s="1"/>
  <c r="U28" i="3"/>
  <c r="M2" i="9" s="1"/>
  <c r="U84" i="3"/>
  <c r="M2" i="17" s="1"/>
  <c r="U36" i="3"/>
  <c r="M3" i="10" s="1"/>
  <c r="U32" i="3"/>
  <c r="M6" i="9" s="1"/>
  <c r="U35" i="3"/>
  <c r="M2" i="10" s="1"/>
  <c r="U29" i="3"/>
  <c r="M3" i="9" s="1"/>
  <c r="U33" i="3"/>
  <c r="M7" i="9" s="1"/>
  <c r="U47" i="3"/>
  <c r="M7" i="11" s="1"/>
  <c r="U55" i="3"/>
  <c r="M8" i="12" s="1"/>
  <c r="U61" i="3"/>
  <c r="M7" i="13" s="1"/>
  <c r="U48" i="3"/>
  <c r="M8" i="11" s="1"/>
  <c r="U54" i="3"/>
  <c r="M7" i="12" s="1"/>
  <c r="U62" i="3"/>
  <c r="M8" i="13" s="1"/>
  <c r="U68" i="3"/>
  <c r="M7" i="14" s="1"/>
  <c r="U76" i="3"/>
  <c r="M8" i="15" s="1"/>
  <c r="U82" i="3"/>
  <c r="M7" i="16" s="1"/>
  <c r="U90" i="3"/>
  <c r="M8" i="17" s="1"/>
  <c r="U69" i="3"/>
  <c r="M8" i="14" s="1"/>
  <c r="U75" i="3"/>
  <c r="M7" i="15" s="1"/>
  <c r="U83" i="3"/>
  <c r="M8" i="16" s="1"/>
  <c r="U89" i="3"/>
  <c r="M7" i="17" s="1"/>
  <c r="U97" i="3"/>
  <c r="U96" i="3"/>
  <c r="U26" i="3"/>
  <c r="M7" i="8" s="1"/>
  <c r="U34" i="3"/>
  <c r="M8" i="9" s="1"/>
  <c r="U19" i="3"/>
  <c r="M7" i="2" s="1"/>
  <c r="U22" i="3"/>
  <c r="M3" i="8" s="1"/>
  <c r="U27" i="3"/>
  <c r="M8" i="8" s="1"/>
  <c r="U94" i="3"/>
  <c r="U57" i="3"/>
  <c r="M3" i="13" s="1"/>
  <c r="U95" i="3"/>
  <c r="U93" i="3"/>
  <c r="U92" i="3"/>
  <c r="U91" i="3"/>
  <c r="U46" i="3"/>
  <c r="M6" i="11" s="1"/>
  <c r="U80" i="3"/>
  <c r="M5" i="16" s="1"/>
  <c r="U65" i="3"/>
  <c r="M4" i="14" s="1"/>
  <c r="U56" i="3"/>
  <c r="M2" i="13" s="1"/>
  <c r="U50" i="3"/>
  <c r="M3" i="12" s="1"/>
  <c r="U79" i="3"/>
  <c r="M4" i="16" s="1"/>
  <c r="U66" i="3"/>
  <c r="M5" i="14" s="1"/>
  <c r="U45" i="3"/>
  <c r="M5" i="11" s="1"/>
  <c r="U86" i="3"/>
  <c r="M4" i="17" s="1"/>
  <c r="U74" i="3"/>
  <c r="M6" i="15" s="1"/>
  <c r="U70" i="3"/>
  <c r="M2" i="15" s="1"/>
  <c r="U38" i="3"/>
  <c r="M5" i="10" s="1"/>
  <c r="U53" i="3"/>
  <c r="M6" i="12" s="1"/>
  <c r="U44" i="3"/>
  <c r="M4" i="11" s="1"/>
  <c r="U23" i="3"/>
  <c r="M4" i="8" s="1"/>
  <c r="U52" i="3"/>
  <c r="M5" i="12" s="1"/>
  <c r="U51" i="3"/>
  <c r="M4" i="12" s="1"/>
  <c r="U42" i="3"/>
  <c r="M2" i="11" s="1"/>
  <c r="U73" i="3"/>
  <c r="U77" i="3"/>
  <c r="M2" i="16" s="1"/>
  <c r="U63" i="3"/>
  <c r="M2" i="14" s="1"/>
  <c r="U58" i="3"/>
  <c r="M4" i="13" s="1"/>
  <c r="U49" i="3"/>
  <c r="M2" i="12" s="1"/>
  <c r="U31" i="3"/>
  <c r="M5" i="9" s="1"/>
  <c r="U81" i="3"/>
  <c r="M6" i="16" s="1"/>
  <c r="U72" i="3"/>
  <c r="U60" i="3"/>
  <c r="M6" i="13" s="1"/>
  <c r="U71" i="3"/>
  <c r="M3" i="15" s="1"/>
  <c r="U78" i="3"/>
  <c r="M3" i="16" s="1"/>
  <c r="U64" i="3"/>
  <c r="M3" i="14" s="1"/>
  <c r="U59" i="3"/>
  <c r="M5" i="13" s="1"/>
  <c r="U43" i="3"/>
  <c r="M3" i="11" s="1"/>
  <c r="U67" i="3"/>
  <c r="M6" i="14" s="1"/>
  <c r="U24" i="3"/>
  <c r="M5" i="8" s="1"/>
  <c r="U85" i="3"/>
  <c r="M3" i="17" s="1"/>
  <c r="U88" i="3"/>
  <c r="M6" i="17" s="1"/>
  <c r="U37" i="3"/>
  <c r="M4" i="10" s="1"/>
  <c r="U30" i="3"/>
  <c r="M4" i="9" s="1"/>
  <c r="U87" i="3"/>
  <c r="M5" i="17" s="1"/>
  <c r="U25" i="3"/>
  <c r="M6" i="8" s="1"/>
  <c r="U21" i="3"/>
  <c r="M2" i="8" s="1"/>
  <c r="V13" i="3"/>
  <c r="V18" i="3" s="1"/>
  <c r="M1" i="17"/>
  <c r="M1" i="15"/>
  <c r="M1" i="13"/>
  <c r="M1" i="11"/>
  <c r="M1" i="9"/>
  <c r="M1" i="18"/>
  <c r="M1" i="16"/>
  <c r="M1" i="14"/>
  <c r="M1" i="12"/>
  <c r="M1" i="10"/>
  <c r="M1" i="2"/>
  <c r="M1" i="8"/>
  <c r="U16" i="3"/>
  <c r="M4" i="2" s="1"/>
  <c r="V20" i="3" l="1"/>
  <c r="N8" i="2" s="1"/>
  <c r="V40" i="3"/>
  <c r="N7" i="10" s="1"/>
  <c r="V41" i="3"/>
  <c r="N8" i="10" s="1"/>
  <c r="V62" i="3"/>
  <c r="N8" i="13" s="1"/>
  <c r="V68" i="3"/>
  <c r="N7" i="14" s="1"/>
  <c r="V47" i="3"/>
  <c r="N7" i="11" s="1"/>
  <c r="V55" i="3"/>
  <c r="N8" i="12" s="1"/>
  <c r="V61" i="3"/>
  <c r="N7" i="13" s="1"/>
  <c r="V48" i="3"/>
  <c r="N8" i="11" s="1"/>
  <c r="V54" i="3"/>
  <c r="N7" i="12" s="1"/>
  <c r="V89" i="3"/>
  <c r="N7" i="17" s="1"/>
  <c r="V76" i="3"/>
  <c r="N8" i="15" s="1"/>
  <c r="V82" i="3"/>
  <c r="N7" i="16" s="1"/>
  <c r="V69" i="3"/>
  <c r="N8" i="14" s="1"/>
  <c r="V75" i="3"/>
  <c r="N7" i="15" s="1"/>
  <c r="V83" i="3"/>
  <c r="N8" i="16" s="1"/>
  <c r="V96" i="3"/>
  <c r="V26" i="3"/>
  <c r="N7" i="8" s="1"/>
  <c r="V97" i="3"/>
  <c r="V33" i="3"/>
  <c r="N7" i="9" s="1"/>
  <c r="V34" i="3"/>
  <c r="N8" i="9" s="1"/>
  <c r="V90" i="3"/>
  <c r="N8" i="17" s="1"/>
  <c r="V19" i="3"/>
  <c r="N7" i="2" s="1"/>
  <c r="V22" i="3"/>
  <c r="N3" i="8" s="1"/>
  <c r="V27" i="3"/>
  <c r="N8" i="8" s="1"/>
  <c r="V46" i="3"/>
  <c r="N6" i="11" s="1"/>
  <c r="V57" i="3"/>
  <c r="N3" i="13" s="1"/>
  <c r="V91" i="3"/>
  <c r="V95" i="3"/>
  <c r="V93" i="3"/>
  <c r="V94" i="3"/>
  <c r="V92" i="3"/>
  <c r="V80" i="3"/>
  <c r="N5" i="16" s="1"/>
  <c r="V86" i="3"/>
  <c r="N4" i="17" s="1"/>
  <c r="V65" i="3"/>
  <c r="N4" i="14" s="1"/>
  <c r="V50" i="3"/>
  <c r="N3" i="12" s="1"/>
  <c r="V79" i="3"/>
  <c r="N4" i="16" s="1"/>
  <c r="V66" i="3"/>
  <c r="N5" i="14" s="1"/>
  <c r="V45" i="3"/>
  <c r="N5" i="11" s="1"/>
  <c r="V74" i="3"/>
  <c r="N6" i="15" s="1"/>
  <c r="V56" i="3"/>
  <c r="N2" i="13" s="1"/>
  <c r="V70" i="3"/>
  <c r="N2" i="15" s="1"/>
  <c r="V51" i="3"/>
  <c r="N4" i="12" s="1"/>
  <c r="V53" i="3"/>
  <c r="N6" i="12" s="1"/>
  <c r="V23" i="3"/>
  <c r="N4" i="8" s="1"/>
  <c r="V52" i="3"/>
  <c r="N5" i="12" s="1"/>
  <c r="V81" i="3"/>
  <c r="N6" i="16" s="1"/>
  <c r="V44" i="3"/>
  <c r="N4" i="11" s="1"/>
  <c r="V73" i="3"/>
  <c r="V77" i="3"/>
  <c r="N2" i="16" s="1"/>
  <c r="V63" i="3"/>
  <c r="N2" i="14" s="1"/>
  <c r="V38" i="3"/>
  <c r="N5" i="10" s="1"/>
  <c r="V49" i="3"/>
  <c r="N2" i="12" s="1"/>
  <c r="V31" i="3"/>
  <c r="N5" i="9" s="1"/>
  <c r="V72" i="3"/>
  <c r="V60" i="3"/>
  <c r="N6" i="13" s="1"/>
  <c r="V42" i="3"/>
  <c r="N2" i="11" s="1"/>
  <c r="V71" i="3"/>
  <c r="N3" i="15" s="1"/>
  <c r="V78" i="3"/>
  <c r="N3" i="16" s="1"/>
  <c r="V64" i="3"/>
  <c r="N3" i="14" s="1"/>
  <c r="V59" i="3"/>
  <c r="N5" i="13" s="1"/>
  <c r="V43" i="3"/>
  <c r="N3" i="11" s="1"/>
  <c r="V67" i="3"/>
  <c r="N6" i="14" s="1"/>
  <c r="V24" i="3"/>
  <c r="N5" i="8" s="1"/>
  <c r="V58" i="3"/>
  <c r="N4" i="13" s="1"/>
  <c r="V88" i="3"/>
  <c r="N6" i="17" s="1"/>
  <c r="V85" i="3"/>
  <c r="N3" i="17" s="1"/>
  <c r="V37" i="3"/>
  <c r="N4" i="10" s="1"/>
  <c r="V30" i="3"/>
  <c r="N4" i="9" s="1"/>
  <c r="V87" i="3"/>
  <c r="N5" i="17" s="1"/>
  <c r="V32" i="3"/>
  <c r="N6" i="9" s="1"/>
  <c r="V36" i="3"/>
  <c r="N3" i="10" s="1"/>
  <c r="V84" i="3"/>
  <c r="N2" i="17" s="1"/>
  <c r="V21" i="3"/>
  <c r="N2" i="8" s="1"/>
  <c r="V25" i="3"/>
  <c r="N6" i="8" s="1"/>
  <c r="V35" i="3"/>
  <c r="N2" i="10" s="1"/>
  <c r="V28" i="3"/>
  <c r="N2" i="9" s="1"/>
  <c r="V39" i="3"/>
  <c r="N6" i="10" s="1"/>
  <c r="V29" i="3"/>
  <c r="N3" i="9" s="1"/>
  <c r="W13" i="3"/>
  <c r="W18" i="3" s="1"/>
  <c r="N1" i="17"/>
  <c r="N1" i="15"/>
  <c r="N1" i="13"/>
  <c r="N1" i="11"/>
  <c r="N1" i="9"/>
  <c r="N1" i="14"/>
  <c r="N1" i="12"/>
  <c r="N1" i="2"/>
  <c r="N1" i="16"/>
  <c r="N1" i="18"/>
  <c r="N1" i="10"/>
  <c r="N1" i="8"/>
  <c r="V16" i="3"/>
  <c r="N4" i="2" s="1"/>
  <c r="V17" i="3"/>
  <c r="N5" i="2" s="1"/>
  <c r="V15" i="3"/>
  <c r="N3" i="2" s="1"/>
  <c r="N6" i="2"/>
  <c r="W20" i="3" l="1"/>
  <c r="W29" i="3"/>
  <c r="O3" i="9" s="1"/>
  <c r="W36" i="3"/>
  <c r="O3" i="10" s="1"/>
  <c r="W25" i="3"/>
  <c r="O6" i="8" s="1"/>
  <c r="O6" i="2"/>
  <c r="W15" i="3"/>
  <c r="O3" i="2" s="1"/>
  <c r="W39" i="3"/>
  <c r="O6" i="10" s="1"/>
  <c r="W28" i="3"/>
  <c r="O2" i="9" s="1"/>
  <c r="W35" i="3"/>
  <c r="O2" i="10" s="1"/>
  <c r="W40" i="3"/>
  <c r="O7" i="10" s="1"/>
  <c r="W41" i="3"/>
  <c r="O8" i="10" s="1"/>
  <c r="W48" i="3"/>
  <c r="O8" i="11" s="1"/>
  <c r="W54" i="3"/>
  <c r="O7" i="12" s="1"/>
  <c r="W62" i="3"/>
  <c r="O8" i="13" s="1"/>
  <c r="W68" i="3"/>
  <c r="O7" i="14" s="1"/>
  <c r="W47" i="3"/>
  <c r="O7" i="11" s="1"/>
  <c r="W55" i="3"/>
  <c r="O8" i="12" s="1"/>
  <c r="W61" i="3"/>
  <c r="O7" i="13" s="1"/>
  <c r="W69" i="3"/>
  <c r="O8" i="14" s="1"/>
  <c r="W75" i="3"/>
  <c r="O7" i="15" s="1"/>
  <c r="W83" i="3"/>
  <c r="O8" i="16" s="1"/>
  <c r="W89" i="3"/>
  <c r="O7" i="17" s="1"/>
  <c r="W76" i="3"/>
  <c r="O8" i="15" s="1"/>
  <c r="W82" i="3"/>
  <c r="O7" i="16" s="1"/>
  <c r="W96" i="3"/>
  <c r="W97" i="3"/>
  <c r="W34" i="3"/>
  <c r="O8" i="9" s="1"/>
  <c r="W90" i="3"/>
  <c r="O8" i="17" s="1"/>
  <c r="W26" i="3"/>
  <c r="O7" i="8" s="1"/>
  <c r="W33" i="3"/>
  <c r="O7" i="9" s="1"/>
  <c r="W19" i="3"/>
  <c r="O7" i="2" s="1"/>
  <c r="W22" i="3"/>
  <c r="O3" i="8" s="1"/>
  <c r="W27" i="3"/>
  <c r="O8" i="8" s="1"/>
  <c r="O8" i="2"/>
  <c r="W94" i="3"/>
  <c r="W91" i="3"/>
  <c r="W46" i="3"/>
  <c r="O6" i="11" s="1"/>
  <c r="W92" i="3"/>
  <c r="W57" i="3"/>
  <c r="O3" i="13" s="1"/>
  <c r="W95" i="3"/>
  <c r="W93" i="3"/>
  <c r="W86" i="3"/>
  <c r="O4" i="17" s="1"/>
  <c r="W79" i="3"/>
  <c r="O4" i="16" s="1"/>
  <c r="W70" i="3"/>
  <c r="O2" i="15" s="1"/>
  <c r="W65" i="3"/>
  <c r="O4" i="14" s="1"/>
  <c r="W80" i="3"/>
  <c r="O5" i="16" s="1"/>
  <c r="W66" i="3"/>
  <c r="O5" i="14" s="1"/>
  <c r="W50" i="3"/>
  <c r="O3" i="12" s="1"/>
  <c r="W74" i="3"/>
  <c r="O6" i="15" s="1"/>
  <c r="W56" i="3"/>
  <c r="O2" i="13" s="1"/>
  <c r="W45" i="3"/>
  <c r="O5" i="11" s="1"/>
  <c r="W38" i="3"/>
  <c r="O5" i="10" s="1"/>
  <c r="W53" i="3"/>
  <c r="O6" i="12" s="1"/>
  <c r="W78" i="3"/>
  <c r="O3" i="16" s="1"/>
  <c r="W59" i="3"/>
  <c r="O5" i="13" s="1"/>
  <c r="W77" i="3"/>
  <c r="O2" i="16" s="1"/>
  <c r="W67" i="3"/>
  <c r="O6" i="14" s="1"/>
  <c r="W51" i="3"/>
  <c r="O4" i="12" s="1"/>
  <c r="W73" i="3"/>
  <c r="W63" i="3"/>
  <c r="O2" i="14" s="1"/>
  <c r="W42" i="3"/>
  <c r="O2" i="11" s="1"/>
  <c r="W49" i="3"/>
  <c r="O2" i="12" s="1"/>
  <c r="W44" i="3"/>
  <c r="O4" i="11" s="1"/>
  <c r="W31" i="3"/>
  <c r="O5" i="9" s="1"/>
  <c r="W43" i="3"/>
  <c r="O3" i="11" s="1"/>
  <c r="W81" i="3"/>
  <c r="O6" i="16" s="1"/>
  <c r="W60" i="3"/>
  <c r="O6" i="13" s="1"/>
  <c r="W71" i="3"/>
  <c r="O3" i="15" s="1"/>
  <c r="W64" i="3"/>
  <c r="O3" i="14" s="1"/>
  <c r="W23" i="3"/>
  <c r="O4" i="8" s="1"/>
  <c r="W52" i="3"/>
  <c r="O5" i="12" s="1"/>
  <c r="W72" i="3"/>
  <c r="W24" i="3"/>
  <c r="O5" i="8" s="1"/>
  <c r="W58" i="3"/>
  <c r="O4" i="13" s="1"/>
  <c r="W88" i="3"/>
  <c r="O6" i="17" s="1"/>
  <c r="W85" i="3"/>
  <c r="O3" i="17" s="1"/>
  <c r="W30" i="3"/>
  <c r="O4" i="9" s="1"/>
  <c r="W37" i="3"/>
  <c r="O4" i="10" s="1"/>
  <c r="W87" i="3"/>
  <c r="O5" i="17" s="1"/>
  <c r="W21" i="3"/>
  <c r="O2" i="8" s="1"/>
  <c r="W84" i="3"/>
  <c r="O2" i="17" s="1"/>
  <c r="W32" i="3"/>
  <c r="O6" i="9" s="1"/>
  <c r="X13" i="3"/>
  <c r="X18" i="3" s="1"/>
  <c r="O1" i="18"/>
  <c r="O1" i="16"/>
  <c r="O1" i="14"/>
  <c r="O1" i="12"/>
  <c r="O1" i="10"/>
  <c r="O1" i="17"/>
  <c r="O1" i="15"/>
  <c r="O1" i="13"/>
  <c r="O1" i="11"/>
  <c r="O1" i="8"/>
  <c r="O1" i="2"/>
  <c r="O1" i="9"/>
  <c r="W16" i="3"/>
  <c r="O4" i="2" s="1"/>
  <c r="W17" i="3"/>
  <c r="O5" i="2" s="1"/>
  <c r="X84" i="3" l="1"/>
  <c r="P2" i="17" s="1"/>
  <c r="X20" i="3"/>
  <c r="X40" i="3"/>
  <c r="P7" i="10" s="1"/>
  <c r="X41" i="3"/>
  <c r="P8" i="10" s="1"/>
  <c r="X61" i="3"/>
  <c r="P7" i="13" s="1"/>
  <c r="X48" i="3"/>
  <c r="P8" i="11" s="1"/>
  <c r="X54" i="3"/>
  <c r="P7" i="12" s="1"/>
  <c r="X62" i="3"/>
  <c r="P8" i="13" s="1"/>
  <c r="X47" i="3"/>
  <c r="P7" i="11" s="1"/>
  <c r="X55" i="3"/>
  <c r="P8" i="12" s="1"/>
  <c r="X68" i="3"/>
  <c r="P7" i="14" s="1"/>
  <c r="X69" i="3"/>
  <c r="P8" i="14" s="1"/>
  <c r="X75" i="3"/>
  <c r="P7" i="15" s="1"/>
  <c r="X83" i="3"/>
  <c r="P8" i="16" s="1"/>
  <c r="X89" i="3"/>
  <c r="P7" i="17" s="1"/>
  <c r="X76" i="3"/>
  <c r="P8" i="15" s="1"/>
  <c r="X82" i="3"/>
  <c r="P7" i="16" s="1"/>
  <c r="X97" i="3"/>
  <c r="X96" i="3"/>
  <c r="X26" i="3"/>
  <c r="P7" i="8" s="1"/>
  <c r="X34" i="3"/>
  <c r="P8" i="9" s="1"/>
  <c r="X33" i="3"/>
  <c r="P7" i="9" s="1"/>
  <c r="X90" i="3"/>
  <c r="P8" i="17" s="1"/>
  <c r="X19" i="3"/>
  <c r="P7" i="2" s="1"/>
  <c r="X22" i="3"/>
  <c r="P3" i="8" s="1"/>
  <c r="P8" i="2"/>
  <c r="X27" i="3"/>
  <c r="P8" i="8" s="1"/>
  <c r="X92" i="3"/>
  <c r="X94" i="3"/>
  <c r="X46" i="3"/>
  <c r="P6" i="11" s="1"/>
  <c r="X91" i="3"/>
  <c r="X95" i="3"/>
  <c r="X57" i="3"/>
  <c r="P3" i="13" s="1"/>
  <c r="X93" i="3"/>
  <c r="X56" i="3"/>
  <c r="P2" i="13" s="1"/>
  <c r="X79" i="3"/>
  <c r="P4" i="16" s="1"/>
  <c r="X70" i="3"/>
  <c r="P2" i="15" s="1"/>
  <c r="X80" i="3"/>
  <c r="P5" i="16" s="1"/>
  <c r="X50" i="3"/>
  <c r="P3" i="12" s="1"/>
  <c r="X45" i="3"/>
  <c r="P5" i="11" s="1"/>
  <c r="X74" i="3"/>
  <c r="P6" i="15" s="1"/>
  <c r="X65" i="3"/>
  <c r="P4" i="14" s="1"/>
  <c r="X66" i="3"/>
  <c r="P5" i="14" s="1"/>
  <c r="X86" i="3"/>
  <c r="P4" i="17" s="1"/>
  <c r="X51" i="3"/>
  <c r="P4" i="12" s="1"/>
  <c r="X71" i="3"/>
  <c r="P3" i="15" s="1"/>
  <c r="X64" i="3"/>
  <c r="P3" i="14" s="1"/>
  <c r="X81" i="3"/>
  <c r="P6" i="16" s="1"/>
  <c r="X77" i="3"/>
  <c r="P2" i="16" s="1"/>
  <c r="X60" i="3"/>
  <c r="P6" i="13" s="1"/>
  <c r="X38" i="3"/>
  <c r="P5" i="10" s="1"/>
  <c r="X53" i="3"/>
  <c r="P6" i="12" s="1"/>
  <c r="X49" i="3"/>
  <c r="P2" i="12" s="1"/>
  <c r="X78" i="3"/>
  <c r="P3" i="16" s="1"/>
  <c r="X67" i="3"/>
  <c r="P6" i="14" s="1"/>
  <c r="X44" i="3"/>
  <c r="P4" i="11" s="1"/>
  <c r="X73" i="3"/>
  <c r="X43" i="3"/>
  <c r="P3" i="11" s="1"/>
  <c r="X63" i="3"/>
  <c r="P2" i="14" s="1"/>
  <c r="X58" i="3"/>
  <c r="P4" i="13" s="1"/>
  <c r="X42" i="3"/>
  <c r="P2" i="11" s="1"/>
  <c r="X59" i="3"/>
  <c r="P5" i="13" s="1"/>
  <c r="X31" i="3"/>
  <c r="P5" i="9" s="1"/>
  <c r="X23" i="3"/>
  <c r="P4" i="8" s="1"/>
  <c r="X52" i="3"/>
  <c r="P5" i="12" s="1"/>
  <c r="X72" i="3"/>
  <c r="X24" i="3"/>
  <c r="P5" i="8" s="1"/>
  <c r="X37" i="3"/>
  <c r="P4" i="10" s="1"/>
  <c r="X85" i="3"/>
  <c r="P3" i="17" s="1"/>
  <c r="X88" i="3"/>
  <c r="P6" i="17" s="1"/>
  <c r="X30" i="3"/>
  <c r="P4" i="9" s="1"/>
  <c r="X87" i="3"/>
  <c r="P5" i="17" s="1"/>
  <c r="X21" i="3"/>
  <c r="P2" i="8" s="1"/>
  <c r="X32" i="3"/>
  <c r="P6" i="9" s="1"/>
  <c r="X25" i="3"/>
  <c r="P6" i="8" s="1"/>
  <c r="X28" i="3"/>
  <c r="P2" i="9" s="1"/>
  <c r="X35" i="3"/>
  <c r="P2" i="10" s="1"/>
  <c r="X29" i="3"/>
  <c r="P3" i="9" s="1"/>
  <c r="X36" i="3"/>
  <c r="P3" i="10" s="1"/>
  <c r="X39" i="3"/>
  <c r="P6" i="10" s="1"/>
  <c r="Y13" i="3"/>
  <c r="Y20" i="3" s="1"/>
  <c r="P1" i="18"/>
  <c r="P1" i="16"/>
  <c r="P1" i="14"/>
  <c r="P1" i="12"/>
  <c r="P1" i="10"/>
  <c r="P1" i="15"/>
  <c r="P1" i="9"/>
  <c r="P1" i="13"/>
  <c r="P1" i="8"/>
  <c r="P1" i="17"/>
  <c r="P1" i="2"/>
  <c r="P1" i="11"/>
  <c r="X16" i="3"/>
  <c r="P4" i="2" s="1"/>
  <c r="X17" i="3"/>
  <c r="P5" i="2" s="1"/>
  <c r="X15" i="3"/>
  <c r="P3" i="2" s="1"/>
  <c r="P6" i="2"/>
  <c r="Y15" i="3" l="1"/>
  <c r="Q3" i="2" s="1"/>
  <c r="Q2" i="2"/>
  <c r="Q6" i="2"/>
  <c r="Y40" i="3"/>
  <c r="Q7" i="10" s="1"/>
  <c r="Y41" i="3"/>
  <c r="Q8" i="10" s="1"/>
  <c r="Y25" i="3"/>
  <c r="Q6" i="8" s="1"/>
  <c r="Y35" i="3"/>
  <c r="Q2" i="10" s="1"/>
  <c r="Y21" i="3"/>
  <c r="Q2" i="8" s="1"/>
  <c r="Y29" i="3"/>
  <c r="Q3" i="9" s="1"/>
  <c r="Y32" i="3"/>
  <c r="Q6" i="9" s="1"/>
  <c r="Y28" i="3"/>
  <c r="Q2" i="9" s="1"/>
  <c r="Y36" i="3"/>
  <c r="Q3" i="10" s="1"/>
  <c r="Y47" i="3"/>
  <c r="Q7" i="11" s="1"/>
  <c r="Y55" i="3"/>
  <c r="Q8" i="12" s="1"/>
  <c r="Y61" i="3"/>
  <c r="Q7" i="13" s="1"/>
  <c r="Y48" i="3"/>
  <c r="Q8" i="11" s="1"/>
  <c r="Y54" i="3"/>
  <c r="Q7" i="12" s="1"/>
  <c r="Y62" i="3"/>
  <c r="Q8" i="13" s="1"/>
  <c r="Y76" i="3"/>
  <c r="Q8" i="15" s="1"/>
  <c r="Y82" i="3"/>
  <c r="Q7" i="16" s="1"/>
  <c r="Y68" i="3"/>
  <c r="Q7" i="14" s="1"/>
  <c r="Y69" i="3"/>
  <c r="Q8" i="14" s="1"/>
  <c r="Y75" i="3"/>
  <c r="Q7" i="15" s="1"/>
  <c r="Y83" i="3"/>
  <c r="Q8" i="16" s="1"/>
  <c r="Y89" i="3"/>
  <c r="Q7" i="17" s="1"/>
  <c r="Y90" i="3"/>
  <c r="Q8" i="17" s="1"/>
  <c r="Y97" i="3"/>
  <c r="Y96" i="3"/>
  <c r="Y26" i="3"/>
  <c r="Q7" i="8" s="1"/>
  <c r="Y34" i="3"/>
  <c r="Q8" i="9" s="1"/>
  <c r="Y33" i="3"/>
  <c r="Q7" i="9" s="1"/>
  <c r="Y19" i="3"/>
  <c r="Q7" i="2" s="1"/>
  <c r="Y22" i="3"/>
  <c r="Q3" i="8" s="1"/>
  <c r="Q8" i="2"/>
  <c r="Y27" i="3"/>
  <c r="Q8" i="8" s="1"/>
  <c r="Y94" i="3"/>
  <c r="Y91" i="3"/>
  <c r="Y57" i="3"/>
  <c r="Q3" i="13" s="1"/>
  <c r="Y92" i="3"/>
  <c r="Y95" i="3"/>
  <c r="Y93" i="3"/>
  <c r="Y46" i="3"/>
  <c r="Q6" i="11" s="1"/>
  <c r="Y56" i="3"/>
  <c r="Q2" i="13" s="1"/>
  <c r="Y86" i="3"/>
  <c r="Q4" i="17" s="1"/>
  <c r="Y70" i="3"/>
  <c r="Q2" i="15" s="1"/>
  <c r="Y80" i="3"/>
  <c r="Q5" i="16" s="1"/>
  <c r="Y65" i="3"/>
  <c r="Q4" i="14" s="1"/>
  <c r="Y50" i="3"/>
  <c r="Q3" i="12" s="1"/>
  <c r="Y66" i="3"/>
  <c r="Q5" i="14" s="1"/>
  <c r="Y45" i="3"/>
  <c r="Q5" i="11" s="1"/>
  <c r="Y79" i="3"/>
  <c r="Q4" i="16" s="1"/>
  <c r="Y74" i="3"/>
  <c r="Q6" i="15" s="1"/>
  <c r="Y60" i="3"/>
  <c r="Q6" i="13" s="1"/>
  <c r="Y71" i="3"/>
  <c r="Q3" i="15" s="1"/>
  <c r="Y64" i="3"/>
  <c r="Q3" i="14" s="1"/>
  <c r="Y23" i="3"/>
  <c r="Q4" i="8" s="1"/>
  <c r="Y43" i="3"/>
  <c r="Q3" i="11" s="1"/>
  <c r="Y67" i="3"/>
  <c r="Q6" i="14" s="1"/>
  <c r="Y42" i="3"/>
  <c r="Q2" i="11" s="1"/>
  <c r="Y38" i="3"/>
  <c r="Q5" i="10" s="1"/>
  <c r="Y53" i="3"/>
  <c r="Q6" i="12" s="1"/>
  <c r="Y44" i="3"/>
  <c r="Q4" i="11" s="1"/>
  <c r="Y51" i="3"/>
  <c r="Q4" i="12" s="1"/>
  <c r="Y73" i="3"/>
  <c r="Y52" i="3"/>
  <c r="Q5" i="12" s="1"/>
  <c r="Y77" i="3"/>
  <c r="Q2" i="16" s="1"/>
  <c r="Y63" i="3"/>
  <c r="Q2" i="14" s="1"/>
  <c r="Y49" i="3"/>
  <c r="Q2" i="12" s="1"/>
  <c r="Y78" i="3"/>
  <c r="Q3" i="16" s="1"/>
  <c r="Y59" i="3"/>
  <c r="Q5" i="13" s="1"/>
  <c r="Y31" i="3"/>
  <c r="Q5" i="9" s="1"/>
  <c r="Y81" i="3"/>
  <c r="Q6" i="16" s="1"/>
  <c r="Y72" i="3"/>
  <c r="Y58" i="3"/>
  <c r="Q4" i="13" s="1"/>
  <c r="Y24" i="3"/>
  <c r="Q5" i="8" s="1"/>
  <c r="Y85" i="3"/>
  <c r="Q3" i="17" s="1"/>
  <c r="Y88" i="3"/>
  <c r="Q6" i="17" s="1"/>
  <c r="Y37" i="3"/>
  <c r="Q4" i="10" s="1"/>
  <c r="Y30" i="3"/>
  <c r="Q4" i="9" s="1"/>
  <c r="Y87" i="3"/>
  <c r="Q5" i="17" s="1"/>
  <c r="Y84" i="3"/>
  <c r="Q2" i="17" s="1"/>
  <c r="Y39" i="3"/>
  <c r="Q6" i="10" s="1"/>
  <c r="Z13" i="3"/>
  <c r="Z20" i="3" s="1"/>
  <c r="Q1" i="17"/>
  <c r="Q1" i="15"/>
  <c r="Q1" i="13"/>
  <c r="Q1" i="11"/>
  <c r="Q1" i="9"/>
  <c r="Q1" i="18"/>
  <c r="Q1" i="16"/>
  <c r="Q1" i="14"/>
  <c r="Q1" i="12"/>
  <c r="Q1" i="10"/>
  <c r="Q1" i="2"/>
  <c r="Q1" i="8"/>
  <c r="Y16" i="3"/>
  <c r="Q4" i="2" s="1"/>
  <c r="Y17" i="3"/>
  <c r="Q5" i="2" s="1"/>
  <c r="R2" i="2" l="1"/>
  <c r="Z35" i="3"/>
  <c r="R2" i="10" s="1"/>
  <c r="Z40" i="3"/>
  <c r="R7" i="10" s="1"/>
  <c r="Z41" i="3"/>
  <c r="R8" i="10" s="1"/>
  <c r="Z25" i="3"/>
  <c r="R6" i="8" s="1"/>
  <c r="Z62" i="3"/>
  <c r="R8" i="13" s="1"/>
  <c r="Z47" i="3"/>
  <c r="R7" i="11" s="1"/>
  <c r="Z55" i="3"/>
  <c r="R8" i="12" s="1"/>
  <c r="Z61" i="3"/>
  <c r="R7" i="13" s="1"/>
  <c r="Z48" i="3"/>
  <c r="R8" i="11" s="1"/>
  <c r="Z54" i="3"/>
  <c r="R7" i="12" s="1"/>
  <c r="Z89" i="3"/>
  <c r="R7" i="17" s="1"/>
  <c r="Z76" i="3"/>
  <c r="R8" i="15" s="1"/>
  <c r="Z82" i="3"/>
  <c r="R7" i="16" s="1"/>
  <c r="Z68" i="3"/>
  <c r="R7" i="14" s="1"/>
  <c r="Z69" i="3"/>
  <c r="R8" i="14" s="1"/>
  <c r="Z75" i="3"/>
  <c r="R7" i="15" s="1"/>
  <c r="Z83" i="3"/>
  <c r="R8" i="16" s="1"/>
  <c r="Z96" i="3"/>
  <c r="Z97" i="3"/>
  <c r="Z26" i="3"/>
  <c r="R7" i="8" s="1"/>
  <c r="Z34" i="3"/>
  <c r="R8" i="9" s="1"/>
  <c r="Z90" i="3"/>
  <c r="R8" i="17" s="1"/>
  <c r="Z33" i="3"/>
  <c r="R7" i="9" s="1"/>
  <c r="Z19" i="3"/>
  <c r="R7" i="2" s="1"/>
  <c r="Z22" i="3"/>
  <c r="R3" i="8" s="1"/>
  <c r="Z27" i="3"/>
  <c r="R8" i="8" s="1"/>
  <c r="R8" i="2"/>
  <c r="Z94" i="3"/>
  <c r="Z92" i="3"/>
  <c r="Z56" i="3"/>
  <c r="R2" i="13" s="1"/>
  <c r="Z57" i="3"/>
  <c r="R3" i="13" s="1"/>
  <c r="Z46" i="3"/>
  <c r="R6" i="11" s="1"/>
  <c r="Z95" i="3"/>
  <c r="Z93" i="3"/>
  <c r="Z91" i="3"/>
  <c r="Z70" i="3"/>
  <c r="R2" i="15" s="1"/>
  <c r="Z80" i="3"/>
  <c r="R5" i="16" s="1"/>
  <c r="Z50" i="3"/>
  <c r="R3" i="12" s="1"/>
  <c r="Z86" i="3"/>
  <c r="R4" i="17" s="1"/>
  <c r="Z65" i="3"/>
  <c r="R4" i="14" s="1"/>
  <c r="Z79" i="3"/>
  <c r="R4" i="16" s="1"/>
  <c r="Z66" i="3"/>
  <c r="R5" i="14" s="1"/>
  <c r="Z45" i="3"/>
  <c r="R5" i="11" s="1"/>
  <c r="Z74" i="3"/>
  <c r="R6" i="15" s="1"/>
  <c r="Z38" i="3"/>
  <c r="R5" i="10" s="1"/>
  <c r="Z53" i="3"/>
  <c r="R6" i="12" s="1"/>
  <c r="Z64" i="3"/>
  <c r="R3" i="14" s="1"/>
  <c r="Z59" i="3"/>
  <c r="R5" i="13" s="1"/>
  <c r="Z31" i="3"/>
  <c r="R5" i="9" s="1"/>
  <c r="Z43" i="3"/>
  <c r="R3" i="11" s="1"/>
  <c r="Z67" i="3"/>
  <c r="R6" i="14" s="1"/>
  <c r="Z58" i="3"/>
  <c r="R4" i="13" s="1"/>
  <c r="Z42" i="3"/>
  <c r="R2" i="11" s="1"/>
  <c r="Z71" i="3"/>
  <c r="R3" i="15" s="1"/>
  <c r="Z49" i="3"/>
  <c r="R2" i="12" s="1"/>
  <c r="Z23" i="3"/>
  <c r="R4" i="8" s="1"/>
  <c r="Z81" i="3"/>
  <c r="R6" i="16" s="1"/>
  <c r="Z52" i="3"/>
  <c r="R5" i="12" s="1"/>
  <c r="Z77" i="3"/>
  <c r="R2" i="16" s="1"/>
  <c r="Z63" i="3"/>
  <c r="R2" i="14" s="1"/>
  <c r="Z60" i="3"/>
  <c r="R6" i="13" s="1"/>
  <c r="Z51" i="3"/>
  <c r="R4" i="12" s="1"/>
  <c r="Z44" i="3"/>
  <c r="R4" i="11" s="1"/>
  <c r="Z78" i="3"/>
  <c r="R3" i="16" s="1"/>
  <c r="Z73" i="3"/>
  <c r="Z72" i="3"/>
  <c r="Z24" i="3"/>
  <c r="R5" i="8" s="1"/>
  <c r="Z88" i="3"/>
  <c r="R6" i="17" s="1"/>
  <c r="Z85" i="3"/>
  <c r="R3" i="17" s="1"/>
  <c r="Z37" i="3"/>
  <c r="R4" i="10" s="1"/>
  <c r="Z30" i="3"/>
  <c r="R4" i="9" s="1"/>
  <c r="Z87" i="3"/>
  <c r="R5" i="17" s="1"/>
  <c r="Z39" i="3"/>
  <c r="R6" i="10" s="1"/>
  <c r="Z32" i="3"/>
  <c r="R6" i="9" s="1"/>
  <c r="Z84" i="3"/>
  <c r="R2" i="17" s="1"/>
  <c r="Z21" i="3"/>
  <c r="R2" i="8" s="1"/>
  <c r="Z29" i="3"/>
  <c r="R3" i="9" s="1"/>
  <c r="Z28" i="3"/>
  <c r="R2" i="9" s="1"/>
  <c r="Z36" i="3"/>
  <c r="R3" i="10" s="1"/>
  <c r="AA13" i="3"/>
  <c r="R1" i="17"/>
  <c r="R1" i="15"/>
  <c r="R1" i="13"/>
  <c r="R1" i="11"/>
  <c r="R1" i="9"/>
  <c r="R1" i="16"/>
  <c r="R1" i="14"/>
  <c r="R1" i="2"/>
  <c r="R1" i="8"/>
  <c r="R1" i="12"/>
  <c r="R1" i="18"/>
  <c r="R1" i="10"/>
  <c r="Z16" i="3"/>
  <c r="R4" i="2" s="1"/>
  <c r="Z17" i="3"/>
  <c r="R5" i="2" s="1"/>
  <c r="Z15" i="3"/>
  <c r="R3" i="2" s="1"/>
  <c r="R6" i="2"/>
  <c r="S6" i="2" l="1"/>
  <c r="AA20" i="3"/>
  <c r="S8" i="2" s="1"/>
  <c r="S2" i="2"/>
  <c r="AA15" i="3"/>
  <c r="S3" i="2" s="1"/>
  <c r="AA40" i="3"/>
  <c r="S7" i="10" s="1"/>
  <c r="AA41" i="3"/>
  <c r="S8" i="10" s="1"/>
  <c r="AA48" i="3"/>
  <c r="S8" i="11" s="1"/>
  <c r="AA54" i="3"/>
  <c r="S7" i="12" s="1"/>
  <c r="AA62" i="3"/>
  <c r="S8" i="13" s="1"/>
  <c r="AA68" i="3"/>
  <c r="S7" i="14" s="1"/>
  <c r="AA47" i="3"/>
  <c r="S7" i="11" s="1"/>
  <c r="AA55" i="3"/>
  <c r="S8" i="12" s="1"/>
  <c r="AA61" i="3"/>
  <c r="S7" i="13" s="1"/>
  <c r="AA69" i="3"/>
  <c r="S8" i="14" s="1"/>
  <c r="AA75" i="3"/>
  <c r="S7" i="15" s="1"/>
  <c r="AA83" i="3"/>
  <c r="S8" i="16" s="1"/>
  <c r="AA89" i="3"/>
  <c r="S7" i="17" s="1"/>
  <c r="AA76" i="3"/>
  <c r="S8" i="15" s="1"/>
  <c r="AA82" i="3"/>
  <c r="S7" i="16" s="1"/>
  <c r="AA96" i="3"/>
  <c r="AA97" i="3"/>
  <c r="AA34" i="3"/>
  <c r="S8" i="9" s="1"/>
  <c r="AA90" i="3"/>
  <c r="S8" i="17" s="1"/>
  <c r="AA33" i="3"/>
  <c r="S7" i="9" s="1"/>
  <c r="AA26" i="3"/>
  <c r="S7" i="8" s="1"/>
  <c r="AA19" i="3"/>
  <c r="S7" i="2" s="1"/>
  <c r="AA22" i="3"/>
  <c r="S3" i="8" s="1"/>
  <c r="AA27" i="3"/>
  <c r="S8" i="8" s="1"/>
  <c r="AA95" i="3"/>
  <c r="AA93" i="3"/>
  <c r="AA94" i="3"/>
  <c r="AA46" i="3"/>
  <c r="S6" i="11" s="1"/>
  <c r="AA91" i="3"/>
  <c r="AA57" i="3"/>
  <c r="S3" i="13" s="1"/>
  <c r="AA92" i="3"/>
  <c r="AA45" i="3"/>
  <c r="S5" i="11" s="1"/>
  <c r="AA86" i="3"/>
  <c r="S4" i="17" s="1"/>
  <c r="AA79" i="3"/>
  <c r="S4" i="16" s="1"/>
  <c r="AA70" i="3"/>
  <c r="S2" i="15" s="1"/>
  <c r="AA74" i="3"/>
  <c r="S6" i="15" s="1"/>
  <c r="AA65" i="3"/>
  <c r="S4" i="14" s="1"/>
  <c r="AA56" i="3"/>
  <c r="S2" i="13" s="1"/>
  <c r="AA80" i="3"/>
  <c r="S5" i="16" s="1"/>
  <c r="AA66" i="3"/>
  <c r="S5" i="14" s="1"/>
  <c r="AA50" i="3"/>
  <c r="S3" i="12" s="1"/>
  <c r="AA71" i="3"/>
  <c r="S3" i="15" s="1"/>
  <c r="AA53" i="3"/>
  <c r="S6" i="12" s="1"/>
  <c r="AA64" i="3"/>
  <c r="S3" i="14" s="1"/>
  <c r="AA23" i="3"/>
  <c r="S4" i="8" s="1"/>
  <c r="AA52" i="3"/>
  <c r="S5" i="12" s="1"/>
  <c r="AA72" i="3"/>
  <c r="AA38" i="3"/>
  <c r="S5" i="10" s="1"/>
  <c r="AA78" i="3"/>
  <c r="S3" i="16" s="1"/>
  <c r="AA59" i="3"/>
  <c r="S5" i="13" s="1"/>
  <c r="AA77" i="3"/>
  <c r="S2" i="16" s="1"/>
  <c r="AA67" i="3"/>
  <c r="S6" i="14" s="1"/>
  <c r="AA58" i="3"/>
  <c r="S4" i="13" s="1"/>
  <c r="AA51" i="3"/>
  <c r="S4" i="12" s="1"/>
  <c r="AA73" i="3"/>
  <c r="AA43" i="3"/>
  <c r="S3" i="11" s="1"/>
  <c r="AA63" i="3"/>
  <c r="S2" i="14" s="1"/>
  <c r="AA60" i="3"/>
  <c r="S6" i="13" s="1"/>
  <c r="AA42" i="3"/>
  <c r="S2" i="11" s="1"/>
  <c r="AA49" i="3"/>
  <c r="S2" i="12" s="1"/>
  <c r="AA44" i="3"/>
  <c r="S4" i="11" s="1"/>
  <c r="AA31" i="3"/>
  <c r="S5" i="9" s="1"/>
  <c r="AA81" i="3"/>
  <c r="S6" i="16" s="1"/>
  <c r="AA24" i="3"/>
  <c r="S5" i="8" s="1"/>
  <c r="AA37" i="3"/>
  <c r="S4" i="10" s="1"/>
  <c r="AA87" i="3"/>
  <c r="S5" i="17" s="1"/>
  <c r="AA88" i="3"/>
  <c r="S6" i="17" s="1"/>
  <c r="AA85" i="3"/>
  <c r="S3" i="17" s="1"/>
  <c r="AA30" i="3"/>
  <c r="S4" i="9" s="1"/>
  <c r="AA39" i="3"/>
  <c r="S6" i="10" s="1"/>
  <c r="AA84" i="3"/>
  <c r="S2" i="17" s="1"/>
  <c r="AA29" i="3"/>
  <c r="S3" i="9" s="1"/>
  <c r="AA32" i="3"/>
  <c r="S6" i="9" s="1"/>
  <c r="AA36" i="3"/>
  <c r="S3" i="10" s="1"/>
  <c r="AA28" i="3"/>
  <c r="S2" i="9" s="1"/>
  <c r="AA35" i="3"/>
  <c r="S2" i="10" s="1"/>
  <c r="AA25" i="3"/>
  <c r="S6" i="8" s="1"/>
  <c r="AA21" i="3"/>
  <c r="S2" i="8" s="1"/>
  <c r="AB13" i="3"/>
  <c r="AB20" i="3" s="1"/>
  <c r="S1" i="18"/>
  <c r="S1" i="16"/>
  <c r="S1" i="14"/>
  <c r="S1" i="12"/>
  <c r="S1" i="10"/>
  <c r="S1" i="17"/>
  <c r="S1" i="15"/>
  <c r="S1" i="13"/>
  <c r="S1" i="11"/>
  <c r="S1" i="8"/>
  <c r="S1" i="9"/>
  <c r="S1" i="2"/>
  <c r="AA16" i="3"/>
  <c r="S4" i="2" s="1"/>
  <c r="AA17" i="3"/>
  <c r="S5" i="2" s="1"/>
  <c r="AB25" i="3" l="1"/>
  <c r="T6" i="8" s="1"/>
  <c r="T2" i="2"/>
  <c r="AB40" i="3"/>
  <c r="T7" i="10" s="1"/>
  <c r="AB41" i="3"/>
  <c r="T8" i="10" s="1"/>
  <c r="AB61" i="3"/>
  <c r="T7" i="13" s="1"/>
  <c r="AB48" i="3"/>
  <c r="T8" i="11" s="1"/>
  <c r="AB54" i="3"/>
  <c r="T7" i="12" s="1"/>
  <c r="AB62" i="3"/>
  <c r="T8" i="13" s="1"/>
  <c r="AB47" i="3"/>
  <c r="T7" i="11" s="1"/>
  <c r="AB55" i="3"/>
  <c r="T8" i="12" s="1"/>
  <c r="AB69" i="3"/>
  <c r="T8" i="14" s="1"/>
  <c r="AB75" i="3"/>
  <c r="T7" i="15" s="1"/>
  <c r="AB83" i="3"/>
  <c r="T8" i="16" s="1"/>
  <c r="AB89" i="3"/>
  <c r="T7" i="17" s="1"/>
  <c r="AB68" i="3"/>
  <c r="T7" i="14" s="1"/>
  <c r="AB76" i="3"/>
  <c r="T8" i="15" s="1"/>
  <c r="AB82" i="3"/>
  <c r="T7" i="16" s="1"/>
  <c r="AB97" i="3"/>
  <c r="AB96" i="3"/>
  <c r="AB34" i="3"/>
  <c r="T8" i="9" s="1"/>
  <c r="AB33" i="3"/>
  <c r="T7" i="9" s="1"/>
  <c r="AB26" i="3"/>
  <c r="T7" i="8" s="1"/>
  <c r="AB90" i="3"/>
  <c r="T8" i="17" s="1"/>
  <c r="AB19" i="3"/>
  <c r="T7" i="2" s="1"/>
  <c r="AB22" i="3"/>
  <c r="T3" i="8" s="1"/>
  <c r="AB27" i="3"/>
  <c r="T8" i="8" s="1"/>
  <c r="T8" i="2"/>
  <c r="AB95" i="3"/>
  <c r="AB57" i="3"/>
  <c r="T3" i="13" s="1"/>
  <c r="AB93" i="3"/>
  <c r="AB94" i="3"/>
  <c r="AB92" i="3"/>
  <c r="AB46" i="3"/>
  <c r="T6" i="11" s="1"/>
  <c r="AB91" i="3"/>
  <c r="AB66" i="3"/>
  <c r="T5" i="14" s="1"/>
  <c r="AB50" i="3"/>
  <c r="T3" i="12" s="1"/>
  <c r="AB45" i="3"/>
  <c r="T5" i="11" s="1"/>
  <c r="AB86" i="3"/>
  <c r="T4" i="17" s="1"/>
  <c r="AB70" i="3"/>
  <c r="T2" i="15" s="1"/>
  <c r="AB79" i="3"/>
  <c r="T4" i="16" s="1"/>
  <c r="AB56" i="3"/>
  <c r="T2" i="13" s="1"/>
  <c r="AB80" i="3"/>
  <c r="T5" i="16" s="1"/>
  <c r="AB74" i="3"/>
  <c r="T6" i="15" s="1"/>
  <c r="AB65" i="3"/>
  <c r="T4" i="14" s="1"/>
  <c r="AB42" i="3"/>
  <c r="T2" i="11" s="1"/>
  <c r="AB59" i="3"/>
  <c r="T5" i="13" s="1"/>
  <c r="AB31" i="3"/>
  <c r="T5" i="9" s="1"/>
  <c r="AB23" i="3"/>
  <c r="T4" i="8" s="1"/>
  <c r="AB51" i="3"/>
  <c r="T4" i="12" s="1"/>
  <c r="AB71" i="3"/>
  <c r="T3" i="15" s="1"/>
  <c r="AB64" i="3"/>
  <c r="T3" i="14" s="1"/>
  <c r="AB52" i="3"/>
  <c r="T5" i="12" s="1"/>
  <c r="AB81" i="3"/>
  <c r="T6" i="16" s="1"/>
  <c r="AB77" i="3"/>
  <c r="T2" i="16" s="1"/>
  <c r="AB60" i="3"/>
  <c r="T6" i="13" s="1"/>
  <c r="AB38" i="3"/>
  <c r="T5" i="10" s="1"/>
  <c r="AB53" i="3"/>
  <c r="T6" i="12" s="1"/>
  <c r="AB49" i="3"/>
  <c r="T2" i="12" s="1"/>
  <c r="AB78" i="3"/>
  <c r="T3" i="16" s="1"/>
  <c r="AB72" i="3"/>
  <c r="AB67" i="3"/>
  <c r="T6" i="14" s="1"/>
  <c r="AB44" i="3"/>
  <c r="T4" i="11" s="1"/>
  <c r="AB73" i="3"/>
  <c r="AB43" i="3"/>
  <c r="T3" i="11" s="1"/>
  <c r="AB63" i="3"/>
  <c r="T2" i="14" s="1"/>
  <c r="AB58" i="3"/>
  <c r="T4" i="13" s="1"/>
  <c r="AB24" i="3"/>
  <c r="T5" i="8" s="1"/>
  <c r="AB37" i="3"/>
  <c r="T4" i="10" s="1"/>
  <c r="AB30" i="3"/>
  <c r="T4" i="9" s="1"/>
  <c r="AB87" i="3"/>
  <c r="T5" i="17" s="1"/>
  <c r="AB85" i="3"/>
  <c r="T3" i="17" s="1"/>
  <c r="AB88" i="3"/>
  <c r="T6" i="17" s="1"/>
  <c r="AB39" i="3"/>
  <c r="T6" i="10" s="1"/>
  <c r="AB36" i="3"/>
  <c r="T3" i="10" s="1"/>
  <c r="AB28" i="3"/>
  <c r="T2" i="9" s="1"/>
  <c r="AB32" i="3"/>
  <c r="T6" i="9" s="1"/>
  <c r="AB35" i="3"/>
  <c r="T2" i="10" s="1"/>
  <c r="AB21" i="3"/>
  <c r="T2" i="8" s="1"/>
  <c r="AB84" i="3"/>
  <c r="T2" i="17" s="1"/>
  <c r="AB29" i="3"/>
  <c r="T3" i="9" s="1"/>
  <c r="AC13" i="3"/>
  <c r="AC20" i="3" s="1"/>
  <c r="T1" i="18"/>
  <c r="T1" i="16"/>
  <c r="T1" i="14"/>
  <c r="T1" i="12"/>
  <c r="T1" i="10"/>
  <c r="T1" i="17"/>
  <c r="T1" i="15"/>
  <c r="T1" i="8"/>
  <c r="T1" i="13"/>
  <c r="T1" i="9"/>
  <c r="T1" i="11"/>
  <c r="T1" i="2"/>
  <c r="AB16" i="3"/>
  <c r="T4" i="2" s="1"/>
  <c r="AB17" i="3"/>
  <c r="T5" i="2" s="1"/>
  <c r="AB15" i="3"/>
  <c r="T3" i="2" s="1"/>
  <c r="T6" i="2"/>
  <c r="U6" i="2" l="1"/>
  <c r="U2" i="2"/>
  <c r="AC15" i="3"/>
  <c r="U3" i="2" s="1"/>
  <c r="AC40" i="3"/>
  <c r="U7" i="10" s="1"/>
  <c r="AC41" i="3"/>
  <c r="U8" i="10" s="1"/>
  <c r="AC47" i="3"/>
  <c r="U7" i="11" s="1"/>
  <c r="AC55" i="3"/>
  <c r="U8" i="12" s="1"/>
  <c r="AC61" i="3"/>
  <c r="U7" i="13" s="1"/>
  <c r="AC48" i="3"/>
  <c r="U8" i="11" s="1"/>
  <c r="AC54" i="3"/>
  <c r="U7" i="12" s="1"/>
  <c r="AC62" i="3"/>
  <c r="U8" i="13" s="1"/>
  <c r="AC68" i="3"/>
  <c r="U7" i="14" s="1"/>
  <c r="AC76" i="3"/>
  <c r="U8" i="15" s="1"/>
  <c r="AC82" i="3"/>
  <c r="U7" i="16" s="1"/>
  <c r="AC69" i="3"/>
  <c r="U8" i="14" s="1"/>
  <c r="AC75" i="3"/>
  <c r="U7" i="15" s="1"/>
  <c r="AC83" i="3"/>
  <c r="U8" i="16" s="1"/>
  <c r="AC89" i="3"/>
  <c r="U7" i="17" s="1"/>
  <c r="AC90" i="3"/>
  <c r="U8" i="17" s="1"/>
  <c r="AC97" i="3"/>
  <c r="AC96" i="3"/>
  <c r="AC26" i="3"/>
  <c r="U7" i="8" s="1"/>
  <c r="AC33" i="3"/>
  <c r="U7" i="9" s="1"/>
  <c r="AC34" i="3"/>
  <c r="U8" i="9" s="1"/>
  <c r="AC19" i="3"/>
  <c r="U7" i="2" s="1"/>
  <c r="AC22" i="3"/>
  <c r="U3" i="8" s="1"/>
  <c r="U8" i="2"/>
  <c r="AC27" i="3"/>
  <c r="U8" i="8" s="1"/>
  <c r="AC95" i="3"/>
  <c r="AC93" i="3"/>
  <c r="AC46" i="3"/>
  <c r="U6" i="11" s="1"/>
  <c r="AC92" i="3"/>
  <c r="AC91" i="3"/>
  <c r="AC94" i="3"/>
  <c r="AC57" i="3"/>
  <c r="U3" i="13" s="1"/>
  <c r="AC66" i="3"/>
  <c r="U5" i="14" s="1"/>
  <c r="AC45" i="3"/>
  <c r="U5" i="11" s="1"/>
  <c r="AC79" i="3"/>
  <c r="U4" i="16" s="1"/>
  <c r="AC74" i="3"/>
  <c r="U6" i="15" s="1"/>
  <c r="AC70" i="3"/>
  <c r="U2" i="15" s="1"/>
  <c r="AC56" i="3"/>
  <c r="U2" i="13" s="1"/>
  <c r="AC80" i="3"/>
  <c r="U5" i="16" s="1"/>
  <c r="AC65" i="3"/>
  <c r="U4" i="14" s="1"/>
  <c r="AC50" i="3"/>
  <c r="U3" i="12" s="1"/>
  <c r="AC86" i="3"/>
  <c r="U4" i="17" s="1"/>
  <c r="AC49" i="3"/>
  <c r="U2" i="12" s="1"/>
  <c r="AC78" i="3"/>
  <c r="U3" i="16" s="1"/>
  <c r="AC59" i="3"/>
  <c r="U5" i="13" s="1"/>
  <c r="AC31" i="3"/>
  <c r="U5" i="9" s="1"/>
  <c r="AC52" i="3"/>
  <c r="U5" i="12" s="1"/>
  <c r="AC81" i="3"/>
  <c r="U6" i="16" s="1"/>
  <c r="AC72" i="3"/>
  <c r="AC60" i="3"/>
  <c r="U6" i="13" s="1"/>
  <c r="AC71" i="3"/>
  <c r="U3" i="15" s="1"/>
  <c r="AC64" i="3"/>
  <c r="U3" i="14" s="1"/>
  <c r="AC43" i="3"/>
  <c r="U3" i="11" s="1"/>
  <c r="AC67" i="3"/>
  <c r="U6" i="14" s="1"/>
  <c r="AC42" i="3"/>
  <c r="U2" i="11" s="1"/>
  <c r="AC38" i="3"/>
  <c r="U5" i="10" s="1"/>
  <c r="AC53" i="3"/>
  <c r="U6" i="12" s="1"/>
  <c r="AC44" i="3"/>
  <c r="U4" i="11" s="1"/>
  <c r="AC23" i="3"/>
  <c r="U4" i="8" s="1"/>
  <c r="AC51" i="3"/>
  <c r="U4" i="12" s="1"/>
  <c r="AC73" i="3"/>
  <c r="AC77" i="3"/>
  <c r="U2" i="16" s="1"/>
  <c r="AC63" i="3"/>
  <c r="U2" i="14" s="1"/>
  <c r="AC58" i="3"/>
  <c r="U4" i="13" s="1"/>
  <c r="AC24" i="3"/>
  <c r="U5" i="8" s="1"/>
  <c r="AC37" i="3"/>
  <c r="U4" i="10" s="1"/>
  <c r="AC30" i="3"/>
  <c r="U4" i="9" s="1"/>
  <c r="AC87" i="3"/>
  <c r="U5" i="17" s="1"/>
  <c r="AC85" i="3"/>
  <c r="U3" i="17" s="1"/>
  <c r="AC88" i="3"/>
  <c r="U6" i="17" s="1"/>
  <c r="AC35" i="3"/>
  <c r="U2" i="10" s="1"/>
  <c r="AC32" i="3"/>
  <c r="U6" i="9" s="1"/>
  <c r="AC39" i="3"/>
  <c r="U6" i="10" s="1"/>
  <c r="AC36" i="3"/>
  <c r="U3" i="10" s="1"/>
  <c r="AC28" i="3"/>
  <c r="U2" i="9" s="1"/>
  <c r="AC21" i="3"/>
  <c r="U2" i="8" s="1"/>
  <c r="AC25" i="3"/>
  <c r="U6" i="8" s="1"/>
  <c r="AC84" i="3"/>
  <c r="U2" i="17" s="1"/>
  <c r="AC29" i="3"/>
  <c r="U3" i="9" s="1"/>
  <c r="AD13" i="3"/>
  <c r="AD20" i="3" s="1"/>
  <c r="U1" i="17"/>
  <c r="U1" i="15"/>
  <c r="U1" i="13"/>
  <c r="U1" i="11"/>
  <c r="U1" i="9"/>
  <c r="U1" i="18"/>
  <c r="U1" i="16"/>
  <c r="U1" i="14"/>
  <c r="U1" i="12"/>
  <c r="U1" i="10"/>
  <c r="U1" i="2"/>
  <c r="U1" i="8"/>
  <c r="AC16" i="3"/>
  <c r="U4" i="2" s="1"/>
  <c r="AC17" i="3"/>
  <c r="U5" i="2" s="1"/>
  <c r="AD40" i="3" l="1"/>
  <c r="V7" i="10" s="1"/>
  <c r="AD41" i="3"/>
  <c r="V8" i="10" s="1"/>
  <c r="AD62" i="3"/>
  <c r="V8" i="13" s="1"/>
  <c r="AD47" i="3"/>
  <c r="V7" i="11" s="1"/>
  <c r="AD55" i="3"/>
  <c r="V8" i="12" s="1"/>
  <c r="AD61" i="3"/>
  <c r="V7" i="13" s="1"/>
  <c r="AD48" i="3"/>
  <c r="V8" i="11" s="1"/>
  <c r="AD54" i="3"/>
  <c r="V7" i="12" s="1"/>
  <c r="AD89" i="3"/>
  <c r="V7" i="17" s="1"/>
  <c r="AD68" i="3"/>
  <c r="V7" i="14" s="1"/>
  <c r="AD76" i="3"/>
  <c r="V8" i="15" s="1"/>
  <c r="AD82" i="3"/>
  <c r="V7" i="16" s="1"/>
  <c r="AD69" i="3"/>
  <c r="V8" i="14" s="1"/>
  <c r="AD75" i="3"/>
  <c r="V7" i="15" s="1"/>
  <c r="AD83" i="3"/>
  <c r="V8" i="16" s="1"/>
  <c r="AD96" i="3"/>
  <c r="AD97" i="3"/>
  <c r="AD26" i="3"/>
  <c r="V7" i="8" s="1"/>
  <c r="AD33" i="3"/>
  <c r="V7" i="9" s="1"/>
  <c r="AD34" i="3"/>
  <c r="V8" i="9" s="1"/>
  <c r="AD90" i="3"/>
  <c r="V8" i="17" s="1"/>
  <c r="AD19" i="3"/>
  <c r="V7" i="2" s="1"/>
  <c r="AD22" i="3"/>
  <c r="V3" i="8" s="1"/>
  <c r="V8" i="2"/>
  <c r="AD95" i="3"/>
  <c r="AD93" i="3"/>
  <c r="AD94" i="3"/>
  <c r="AD92" i="3"/>
  <c r="AD46" i="3"/>
  <c r="V6" i="11" s="1"/>
  <c r="AD91" i="3"/>
  <c r="AD27" i="3"/>
  <c r="V8" i="8" s="1"/>
  <c r="AD57" i="3"/>
  <c r="V3" i="13" s="1"/>
  <c r="AD56" i="3"/>
  <c r="V2" i="13" s="1"/>
  <c r="AD66" i="3"/>
  <c r="V5" i="14" s="1"/>
  <c r="AD45" i="3"/>
  <c r="V5" i="11" s="1"/>
  <c r="AD74" i="3"/>
  <c r="V6" i="15" s="1"/>
  <c r="AD70" i="3"/>
  <c r="V2" i="15" s="1"/>
  <c r="AD80" i="3"/>
  <c r="V5" i="16" s="1"/>
  <c r="AD50" i="3"/>
  <c r="V3" i="12" s="1"/>
  <c r="AD86" i="3"/>
  <c r="V4" i="17" s="1"/>
  <c r="AD65" i="3"/>
  <c r="V4" i="14" s="1"/>
  <c r="AD79" i="3"/>
  <c r="V4" i="16" s="1"/>
  <c r="AD60" i="3"/>
  <c r="V6" i="13" s="1"/>
  <c r="AD42" i="3"/>
  <c r="V2" i="11" s="1"/>
  <c r="AD71" i="3"/>
  <c r="V3" i="15" s="1"/>
  <c r="AD78" i="3"/>
  <c r="V3" i="16" s="1"/>
  <c r="AD72" i="3"/>
  <c r="AD51" i="3"/>
  <c r="V4" i="12" s="1"/>
  <c r="AD53" i="3"/>
  <c r="V6" i="12" s="1"/>
  <c r="AD64" i="3"/>
  <c r="V3" i="14" s="1"/>
  <c r="AD59" i="3"/>
  <c r="V5" i="13" s="1"/>
  <c r="AD43" i="3"/>
  <c r="V3" i="11" s="1"/>
  <c r="AD67" i="3"/>
  <c r="V6" i="14" s="1"/>
  <c r="AD44" i="3"/>
  <c r="V4" i="11" s="1"/>
  <c r="AD73" i="3"/>
  <c r="AD23" i="3"/>
  <c r="V4" i="8" s="1"/>
  <c r="AD81" i="3"/>
  <c r="V6" i="16" s="1"/>
  <c r="AD38" i="3"/>
  <c r="V5" i="10" s="1"/>
  <c r="AD49" i="3"/>
  <c r="V2" i="12" s="1"/>
  <c r="AD31" i="3"/>
  <c r="V5" i="9" s="1"/>
  <c r="AD52" i="3"/>
  <c r="V5" i="12" s="1"/>
  <c r="AD77" i="3"/>
  <c r="V2" i="16" s="1"/>
  <c r="AD63" i="3"/>
  <c r="V2" i="14" s="1"/>
  <c r="AD58" i="3"/>
  <c r="V4" i="13" s="1"/>
  <c r="AD24" i="3"/>
  <c r="V5" i="8" s="1"/>
  <c r="AD37" i="3"/>
  <c r="V4" i="10" s="1"/>
  <c r="AD30" i="3"/>
  <c r="V4" i="9" s="1"/>
  <c r="AD87" i="3"/>
  <c r="V5" i="17" s="1"/>
  <c r="AD88" i="3"/>
  <c r="V6" i="17" s="1"/>
  <c r="AD85" i="3"/>
  <c r="V3" i="17" s="1"/>
  <c r="AD39" i="3"/>
  <c r="V6" i="10" s="1"/>
  <c r="AD84" i="3"/>
  <c r="V2" i="17" s="1"/>
  <c r="AD35" i="3"/>
  <c r="V2" i="10" s="1"/>
  <c r="AD36" i="3"/>
  <c r="V3" i="10" s="1"/>
  <c r="AD21" i="3"/>
  <c r="V2" i="8" s="1"/>
  <c r="AD28" i="3"/>
  <c r="V2" i="9" s="1"/>
  <c r="AD29" i="3"/>
  <c r="V3" i="9" s="1"/>
  <c r="AD32" i="3"/>
  <c r="V6" i="9" s="1"/>
  <c r="AD25" i="3"/>
  <c r="V6" i="8" s="1"/>
  <c r="AE13" i="3"/>
  <c r="AE20" i="3" s="1"/>
  <c r="V1" i="17"/>
  <c r="V1" i="15"/>
  <c r="V1" i="13"/>
  <c r="V1" i="11"/>
  <c r="V1" i="9"/>
  <c r="V1" i="18"/>
  <c r="V1" i="10"/>
  <c r="V1" i="16"/>
  <c r="V1" i="2"/>
  <c r="V1" i="14"/>
  <c r="V1" i="12"/>
  <c r="V1" i="8"/>
  <c r="AD16" i="3"/>
  <c r="V4" i="2" s="1"/>
  <c r="AD17" i="3"/>
  <c r="V5" i="2" s="1"/>
  <c r="V2" i="2"/>
  <c r="AD15" i="3"/>
  <c r="V3" i="2" s="1"/>
  <c r="V6" i="2"/>
  <c r="W6" i="2" l="1"/>
  <c r="W2" i="2"/>
  <c r="AE15" i="3"/>
  <c r="W3" i="2" s="1"/>
  <c r="AE40" i="3"/>
  <c r="W7" i="10" s="1"/>
  <c r="AE41" i="3"/>
  <c r="W8" i="10" s="1"/>
  <c r="AE48" i="3"/>
  <c r="W8" i="11" s="1"/>
  <c r="AE54" i="3"/>
  <c r="W7" i="12" s="1"/>
  <c r="AE62" i="3"/>
  <c r="W8" i="13" s="1"/>
  <c r="AE68" i="3"/>
  <c r="W7" i="14" s="1"/>
  <c r="AE47" i="3"/>
  <c r="W7" i="11" s="1"/>
  <c r="AE55" i="3"/>
  <c r="W8" i="12" s="1"/>
  <c r="AE61" i="3"/>
  <c r="W7" i="13" s="1"/>
  <c r="AE69" i="3"/>
  <c r="W8" i="14" s="1"/>
  <c r="AE75" i="3"/>
  <c r="W7" i="15" s="1"/>
  <c r="AE83" i="3"/>
  <c r="W8" i="16" s="1"/>
  <c r="AE89" i="3"/>
  <c r="W7" i="17" s="1"/>
  <c r="AE76" i="3"/>
  <c r="W8" i="15" s="1"/>
  <c r="AE82" i="3"/>
  <c r="W7" i="16" s="1"/>
  <c r="AE96" i="3"/>
  <c r="AE97" i="3"/>
  <c r="AE26" i="3"/>
  <c r="W7" i="8" s="1"/>
  <c r="AE90" i="3"/>
  <c r="W8" i="17" s="1"/>
  <c r="AE33" i="3"/>
  <c r="W7" i="9" s="1"/>
  <c r="AE34" i="3"/>
  <c r="W8" i="9" s="1"/>
  <c r="AE19" i="3"/>
  <c r="W7" i="2" s="1"/>
  <c r="AE22" i="3"/>
  <c r="W3" i="8" s="1"/>
  <c r="W8" i="2"/>
  <c r="AE27" i="3"/>
  <c r="W8" i="8" s="1"/>
  <c r="AE57" i="3"/>
  <c r="W3" i="13" s="1"/>
  <c r="AE91" i="3"/>
  <c r="AE95" i="3"/>
  <c r="AE93" i="3"/>
  <c r="AE94" i="3"/>
  <c r="AE46" i="3"/>
  <c r="W6" i="11" s="1"/>
  <c r="AE92" i="3"/>
  <c r="AE56" i="3"/>
  <c r="W2" i="13" s="1"/>
  <c r="AE80" i="3"/>
  <c r="W5" i="16" s="1"/>
  <c r="AE66" i="3"/>
  <c r="W5" i="14" s="1"/>
  <c r="AE50" i="3"/>
  <c r="W3" i="12" s="1"/>
  <c r="AE45" i="3"/>
  <c r="W5" i="11" s="1"/>
  <c r="AE86" i="3"/>
  <c r="W4" i="17" s="1"/>
  <c r="AE79" i="3"/>
  <c r="W4" i="16" s="1"/>
  <c r="AE70" i="3"/>
  <c r="W2" i="15" s="1"/>
  <c r="AE74" i="3"/>
  <c r="W6" i="15" s="1"/>
  <c r="AE65" i="3"/>
  <c r="W4" i="14" s="1"/>
  <c r="AE60" i="3"/>
  <c r="W6" i="13" s="1"/>
  <c r="AE42" i="3"/>
  <c r="W2" i="11" s="1"/>
  <c r="AE49" i="3"/>
  <c r="W2" i="12" s="1"/>
  <c r="AE44" i="3"/>
  <c r="W4" i="11" s="1"/>
  <c r="AE31" i="3"/>
  <c r="W5" i="9" s="1"/>
  <c r="AE81" i="3"/>
  <c r="W6" i="16" s="1"/>
  <c r="AE71" i="3"/>
  <c r="W3" i="15" s="1"/>
  <c r="AE53" i="3"/>
  <c r="W6" i="12" s="1"/>
  <c r="AE64" i="3"/>
  <c r="W3" i="14" s="1"/>
  <c r="AE23" i="3"/>
  <c r="W4" i="8" s="1"/>
  <c r="AE52" i="3"/>
  <c r="W5" i="12" s="1"/>
  <c r="AE77" i="3"/>
  <c r="W2" i="16" s="1"/>
  <c r="AE72" i="3"/>
  <c r="AE38" i="3"/>
  <c r="W5" i="10" s="1"/>
  <c r="AE78" i="3"/>
  <c r="W3" i="16" s="1"/>
  <c r="AE59" i="3"/>
  <c r="W5" i="13" s="1"/>
  <c r="AE67" i="3"/>
  <c r="W6" i="14" s="1"/>
  <c r="AE51" i="3"/>
  <c r="W4" i="12" s="1"/>
  <c r="AE73" i="3"/>
  <c r="AE43" i="3"/>
  <c r="W3" i="11" s="1"/>
  <c r="AE63" i="3"/>
  <c r="W2" i="14" s="1"/>
  <c r="AE58" i="3"/>
  <c r="W4" i="13" s="1"/>
  <c r="AE24" i="3"/>
  <c r="W5" i="8" s="1"/>
  <c r="AE30" i="3"/>
  <c r="W4" i="9" s="1"/>
  <c r="AE37" i="3"/>
  <c r="W4" i="10" s="1"/>
  <c r="AE87" i="3"/>
  <c r="W5" i="17" s="1"/>
  <c r="AE88" i="3"/>
  <c r="W6" i="17" s="1"/>
  <c r="AE85" i="3"/>
  <c r="W3" i="17" s="1"/>
  <c r="AE39" i="3"/>
  <c r="W6" i="10" s="1"/>
  <c r="AE84" i="3"/>
  <c r="W2" i="17" s="1"/>
  <c r="AE35" i="3"/>
  <c r="W2" i="10" s="1"/>
  <c r="AE32" i="3"/>
  <c r="W6" i="9" s="1"/>
  <c r="AE36" i="3"/>
  <c r="W3" i="10" s="1"/>
  <c r="AE29" i="3"/>
  <c r="W3" i="9" s="1"/>
  <c r="AE21" i="3"/>
  <c r="W2" i="8" s="1"/>
  <c r="AE28" i="3"/>
  <c r="W2" i="9" s="1"/>
  <c r="AE25" i="3"/>
  <c r="W6" i="8" s="1"/>
  <c r="AF13" i="3"/>
  <c r="AF20" i="3" s="1"/>
  <c r="W1" i="18"/>
  <c r="W1" i="16"/>
  <c r="W1" i="14"/>
  <c r="W1" i="12"/>
  <c r="W1" i="10"/>
  <c r="W1" i="17"/>
  <c r="W1" i="15"/>
  <c r="W1" i="13"/>
  <c r="W1" i="11"/>
  <c r="W1" i="8"/>
  <c r="W1" i="9"/>
  <c r="W1" i="2"/>
  <c r="AE16" i="3"/>
  <c r="W4" i="2" s="1"/>
  <c r="AE17" i="3"/>
  <c r="W5" i="2" s="1"/>
  <c r="AF40" i="3" l="1"/>
  <c r="X7" i="10" s="1"/>
  <c r="AF41" i="3"/>
  <c r="X8" i="10" s="1"/>
  <c r="AF61" i="3"/>
  <c r="X7" i="13" s="1"/>
  <c r="AF48" i="3"/>
  <c r="X8" i="11" s="1"/>
  <c r="AF54" i="3"/>
  <c r="X7" i="12" s="1"/>
  <c r="AF62" i="3"/>
  <c r="X8" i="13" s="1"/>
  <c r="AF47" i="3"/>
  <c r="X7" i="11" s="1"/>
  <c r="AF55" i="3"/>
  <c r="X8" i="12" s="1"/>
  <c r="AF69" i="3"/>
  <c r="X8" i="14" s="1"/>
  <c r="AF75" i="3"/>
  <c r="X7" i="15" s="1"/>
  <c r="AF83" i="3"/>
  <c r="X8" i="16" s="1"/>
  <c r="AF68" i="3"/>
  <c r="X7" i="14" s="1"/>
  <c r="AF89" i="3"/>
  <c r="X7" i="17" s="1"/>
  <c r="AF76" i="3"/>
  <c r="X8" i="15" s="1"/>
  <c r="AF82" i="3"/>
  <c r="X7" i="16" s="1"/>
  <c r="AF97" i="3"/>
  <c r="AF96" i="3"/>
  <c r="AF33" i="3"/>
  <c r="X7" i="9" s="1"/>
  <c r="AF90" i="3"/>
  <c r="X8" i="17" s="1"/>
  <c r="AF26" i="3"/>
  <c r="X7" i="8" s="1"/>
  <c r="AF34" i="3"/>
  <c r="X8" i="9" s="1"/>
  <c r="AF19" i="3"/>
  <c r="X7" i="2" s="1"/>
  <c r="AF22" i="3"/>
  <c r="X3" i="8" s="1"/>
  <c r="X8" i="2"/>
  <c r="AF27" i="3"/>
  <c r="X8" i="8" s="1"/>
  <c r="AF92" i="3"/>
  <c r="AF91" i="3"/>
  <c r="AF95" i="3"/>
  <c r="AF57" i="3"/>
  <c r="X3" i="13" s="1"/>
  <c r="AF93" i="3"/>
  <c r="AF56" i="3"/>
  <c r="X2" i="13" s="1"/>
  <c r="AF94" i="3"/>
  <c r="AF46" i="3"/>
  <c r="X6" i="11" s="1"/>
  <c r="AF65" i="3"/>
  <c r="X4" i="14" s="1"/>
  <c r="AF60" i="3"/>
  <c r="X6" i="13" s="1"/>
  <c r="AF66" i="3"/>
  <c r="X5" i="14" s="1"/>
  <c r="AF86" i="3"/>
  <c r="X4" i="17" s="1"/>
  <c r="AF70" i="3"/>
  <c r="X2" i="15" s="1"/>
  <c r="AF50" i="3"/>
  <c r="X3" i="12" s="1"/>
  <c r="AF45" i="3"/>
  <c r="X5" i="11" s="1"/>
  <c r="AF79" i="3"/>
  <c r="X4" i="16" s="1"/>
  <c r="AF80" i="3"/>
  <c r="X5" i="16" s="1"/>
  <c r="AF74" i="3"/>
  <c r="X6" i="15" s="1"/>
  <c r="AF44" i="3"/>
  <c r="X4" i="11" s="1"/>
  <c r="AF73" i="3"/>
  <c r="AF59" i="3"/>
  <c r="X5" i="13" s="1"/>
  <c r="AF72" i="3"/>
  <c r="AF63" i="3"/>
  <c r="X2" i="14" s="1"/>
  <c r="AF58" i="3"/>
  <c r="X4" i="13" s="1"/>
  <c r="AF51" i="3"/>
  <c r="X4" i="12" s="1"/>
  <c r="AF42" i="3"/>
  <c r="X2" i="11" s="1"/>
  <c r="AF31" i="3"/>
  <c r="X5" i="9" s="1"/>
  <c r="AF23" i="3"/>
  <c r="X4" i="8" s="1"/>
  <c r="AF77" i="3"/>
  <c r="X2" i="16" s="1"/>
  <c r="AF71" i="3"/>
  <c r="X3" i="15" s="1"/>
  <c r="AF49" i="3"/>
  <c r="X2" i="12" s="1"/>
  <c r="AF64" i="3"/>
  <c r="X3" i="14" s="1"/>
  <c r="AF81" i="3"/>
  <c r="X6" i="16" s="1"/>
  <c r="AF38" i="3"/>
  <c r="X5" i="10" s="1"/>
  <c r="AF53" i="3"/>
  <c r="X6" i="12" s="1"/>
  <c r="AF78" i="3"/>
  <c r="X3" i="16" s="1"/>
  <c r="AF52" i="3"/>
  <c r="X5" i="12" s="1"/>
  <c r="AF43" i="3"/>
  <c r="X3" i="11" s="1"/>
  <c r="AF67" i="3"/>
  <c r="X6" i="14" s="1"/>
  <c r="AF24" i="3"/>
  <c r="X5" i="8" s="1"/>
  <c r="AF88" i="3"/>
  <c r="X6" i="17" s="1"/>
  <c r="AF30" i="3"/>
  <c r="X4" i="9" s="1"/>
  <c r="AF87" i="3"/>
  <c r="X5" i="17" s="1"/>
  <c r="AF37" i="3"/>
  <c r="X4" i="10" s="1"/>
  <c r="AF85" i="3"/>
  <c r="X3" i="17" s="1"/>
  <c r="AF39" i="3"/>
  <c r="X6" i="10" s="1"/>
  <c r="AF28" i="3"/>
  <c r="X2" i="9" s="1"/>
  <c r="AF32" i="3"/>
  <c r="X6" i="9" s="1"/>
  <c r="AF35" i="3"/>
  <c r="X2" i="10" s="1"/>
  <c r="AF29" i="3"/>
  <c r="X3" i="9" s="1"/>
  <c r="AF21" i="3"/>
  <c r="X2" i="8" s="1"/>
  <c r="AF84" i="3"/>
  <c r="X2" i="17" s="1"/>
  <c r="AF36" i="3"/>
  <c r="X3" i="10" s="1"/>
  <c r="AF25" i="3"/>
  <c r="X6" i="8" s="1"/>
  <c r="AG13" i="3"/>
  <c r="AG20" i="3" s="1"/>
  <c r="X1" i="18"/>
  <c r="X1" i="16"/>
  <c r="X1" i="14"/>
  <c r="X1" i="12"/>
  <c r="X1" i="10"/>
  <c r="X1" i="11"/>
  <c r="X1" i="9"/>
  <c r="X1" i="17"/>
  <c r="X1" i="8"/>
  <c r="X1" i="2"/>
  <c r="X1" i="15"/>
  <c r="X1" i="13"/>
  <c r="AF16" i="3"/>
  <c r="X4" i="2" s="1"/>
  <c r="AF17" i="3"/>
  <c r="X5" i="2" s="1"/>
  <c r="X6" i="2"/>
  <c r="AF15" i="3"/>
  <c r="X3" i="2" s="1"/>
  <c r="X2" i="2"/>
  <c r="AG40" i="3" l="1"/>
  <c r="Y7" i="10" s="1"/>
  <c r="AG41" i="3"/>
  <c r="Y8" i="10" s="1"/>
  <c r="AG47" i="3"/>
  <c r="Y7" i="11" s="1"/>
  <c r="AG55" i="3"/>
  <c r="Y8" i="12" s="1"/>
  <c r="AG61" i="3"/>
  <c r="Y7" i="13" s="1"/>
  <c r="AG48" i="3"/>
  <c r="Y8" i="11" s="1"/>
  <c r="AG54" i="3"/>
  <c r="Y7" i="12" s="1"/>
  <c r="AG62" i="3"/>
  <c r="Y8" i="13" s="1"/>
  <c r="AG76" i="3"/>
  <c r="Y8" i="15" s="1"/>
  <c r="AG82" i="3"/>
  <c r="Y7" i="16" s="1"/>
  <c r="AG69" i="3"/>
  <c r="Y8" i="14" s="1"/>
  <c r="AG75" i="3"/>
  <c r="Y7" i="15" s="1"/>
  <c r="AG83" i="3"/>
  <c r="Y8" i="16" s="1"/>
  <c r="AG68" i="3"/>
  <c r="Y7" i="14" s="1"/>
  <c r="AG89" i="3"/>
  <c r="Y7" i="17" s="1"/>
  <c r="AG97" i="3"/>
  <c r="AG90" i="3"/>
  <c r="Y8" i="17" s="1"/>
  <c r="AG96" i="3"/>
  <c r="AG33" i="3"/>
  <c r="Y7" i="9" s="1"/>
  <c r="AG26" i="3"/>
  <c r="Y7" i="8" s="1"/>
  <c r="AG34" i="3"/>
  <c r="Y8" i="9" s="1"/>
  <c r="AG19" i="3"/>
  <c r="Y7" i="2" s="1"/>
  <c r="AG22" i="3"/>
  <c r="Y3" i="8" s="1"/>
  <c r="AG27" i="3"/>
  <c r="Y8" i="8" s="1"/>
  <c r="Y8" i="2"/>
  <c r="AG57" i="3"/>
  <c r="Y3" i="13" s="1"/>
  <c r="AG95" i="3"/>
  <c r="AG93" i="3"/>
  <c r="AG46" i="3"/>
  <c r="Y6" i="11" s="1"/>
  <c r="AG56" i="3"/>
  <c r="Y2" i="13" s="1"/>
  <c r="AG94" i="3"/>
  <c r="AG92" i="3"/>
  <c r="AG91" i="3"/>
  <c r="AG50" i="3"/>
  <c r="Y3" i="12" s="1"/>
  <c r="AG66" i="3"/>
  <c r="Y5" i="14" s="1"/>
  <c r="AG45" i="3"/>
  <c r="Y5" i="11" s="1"/>
  <c r="AG79" i="3"/>
  <c r="Y4" i="16" s="1"/>
  <c r="AG74" i="3"/>
  <c r="Y6" i="15" s="1"/>
  <c r="AG70" i="3"/>
  <c r="Y2" i="15" s="1"/>
  <c r="AG80" i="3"/>
  <c r="Y5" i="16" s="1"/>
  <c r="AG86" i="3"/>
  <c r="Y4" i="17" s="1"/>
  <c r="AG65" i="3"/>
  <c r="Y4" i="14" s="1"/>
  <c r="AG51" i="3"/>
  <c r="Y4" i="12" s="1"/>
  <c r="AG78" i="3"/>
  <c r="Y3" i="16" s="1"/>
  <c r="AG73" i="3"/>
  <c r="AG59" i="3"/>
  <c r="Y5" i="13" s="1"/>
  <c r="AG81" i="3"/>
  <c r="Y6" i="16" s="1"/>
  <c r="AG77" i="3"/>
  <c r="Y2" i="16" s="1"/>
  <c r="AG63" i="3"/>
  <c r="Y2" i="14" s="1"/>
  <c r="AG58" i="3"/>
  <c r="Y4" i="13" s="1"/>
  <c r="AG49" i="3"/>
  <c r="Y2" i="12" s="1"/>
  <c r="AG31" i="3"/>
  <c r="Y5" i="9" s="1"/>
  <c r="AG72" i="3"/>
  <c r="AG60" i="3"/>
  <c r="Y6" i="13" s="1"/>
  <c r="AG42" i="3"/>
  <c r="Y2" i="11" s="1"/>
  <c r="AG71" i="3"/>
  <c r="Y3" i="15" s="1"/>
  <c r="AG64" i="3"/>
  <c r="Y3" i="14" s="1"/>
  <c r="AG52" i="3"/>
  <c r="Y5" i="12" s="1"/>
  <c r="AG43" i="3"/>
  <c r="Y3" i="11" s="1"/>
  <c r="AG67" i="3"/>
  <c r="Y6" i="14" s="1"/>
  <c r="AG38" i="3"/>
  <c r="Y5" i="10" s="1"/>
  <c r="AG53" i="3"/>
  <c r="Y6" i="12" s="1"/>
  <c r="AG44" i="3"/>
  <c r="Y4" i="11" s="1"/>
  <c r="AG23" i="3"/>
  <c r="Y4" i="8" s="1"/>
  <c r="AG24" i="3"/>
  <c r="Y5" i="8" s="1"/>
  <c r="AG88" i="3"/>
  <c r="Y6" i="17" s="1"/>
  <c r="AG37" i="3"/>
  <c r="Y4" i="10" s="1"/>
  <c r="AG30" i="3"/>
  <c r="Y4" i="9" s="1"/>
  <c r="AG87" i="3"/>
  <c r="Y5" i="17" s="1"/>
  <c r="AG85" i="3"/>
  <c r="Y3" i="17" s="1"/>
  <c r="AG39" i="3"/>
  <c r="Y6" i="10" s="1"/>
  <c r="AG29" i="3"/>
  <c r="Y3" i="9" s="1"/>
  <c r="AG84" i="3"/>
  <c r="Y2" i="17" s="1"/>
  <c r="AG35" i="3"/>
  <c r="Y2" i="10" s="1"/>
  <c r="AG28" i="3"/>
  <c r="Y2" i="9" s="1"/>
  <c r="AG36" i="3"/>
  <c r="Y3" i="10" s="1"/>
  <c r="AG32" i="3"/>
  <c r="Y6" i="9" s="1"/>
  <c r="AG25" i="3"/>
  <c r="Y6" i="8" s="1"/>
  <c r="AG21" i="3"/>
  <c r="Y2" i="8" s="1"/>
  <c r="AH13" i="3"/>
  <c r="AH20" i="3" s="1"/>
  <c r="Y1" i="17"/>
  <c r="Y1" i="15"/>
  <c r="Y1" i="13"/>
  <c r="Y1" i="11"/>
  <c r="Y1" i="9"/>
  <c r="Y1" i="18"/>
  <c r="Y1" i="16"/>
  <c r="Y1" i="14"/>
  <c r="Y1" i="12"/>
  <c r="Y1" i="10"/>
  <c r="Y1" i="2"/>
  <c r="Y1" i="8"/>
  <c r="AG16" i="3"/>
  <c r="Y4" i="2" s="1"/>
  <c r="AG17" i="3"/>
  <c r="Y5" i="2" s="1"/>
  <c r="Y6" i="2"/>
  <c r="AG15" i="3"/>
  <c r="Y3" i="2" s="1"/>
  <c r="Y2" i="2"/>
  <c r="AH40" i="3" l="1"/>
  <c r="Z7" i="10" s="1"/>
  <c r="AH41" i="3"/>
  <c r="Z8" i="10" s="1"/>
  <c r="AH62" i="3"/>
  <c r="Z8" i="13" s="1"/>
  <c r="AH47" i="3"/>
  <c r="Z7" i="11" s="1"/>
  <c r="AH55" i="3"/>
  <c r="Z8" i="12" s="1"/>
  <c r="AH61" i="3"/>
  <c r="Z7" i="13" s="1"/>
  <c r="AH48" i="3"/>
  <c r="Z8" i="11" s="1"/>
  <c r="AH54" i="3"/>
  <c r="Z7" i="12" s="1"/>
  <c r="AH68" i="3"/>
  <c r="Z7" i="14" s="1"/>
  <c r="AH76" i="3"/>
  <c r="Z8" i="15" s="1"/>
  <c r="AH82" i="3"/>
  <c r="Z7" i="16" s="1"/>
  <c r="AH69" i="3"/>
  <c r="Z8" i="14" s="1"/>
  <c r="AH75" i="3"/>
  <c r="Z7" i="15" s="1"/>
  <c r="AH83" i="3"/>
  <c r="Z8" i="16" s="1"/>
  <c r="AH96" i="3"/>
  <c r="AH97" i="3"/>
  <c r="AH89" i="3"/>
  <c r="Z7" i="17" s="1"/>
  <c r="AH26" i="3"/>
  <c r="Z7" i="8" s="1"/>
  <c r="AH33" i="3"/>
  <c r="Z7" i="9" s="1"/>
  <c r="AH34" i="3"/>
  <c r="Z8" i="9" s="1"/>
  <c r="AH90" i="3"/>
  <c r="Z8" i="17" s="1"/>
  <c r="AH19" i="3"/>
  <c r="Z7" i="2" s="1"/>
  <c r="AH22" i="3"/>
  <c r="Z3" i="8" s="1"/>
  <c r="AH27" i="3"/>
  <c r="Z8" i="8" s="1"/>
  <c r="Z8" i="2"/>
  <c r="AH57" i="3"/>
  <c r="AH46" i="3"/>
  <c r="AH95" i="3"/>
  <c r="AH93" i="3"/>
  <c r="AH94" i="3"/>
  <c r="AH92" i="3"/>
  <c r="AH91" i="3"/>
  <c r="AH79" i="3"/>
  <c r="Z4" i="16" s="1"/>
  <c r="AH56" i="3"/>
  <c r="Z2" i="13" s="1"/>
  <c r="AH66" i="3"/>
  <c r="Z5" i="14" s="1"/>
  <c r="AH45" i="3"/>
  <c r="Z5" i="11" s="1"/>
  <c r="AH74" i="3"/>
  <c r="Z6" i="15" s="1"/>
  <c r="AH50" i="3"/>
  <c r="Z3" i="12" s="1"/>
  <c r="AH70" i="3"/>
  <c r="Z2" i="15" s="1"/>
  <c r="AH80" i="3"/>
  <c r="Z5" i="16" s="1"/>
  <c r="AH86" i="3"/>
  <c r="Z4" i="17" s="1"/>
  <c r="AH65" i="3"/>
  <c r="Z4" i="14" s="1"/>
  <c r="AH60" i="3"/>
  <c r="Z6" i="13" s="1"/>
  <c r="AH51" i="3"/>
  <c r="Z4" i="12" s="1"/>
  <c r="AH44" i="3"/>
  <c r="Z4" i="11" s="1"/>
  <c r="AH78" i="3"/>
  <c r="Z3" i="16" s="1"/>
  <c r="AH73" i="3"/>
  <c r="AH77" i="3"/>
  <c r="Z2" i="16" s="1"/>
  <c r="AH63" i="3"/>
  <c r="Z2" i="14" s="1"/>
  <c r="AH38" i="3"/>
  <c r="Z5" i="10" s="1"/>
  <c r="AH53" i="3"/>
  <c r="Z6" i="12" s="1"/>
  <c r="AH31" i="3"/>
  <c r="Z5" i="9" s="1"/>
  <c r="AH52" i="3"/>
  <c r="Z5" i="12" s="1"/>
  <c r="AH72" i="3"/>
  <c r="AH58" i="3"/>
  <c r="Z4" i="13" s="1"/>
  <c r="AH42" i="3"/>
  <c r="Z2" i="11" s="1"/>
  <c r="AH71" i="3"/>
  <c r="Z3" i="15" s="1"/>
  <c r="AH49" i="3"/>
  <c r="Z2" i="12" s="1"/>
  <c r="AH64" i="3"/>
  <c r="Z3" i="14" s="1"/>
  <c r="AH59" i="3"/>
  <c r="Z5" i="13" s="1"/>
  <c r="AH43" i="3"/>
  <c r="Z3" i="11" s="1"/>
  <c r="AH67" i="3"/>
  <c r="Z6" i="14" s="1"/>
  <c r="AH23" i="3"/>
  <c r="Z4" i="8" s="1"/>
  <c r="AH81" i="3"/>
  <c r="Z6" i="16" s="1"/>
  <c r="AH24" i="3"/>
  <c r="Z5" i="8" s="1"/>
  <c r="AH37" i="3"/>
  <c r="Z4" i="10" s="1"/>
  <c r="AH30" i="3"/>
  <c r="Z4" i="9" s="1"/>
  <c r="AH87" i="3"/>
  <c r="Z5" i="17" s="1"/>
  <c r="AH88" i="3"/>
  <c r="Z6" i="17" s="1"/>
  <c r="AH85" i="3"/>
  <c r="Z3" i="17" s="1"/>
  <c r="AH39" i="3"/>
  <c r="Z6" i="10" s="1"/>
  <c r="AH36" i="3"/>
  <c r="Z3" i="10" s="1"/>
  <c r="AH84" i="3"/>
  <c r="Z2" i="17" s="1"/>
  <c r="AH35" i="3"/>
  <c r="Z2" i="10" s="1"/>
  <c r="AH21" i="3"/>
  <c r="Z2" i="8" s="1"/>
  <c r="AH28" i="3"/>
  <c r="Z2" i="9" s="1"/>
  <c r="AH32" i="3"/>
  <c r="Z6" i="9" s="1"/>
  <c r="AH25" i="3"/>
  <c r="Z6" i="8" s="1"/>
  <c r="AH29" i="3"/>
  <c r="Z3" i="9" s="1"/>
  <c r="AI13" i="3"/>
  <c r="AI20" i="3" s="1"/>
  <c r="Z1" i="17"/>
  <c r="Z1" i="15"/>
  <c r="Z1" i="13"/>
  <c r="Z1" i="11"/>
  <c r="Z1" i="9"/>
  <c r="Z1" i="12"/>
  <c r="Z1" i="18"/>
  <c r="Z1" i="10"/>
  <c r="Z1" i="2"/>
  <c r="Z1" i="8"/>
  <c r="Z1" i="16"/>
  <c r="Z1" i="14"/>
  <c r="AH16" i="3"/>
  <c r="Z4" i="2" s="1"/>
  <c r="Z3" i="13"/>
  <c r="Z6" i="11"/>
  <c r="AH17" i="3"/>
  <c r="Z5" i="2" s="1"/>
  <c r="Z6" i="2"/>
  <c r="Z2" i="2"/>
  <c r="AH15" i="3"/>
  <c r="Z3" i="2" s="1"/>
  <c r="AI40" i="3" l="1"/>
  <c r="AA7" i="10" s="1"/>
  <c r="AI41" i="3"/>
  <c r="AA8" i="10" s="1"/>
  <c r="AI48" i="3"/>
  <c r="AA8" i="11" s="1"/>
  <c r="AI54" i="3"/>
  <c r="AA7" i="12" s="1"/>
  <c r="AI62" i="3"/>
  <c r="AA8" i="13" s="1"/>
  <c r="AI68" i="3"/>
  <c r="AA7" i="14" s="1"/>
  <c r="AI47" i="3"/>
  <c r="AA7" i="11" s="1"/>
  <c r="AI55" i="3"/>
  <c r="AA8" i="12" s="1"/>
  <c r="AI61" i="3"/>
  <c r="AA7" i="13" s="1"/>
  <c r="AI69" i="3"/>
  <c r="AA8" i="14" s="1"/>
  <c r="AI75" i="3"/>
  <c r="AA7" i="15" s="1"/>
  <c r="AI83" i="3"/>
  <c r="AA8" i="16" s="1"/>
  <c r="AI89" i="3"/>
  <c r="AA7" i="17" s="1"/>
  <c r="AI76" i="3"/>
  <c r="AA8" i="15" s="1"/>
  <c r="AI82" i="3"/>
  <c r="AA7" i="16" s="1"/>
  <c r="AI96" i="3"/>
  <c r="AI97" i="3"/>
  <c r="AI26" i="3"/>
  <c r="AA7" i="8" s="1"/>
  <c r="AI34" i="3"/>
  <c r="AA8" i="9" s="1"/>
  <c r="AI90" i="3"/>
  <c r="AA8" i="17" s="1"/>
  <c r="AI33" i="3"/>
  <c r="AA7" i="9" s="1"/>
  <c r="AI19" i="3"/>
  <c r="AA7" i="2" s="1"/>
  <c r="AI22" i="3"/>
  <c r="AA3" i="8" s="1"/>
  <c r="AI27" i="3"/>
  <c r="AA8" i="8" s="1"/>
  <c r="AA8" i="2"/>
  <c r="AI57" i="3"/>
  <c r="AA3" i="13" s="1"/>
  <c r="AI95" i="3"/>
  <c r="AI93" i="3"/>
  <c r="AI92" i="3"/>
  <c r="AI94" i="3"/>
  <c r="AI91" i="3"/>
  <c r="AI46" i="3"/>
  <c r="AA6" i="11" s="1"/>
  <c r="AI56" i="3"/>
  <c r="AA2" i="13" s="1"/>
  <c r="AI65" i="3"/>
  <c r="AA4" i="14" s="1"/>
  <c r="AI66" i="3"/>
  <c r="AA5" i="14" s="1"/>
  <c r="AI50" i="3"/>
  <c r="AA3" i="12" s="1"/>
  <c r="AI80" i="3"/>
  <c r="AA5" i="16" s="1"/>
  <c r="AI45" i="3"/>
  <c r="AA5" i="11" s="1"/>
  <c r="AI86" i="3"/>
  <c r="AA4" i="17" s="1"/>
  <c r="AI79" i="3"/>
  <c r="AA4" i="16" s="1"/>
  <c r="AI74" i="3"/>
  <c r="AA6" i="15" s="1"/>
  <c r="AI70" i="3"/>
  <c r="AA2" i="15" s="1"/>
  <c r="AI60" i="3"/>
  <c r="AA6" i="13" s="1"/>
  <c r="AI51" i="3"/>
  <c r="AA4" i="12" s="1"/>
  <c r="AI73" i="3"/>
  <c r="AI23" i="3"/>
  <c r="AA4" i="8" s="1"/>
  <c r="AI63" i="3"/>
  <c r="AA2" i="14" s="1"/>
  <c r="AI42" i="3"/>
  <c r="AA2" i="11" s="1"/>
  <c r="AI53" i="3"/>
  <c r="AA6" i="12" s="1"/>
  <c r="AI49" i="3"/>
  <c r="AA2" i="12" s="1"/>
  <c r="AI44" i="3"/>
  <c r="AA4" i="11" s="1"/>
  <c r="AI31" i="3"/>
  <c r="AA5" i="9" s="1"/>
  <c r="AI81" i="3"/>
  <c r="AA6" i="16" s="1"/>
  <c r="AI71" i="3"/>
  <c r="AA3" i="15" s="1"/>
  <c r="AI64" i="3"/>
  <c r="AA3" i="14" s="1"/>
  <c r="AI52" i="3"/>
  <c r="AA5" i="12" s="1"/>
  <c r="AI77" i="3"/>
  <c r="AA2" i="16" s="1"/>
  <c r="AI72" i="3"/>
  <c r="AI38" i="3"/>
  <c r="AA5" i="10" s="1"/>
  <c r="AI78" i="3"/>
  <c r="AA3" i="16" s="1"/>
  <c r="AI59" i="3"/>
  <c r="AA5" i="13" s="1"/>
  <c r="AI43" i="3"/>
  <c r="AA3" i="11" s="1"/>
  <c r="AI67" i="3"/>
  <c r="AA6" i="14" s="1"/>
  <c r="AI58" i="3"/>
  <c r="AA4" i="13" s="1"/>
  <c r="AI24" i="3"/>
  <c r="AA5" i="8" s="1"/>
  <c r="AI88" i="3"/>
  <c r="AA6" i="17" s="1"/>
  <c r="AI85" i="3"/>
  <c r="AA3" i="17" s="1"/>
  <c r="AI30" i="3"/>
  <c r="AA4" i="9" s="1"/>
  <c r="AI37" i="3"/>
  <c r="AA4" i="10" s="1"/>
  <c r="AI87" i="3"/>
  <c r="AA5" i="17" s="1"/>
  <c r="AI29" i="3"/>
  <c r="AA3" i="9" s="1"/>
  <c r="AI39" i="3"/>
  <c r="AA6" i="10" s="1"/>
  <c r="AI32" i="3"/>
  <c r="AA6" i="9" s="1"/>
  <c r="AI35" i="3"/>
  <c r="AA2" i="10" s="1"/>
  <c r="AI36" i="3"/>
  <c r="AA3" i="10" s="1"/>
  <c r="AI84" i="3"/>
  <c r="AA2" i="17" s="1"/>
  <c r="AI28" i="3"/>
  <c r="AA2" i="9" s="1"/>
  <c r="AI25" i="3"/>
  <c r="AA6" i="8" s="1"/>
  <c r="AI21" i="3"/>
  <c r="AA2" i="8" s="1"/>
  <c r="AJ13" i="3"/>
  <c r="AJ2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I16" i="3"/>
  <c r="AA4" i="2" s="1"/>
  <c r="AI17" i="3"/>
  <c r="AA5" i="2" s="1"/>
  <c r="AA2" i="2"/>
  <c r="AI15" i="3"/>
  <c r="AA3" i="2" s="1"/>
  <c r="AA6" i="2"/>
  <c r="AJ40" i="3" l="1"/>
  <c r="AB7" i="10" s="1"/>
  <c r="AJ41" i="3"/>
  <c r="AB8" i="10" s="1"/>
  <c r="AJ61" i="3"/>
  <c r="AB7" i="13" s="1"/>
  <c r="AJ48" i="3"/>
  <c r="AB8" i="11" s="1"/>
  <c r="AJ54" i="3"/>
  <c r="AB7" i="12" s="1"/>
  <c r="AJ62" i="3"/>
  <c r="AB8" i="13" s="1"/>
  <c r="AJ47" i="3"/>
  <c r="AB7" i="11" s="1"/>
  <c r="AJ55" i="3"/>
  <c r="AB8" i="12" s="1"/>
  <c r="AJ68" i="3"/>
  <c r="AB7" i="14" s="1"/>
  <c r="AJ69" i="3"/>
  <c r="AB8" i="14" s="1"/>
  <c r="AJ75" i="3"/>
  <c r="AB7" i="15" s="1"/>
  <c r="AJ83" i="3"/>
  <c r="AB8" i="16" s="1"/>
  <c r="AJ89" i="3"/>
  <c r="AB7" i="17" s="1"/>
  <c r="AJ76" i="3"/>
  <c r="AB8" i="15" s="1"/>
  <c r="AJ82" i="3"/>
  <c r="AB7" i="16" s="1"/>
  <c r="AJ97" i="3"/>
  <c r="AJ96" i="3"/>
  <c r="AJ26" i="3"/>
  <c r="AB7" i="8" s="1"/>
  <c r="AJ90" i="3"/>
  <c r="AB8" i="17" s="1"/>
  <c r="AJ33" i="3"/>
  <c r="AB7" i="9" s="1"/>
  <c r="AJ34" i="3"/>
  <c r="AB8" i="9" s="1"/>
  <c r="AJ19" i="3"/>
  <c r="AB7" i="2" s="1"/>
  <c r="AJ22" i="3"/>
  <c r="AB3" i="8" s="1"/>
  <c r="AJ27" i="3"/>
  <c r="AB8" i="8" s="1"/>
  <c r="AJ94" i="3"/>
  <c r="AJ92" i="3"/>
  <c r="AJ91" i="3"/>
  <c r="AJ46" i="3"/>
  <c r="AB6" i="11" s="1"/>
  <c r="AJ95" i="3"/>
  <c r="AJ57" i="3"/>
  <c r="AB3" i="13" s="1"/>
  <c r="AJ93" i="3"/>
  <c r="AB8" i="2"/>
  <c r="AJ80" i="3"/>
  <c r="AB5" i="16" s="1"/>
  <c r="AJ45" i="3"/>
  <c r="AB5" i="11" s="1"/>
  <c r="AJ74" i="3"/>
  <c r="AB6" i="15" s="1"/>
  <c r="AJ50" i="3"/>
  <c r="AB3" i="12" s="1"/>
  <c r="AJ65" i="3"/>
  <c r="AB4" i="14" s="1"/>
  <c r="AJ66" i="3"/>
  <c r="AB5" i="14" s="1"/>
  <c r="AJ86" i="3"/>
  <c r="AB4" i="17" s="1"/>
  <c r="AJ56" i="3"/>
  <c r="AB2" i="13" s="1"/>
  <c r="AJ79" i="3"/>
  <c r="AB4" i="16" s="1"/>
  <c r="AJ70" i="3"/>
  <c r="AB2" i="15" s="1"/>
  <c r="AJ38" i="3"/>
  <c r="AB5" i="10" s="1"/>
  <c r="AJ53" i="3"/>
  <c r="AB6" i="12" s="1"/>
  <c r="AJ78" i="3"/>
  <c r="AB3" i="16" s="1"/>
  <c r="AJ52" i="3"/>
  <c r="AB5" i="12" s="1"/>
  <c r="AJ43" i="3"/>
  <c r="AB3" i="11" s="1"/>
  <c r="AJ67" i="3"/>
  <c r="AB6" i="14" s="1"/>
  <c r="AJ44" i="3"/>
  <c r="AB4" i="11" s="1"/>
  <c r="AJ73" i="3"/>
  <c r="AJ59" i="3"/>
  <c r="AB5" i="13" s="1"/>
  <c r="AJ63" i="3"/>
  <c r="AB2" i="14" s="1"/>
  <c r="AJ58" i="3"/>
  <c r="AB4" i="13" s="1"/>
  <c r="AJ51" i="3"/>
  <c r="AB4" i="12" s="1"/>
  <c r="AJ42" i="3"/>
  <c r="AB2" i="11" s="1"/>
  <c r="AJ31" i="3"/>
  <c r="AB5" i="9" s="1"/>
  <c r="AJ23" i="3"/>
  <c r="AB4" i="8" s="1"/>
  <c r="AJ77" i="3"/>
  <c r="AB2" i="16" s="1"/>
  <c r="AJ72" i="3"/>
  <c r="AJ60" i="3"/>
  <c r="AB6" i="13" s="1"/>
  <c r="AJ71" i="3"/>
  <c r="AB3" i="15" s="1"/>
  <c r="AJ49" i="3"/>
  <c r="AB2" i="12" s="1"/>
  <c r="AJ64" i="3"/>
  <c r="AB3" i="14" s="1"/>
  <c r="AJ81" i="3"/>
  <c r="AB6" i="16" s="1"/>
  <c r="AJ24" i="3"/>
  <c r="AB5" i="8" s="1"/>
  <c r="AJ85" i="3"/>
  <c r="AB3" i="17" s="1"/>
  <c r="AJ88" i="3"/>
  <c r="AB6" i="17" s="1"/>
  <c r="AJ30" i="3"/>
  <c r="AB4" i="9" s="1"/>
  <c r="AJ87" i="3"/>
  <c r="AB5" i="17" s="1"/>
  <c r="AJ37" i="3"/>
  <c r="AB4" i="10" s="1"/>
  <c r="AJ39" i="3"/>
  <c r="AB6" i="10" s="1"/>
  <c r="AJ84" i="3"/>
  <c r="AB2" i="17" s="1"/>
  <c r="AJ32" i="3"/>
  <c r="AB6" i="9" s="1"/>
  <c r="AJ28" i="3"/>
  <c r="AB2" i="9" s="1"/>
  <c r="AJ36" i="3"/>
  <c r="AB3" i="10" s="1"/>
  <c r="AJ25" i="3"/>
  <c r="AB6" i="8" s="1"/>
  <c r="AJ35" i="3"/>
  <c r="AB2" i="10" s="1"/>
  <c r="AJ29" i="3"/>
  <c r="AB3" i="9" s="1"/>
  <c r="AJ21" i="3"/>
  <c r="AB2" i="8" s="1"/>
  <c r="AK13" i="3"/>
  <c r="AK2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J16" i="3"/>
  <c r="AB4" i="2" s="1"/>
  <c r="AJ17" i="3"/>
  <c r="AB5" i="2" s="1"/>
  <c r="AB6" i="2"/>
  <c r="AJ15" i="3"/>
  <c r="AB3" i="2" s="1"/>
  <c r="AB2" i="2"/>
  <c r="AK40" i="3" l="1"/>
  <c r="AC7" i="10" s="1"/>
  <c r="AK41" i="3"/>
  <c r="AC8" i="10" s="1"/>
  <c r="AK47" i="3"/>
  <c r="AC7" i="11" s="1"/>
  <c r="AK55" i="3"/>
  <c r="AC8" i="12" s="1"/>
  <c r="AK61" i="3"/>
  <c r="AC7" i="13" s="1"/>
  <c r="AK48" i="3"/>
  <c r="AC8" i="11" s="1"/>
  <c r="AK54" i="3"/>
  <c r="AC7" i="12" s="1"/>
  <c r="AK62" i="3"/>
  <c r="AC8" i="13" s="1"/>
  <c r="AK76" i="3"/>
  <c r="AC8" i="15" s="1"/>
  <c r="AK82" i="3"/>
  <c r="AC7" i="16" s="1"/>
  <c r="AK90" i="3"/>
  <c r="AC8" i="17" s="1"/>
  <c r="AK68" i="3"/>
  <c r="AC7" i="14" s="1"/>
  <c r="AK69" i="3"/>
  <c r="AC8" i="14" s="1"/>
  <c r="AK75" i="3"/>
  <c r="AC7" i="15" s="1"/>
  <c r="AK83" i="3"/>
  <c r="AC8" i="16" s="1"/>
  <c r="AK89" i="3"/>
  <c r="AC7" i="17" s="1"/>
  <c r="AK97" i="3"/>
  <c r="AK96" i="3"/>
  <c r="AK34" i="3"/>
  <c r="AC8" i="9" s="1"/>
  <c r="AK33" i="3"/>
  <c r="AC7" i="9" s="1"/>
  <c r="AK26" i="3"/>
  <c r="AC7" i="8" s="1"/>
  <c r="AK19" i="3"/>
  <c r="AC7" i="2" s="1"/>
  <c r="AK22" i="3"/>
  <c r="AC3" i="8" s="1"/>
  <c r="AC8" i="2"/>
  <c r="AK27" i="3"/>
  <c r="AC8" i="8" s="1"/>
  <c r="AK94" i="3"/>
  <c r="AK57" i="3"/>
  <c r="AC3" i="13" s="1"/>
  <c r="AK92" i="3"/>
  <c r="AK91" i="3"/>
  <c r="AK95" i="3"/>
  <c r="AK93" i="3"/>
  <c r="AK46" i="3"/>
  <c r="AC6" i="11" s="1"/>
  <c r="AK80" i="3"/>
  <c r="AC5" i="16" s="1"/>
  <c r="AK65" i="3"/>
  <c r="AC4" i="14" s="1"/>
  <c r="AK50" i="3"/>
  <c r="AC3" i="12" s="1"/>
  <c r="AK86" i="3"/>
  <c r="AC4" i="17" s="1"/>
  <c r="AK66" i="3"/>
  <c r="AC5" i="14" s="1"/>
  <c r="AK45" i="3"/>
  <c r="AC5" i="11" s="1"/>
  <c r="AK79" i="3"/>
  <c r="AC4" i="16" s="1"/>
  <c r="AK74" i="3"/>
  <c r="AC6" i="15" s="1"/>
  <c r="AK56" i="3"/>
  <c r="AC2" i="13" s="1"/>
  <c r="AK70" i="3"/>
  <c r="AC2" i="15" s="1"/>
  <c r="AK38" i="3"/>
  <c r="AC5" i="10" s="1"/>
  <c r="AK53" i="3"/>
  <c r="AC6" i="12" s="1"/>
  <c r="AK44" i="3"/>
  <c r="AC4" i="11" s="1"/>
  <c r="AK51" i="3"/>
  <c r="AC4" i="12" s="1"/>
  <c r="AK78" i="3"/>
  <c r="AC3" i="16" s="1"/>
  <c r="AK73" i="3"/>
  <c r="AK59" i="3"/>
  <c r="AC5" i="13" s="1"/>
  <c r="AK23" i="3"/>
  <c r="AC4" i="8" s="1"/>
  <c r="AK81" i="3"/>
  <c r="AC6" i="16" s="1"/>
  <c r="AK77" i="3"/>
  <c r="AC2" i="16" s="1"/>
  <c r="AK63" i="3"/>
  <c r="AC2" i="14" s="1"/>
  <c r="AK58" i="3"/>
  <c r="AC4" i="13" s="1"/>
  <c r="AK49" i="3"/>
  <c r="AC2" i="12" s="1"/>
  <c r="AK31" i="3"/>
  <c r="AC5" i="9" s="1"/>
  <c r="AK72" i="3"/>
  <c r="AK60" i="3"/>
  <c r="AC6" i="13" s="1"/>
  <c r="AK42" i="3"/>
  <c r="AC2" i="11" s="1"/>
  <c r="AK71" i="3"/>
  <c r="AC3" i="15" s="1"/>
  <c r="AK64" i="3"/>
  <c r="AC3" i="14" s="1"/>
  <c r="AK52" i="3"/>
  <c r="AC5" i="12" s="1"/>
  <c r="AK43" i="3"/>
  <c r="AC3" i="11" s="1"/>
  <c r="AK67" i="3"/>
  <c r="AC6" i="14" s="1"/>
  <c r="AK24" i="3"/>
  <c r="AC5" i="8" s="1"/>
  <c r="AK85" i="3"/>
  <c r="AC3" i="17" s="1"/>
  <c r="AK88" i="3"/>
  <c r="AC6" i="17" s="1"/>
  <c r="AK37" i="3"/>
  <c r="AC4" i="10" s="1"/>
  <c r="AK30" i="3"/>
  <c r="AC4" i="9" s="1"/>
  <c r="AK87" i="3"/>
  <c r="AC5" i="17" s="1"/>
  <c r="AK39" i="3"/>
  <c r="AC6" i="10" s="1"/>
  <c r="AK35" i="3"/>
  <c r="AC2" i="10" s="1"/>
  <c r="AK36" i="3"/>
  <c r="AC3" i="10" s="1"/>
  <c r="AK32" i="3"/>
  <c r="AC6" i="9" s="1"/>
  <c r="AK28" i="3"/>
  <c r="AC2" i="9" s="1"/>
  <c r="AK25" i="3"/>
  <c r="AC6" i="8" s="1"/>
  <c r="AK29" i="3"/>
  <c r="AC3" i="9" s="1"/>
  <c r="AK84" i="3"/>
  <c r="AC2" i="17" s="1"/>
  <c r="AK21" i="3"/>
  <c r="AC2" i="8" s="1"/>
  <c r="AL13" i="3"/>
  <c r="AL2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K16" i="3"/>
  <c r="AC4" i="2" s="1"/>
  <c r="AK17" i="3"/>
  <c r="AC5" i="2" s="1"/>
  <c r="AK15" i="3"/>
  <c r="AC3" i="2" s="1"/>
  <c r="AC2" i="2"/>
  <c r="AC6" i="2"/>
  <c r="AL40" i="3" l="1"/>
  <c r="AD7" i="10" s="1"/>
  <c r="AL41" i="3"/>
  <c r="AD8" i="10" s="1"/>
  <c r="AL62" i="3"/>
  <c r="AD8" i="13" s="1"/>
  <c r="AL47" i="3"/>
  <c r="AD7" i="11" s="1"/>
  <c r="AL55" i="3"/>
  <c r="AD8" i="12" s="1"/>
  <c r="AL61" i="3"/>
  <c r="AD7" i="13" s="1"/>
  <c r="AL48" i="3"/>
  <c r="AD8" i="11" s="1"/>
  <c r="AL54" i="3"/>
  <c r="AD7" i="12" s="1"/>
  <c r="AL76" i="3"/>
  <c r="AD8" i="15" s="1"/>
  <c r="AL82" i="3"/>
  <c r="AD7" i="16" s="1"/>
  <c r="AL68" i="3"/>
  <c r="AD7" i="14" s="1"/>
  <c r="AL69" i="3"/>
  <c r="AD8" i="14" s="1"/>
  <c r="AL75" i="3"/>
  <c r="AD7" i="15" s="1"/>
  <c r="AL83" i="3"/>
  <c r="AD8" i="16" s="1"/>
  <c r="AL89" i="3"/>
  <c r="AD7" i="17" s="1"/>
  <c r="AL96" i="3"/>
  <c r="AL97" i="3"/>
  <c r="AL26" i="3"/>
  <c r="AD7" i="8" s="1"/>
  <c r="AL34" i="3"/>
  <c r="AD8" i="9" s="1"/>
  <c r="AL90" i="3"/>
  <c r="AD8" i="17" s="1"/>
  <c r="AL33" i="3"/>
  <c r="AD7" i="9" s="1"/>
  <c r="AL19" i="3"/>
  <c r="AD7" i="2" s="1"/>
  <c r="AL22" i="3"/>
  <c r="AD3" i="8" s="1"/>
  <c r="AL27" i="3"/>
  <c r="AD8" i="8" s="1"/>
  <c r="AD8" i="2"/>
  <c r="AL91" i="3"/>
  <c r="AL57" i="3"/>
  <c r="AD3" i="13" s="1"/>
  <c r="AL95" i="3"/>
  <c r="AL93" i="3"/>
  <c r="AL94" i="3"/>
  <c r="AL92" i="3"/>
  <c r="AL46" i="3"/>
  <c r="AD6" i="11" s="1"/>
  <c r="AL80" i="3"/>
  <c r="AD5" i="16" s="1"/>
  <c r="AL86" i="3"/>
  <c r="AD4" i="17" s="1"/>
  <c r="AL65" i="3"/>
  <c r="AD4" i="14" s="1"/>
  <c r="AL56" i="3"/>
  <c r="AD2" i="13" s="1"/>
  <c r="AL79" i="3"/>
  <c r="AD4" i="16" s="1"/>
  <c r="AL66" i="3"/>
  <c r="AD5" i="14" s="1"/>
  <c r="AL45" i="3"/>
  <c r="AD5" i="11" s="1"/>
  <c r="AL74" i="3"/>
  <c r="AD6" i="15" s="1"/>
  <c r="AL50" i="3"/>
  <c r="AD3" i="12" s="1"/>
  <c r="AL70" i="3"/>
  <c r="AD2" i="15" s="1"/>
  <c r="AL71" i="3"/>
  <c r="AD3" i="15" s="1"/>
  <c r="AL49" i="3"/>
  <c r="AD2" i="12" s="1"/>
  <c r="AL23" i="3"/>
  <c r="AD4" i="8" s="1"/>
  <c r="AL81" i="3"/>
  <c r="AD6" i="16" s="1"/>
  <c r="AL60" i="3"/>
  <c r="AD6" i="13" s="1"/>
  <c r="AL42" i="3"/>
  <c r="AD2" i="11" s="1"/>
  <c r="AL78" i="3"/>
  <c r="AD3" i="16" s="1"/>
  <c r="AL77" i="3"/>
  <c r="AD2" i="16" s="1"/>
  <c r="AL63" i="3"/>
  <c r="AD2" i="14" s="1"/>
  <c r="AL51" i="3"/>
  <c r="AD4" i="12" s="1"/>
  <c r="AL53" i="3"/>
  <c r="AD6" i="12" s="1"/>
  <c r="AL44" i="3"/>
  <c r="AD4" i="11" s="1"/>
  <c r="AL73" i="3"/>
  <c r="AL72" i="3"/>
  <c r="AL38" i="3"/>
  <c r="AD5" i="10" s="1"/>
  <c r="AL64" i="3"/>
  <c r="AD3" i="14" s="1"/>
  <c r="AL59" i="3"/>
  <c r="AD5" i="13" s="1"/>
  <c r="AL31" i="3"/>
  <c r="AD5" i="9" s="1"/>
  <c r="AL52" i="3"/>
  <c r="AD5" i="12" s="1"/>
  <c r="AL43" i="3"/>
  <c r="AD3" i="11" s="1"/>
  <c r="AL67" i="3"/>
  <c r="AD6" i="14" s="1"/>
  <c r="AL58" i="3"/>
  <c r="AD4" i="13" s="1"/>
  <c r="AL24" i="3"/>
  <c r="AD5" i="8" s="1"/>
  <c r="AL88" i="3"/>
  <c r="AD6" i="17" s="1"/>
  <c r="AL85" i="3"/>
  <c r="AD3" i="17" s="1"/>
  <c r="AL37" i="3"/>
  <c r="AD4" i="10" s="1"/>
  <c r="AL30" i="3"/>
  <c r="AD4" i="9" s="1"/>
  <c r="AL87" i="3"/>
  <c r="AD5" i="17" s="1"/>
  <c r="AL39" i="3"/>
  <c r="AD6" i="10" s="1"/>
  <c r="AL32" i="3"/>
  <c r="AD6" i="9" s="1"/>
  <c r="AL35" i="3"/>
  <c r="AD2" i="10" s="1"/>
  <c r="AL36" i="3"/>
  <c r="AD3" i="10" s="1"/>
  <c r="AL84" i="3"/>
  <c r="AD2" i="17" s="1"/>
  <c r="AL28" i="3"/>
  <c r="AD2" i="9" s="1"/>
  <c r="AL29" i="3"/>
  <c r="AD3" i="9" s="1"/>
  <c r="AL21" i="3"/>
  <c r="AD2" i="8" s="1"/>
  <c r="AL25" i="3"/>
  <c r="AD6" i="8" s="1"/>
  <c r="AM13" i="3"/>
  <c r="AM2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L16" i="3"/>
  <c r="AD4" i="2" s="1"/>
  <c r="AL17" i="3"/>
  <c r="AD5" i="2" s="1"/>
  <c r="AD2" i="2"/>
  <c r="AD6" i="2"/>
  <c r="AL15" i="3"/>
  <c r="AD3" i="2" s="1"/>
  <c r="AM40" i="3" l="1"/>
  <c r="AE7" i="10" s="1"/>
  <c r="AM41" i="3"/>
  <c r="AE8" i="10" s="1"/>
  <c r="AM48" i="3"/>
  <c r="AE8" i="11" s="1"/>
  <c r="AM54" i="3"/>
  <c r="AE7" i="12" s="1"/>
  <c r="AM62" i="3"/>
  <c r="AE8" i="13" s="1"/>
  <c r="AM68" i="3"/>
  <c r="AE7" i="14" s="1"/>
  <c r="AM33" i="3"/>
  <c r="AE7" i="9" s="1"/>
  <c r="AM47" i="3"/>
  <c r="AE7" i="11" s="1"/>
  <c r="AM55" i="3"/>
  <c r="AE8" i="12" s="1"/>
  <c r="AM61" i="3"/>
  <c r="AE7" i="13" s="1"/>
  <c r="AM69" i="3"/>
  <c r="AE8" i="14" s="1"/>
  <c r="AM75" i="3"/>
  <c r="AE7" i="15" s="1"/>
  <c r="AM83" i="3"/>
  <c r="AE8" i="16" s="1"/>
  <c r="AM89" i="3"/>
  <c r="AE7" i="17" s="1"/>
  <c r="AM76" i="3"/>
  <c r="AE8" i="15" s="1"/>
  <c r="AM82" i="3"/>
  <c r="AE7" i="16" s="1"/>
  <c r="AM96" i="3"/>
  <c r="AM97" i="3"/>
  <c r="AM34" i="3"/>
  <c r="AE8" i="9" s="1"/>
  <c r="AM26" i="3"/>
  <c r="AE7" i="8" s="1"/>
  <c r="AM90" i="3"/>
  <c r="AE8" i="17" s="1"/>
  <c r="AM19" i="3"/>
  <c r="AE7" i="2" s="1"/>
  <c r="AM22" i="3"/>
  <c r="AE3" i="8" s="1"/>
  <c r="AE8" i="2"/>
  <c r="AM27" i="3"/>
  <c r="AE8" i="8" s="1"/>
  <c r="AM94" i="3"/>
  <c r="AM92" i="3"/>
  <c r="AM46" i="3"/>
  <c r="AE6" i="11" s="1"/>
  <c r="AM57" i="3"/>
  <c r="AE3" i="13" s="1"/>
  <c r="AM95" i="3"/>
  <c r="AM93" i="3"/>
  <c r="AM91" i="3"/>
  <c r="AM86" i="3"/>
  <c r="AE4" i="17" s="1"/>
  <c r="AM79" i="3"/>
  <c r="AE4" i="16" s="1"/>
  <c r="AM74" i="3"/>
  <c r="AE6" i="15" s="1"/>
  <c r="AM70" i="3"/>
  <c r="AE2" i="15" s="1"/>
  <c r="AM56" i="3"/>
  <c r="AE2" i="13" s="1"/>
  <c r="AM80" i="3"/>
  <c r="AE5" i="16" s="1"/>
  <c r="AM65" i="3"/>
  <c r="AE4" i="14" s="1"/>
  <c r="AM66" i="3"/>
  <c r="AE5" i="14" s="1"/>
  <c r="AM50" i="3"/>
  <c r="AE3" i="12" s="1"/>
  <c r="AM45" i="3"/>
  <c r="AE5" i="11" s="1"/>
  <c r="AM38" i="3"/>
  <c r="AE5" i="10" s="1"/>
  <c r="AM78" i="3"/>
  <c r="AE3" i="16" s="1"/>
  <c r="AM59" i="3"/>
  <c r="AE5" i="13" s="1"/>
  <c r="AM43" i="3"/>
  <c r="AE3" i="11" s="1"/>
  <c r="AM67" i="3"/>
  <c r="AE6" i="14" s="1"/>
  <c r="AM60" i="3"/>
  <c r="AE6" i="13" s="1"/>
  <c r="AM51" i="3"/>
  <c r="AE4" i="12" s="1"/>
  <c r="AM73" i="3"/>
  <c r="AM63" i="3"/>
  <c r="AE2" i="14" s="1"/>
  <c r="AM42" i="3"/>
  <c r="AE2" i="11" s="1"/>
  <c r="AM53" i="3"/>
  <c r="AE6" i="12" s="1"/>
  <c r="AM49" i="3"/>
  <c r="AE2" i="12" s="1"/>
  <c r="AM44" i="3"/>
  <c r="AE4" i="11" s="1"/>
  <c r="AM31" i="3"/>
  <c r="AE5" i="9" s="1"/>
  <c r="AM23" i="3"/>
  <c r="AE4" i="8" s="1"/>
  <c r="AM52" i="3"/>
  <c r="AE5" i="12" s="1"/>
  <c r="AM81" i="3"/>
  <c r="AE6" i="16" s="1"/>
  <c r="AM77" i="3"/>
  <c r="AE2" i="16" s="1"/>
  <c r="AM71" i="3"/>
  <c r="AE3" i="15" s="1"/>
  <c r="AM64" i="3"/>
  <c r="AE3" i="14" s="1"/>
  <c r="AM72" i="3"/>
  <c r="AM58" i="3"/>
  <c r="AE4" i="13" s="1"/>
  <c r="AM24" i="3"/>
  <c r="AE5" i="8" s="1"/>
  <c r="AM88" i="3"/>
  <c r="AE6" i="17" s="1"/>
  <c r="AM85" i="3"/>
  <c r="AE3" i="17" s="1"/>
  <c r="AM30" i="3"/>
  <c r="AE4" i="9" s="1"/>
  <c r="AM37" i="3"/>
  <c r="AE4" i="10" s="1"/>
  <c r="AM87" i="3"/>
  <c r="AE5" i="17" s="1"/>
  <c r="AM35" i="3"/>
  <c r="AE2" i="10" s="1"/>
  <c r="AM39" i="3"/>
  <c r="AE6" i="10" s="1"/>
  <c r="AM32" i="3"/>
  <c r="AE6" i="9" s="1"/>
  <c r="AM29" i="3"/>
  <c r="AE3" i="9" s="1"/>
  <c r="AM84" i="3"/>
  <c r="AE2" i="17" s="1"/>
  <c r="AM21" i="3"/>
  <c r="AE2" i="8" s="1"/>
  <c r="AM25" i="3"/>
  <c r="AE6" i="8" s="1"/>
  <c r="AM28" i="3"/>
  <c r="AE2" i="9" s="1"/>
  <c r="AM36" i="3"/>
  <c r="AE3" i="10" s="1"/>
  <c r="AN13" i="3"/>
  <c r="AN2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M16" i="3"/>
  <c r="AE4" i="2" s="1"/>
  <c r="AM17" i="3"/>
  <c r="AE5" i="2" s="1"/>
  <c r="AE6" i="2"/>
  <c r="AM15" i="3"/>
  <c r="AE3" i="2" s="1"/>
  <c r="AE2" i="2"/>
  <c r="AN40" i="3" l="1"/>
  <c r="AF7" i="10" s="1"/>
  <c r="AN41" i="3"/>
  <c r="AF8" i="10" s="1"/>
  <c r="AN61" i="3"/>
  <c r="AF7" i="13" s="1"/>
  <c r="AN48" i="3"/>
  <c r="AF8" i="11" s="1"/>
  <c r="AN54" i="3"/>
  <c r="AF7" i="12" s="1"/>
  <c r="AN62" i="3"/>
  <c r="AF8" i="13" s="1"/>
  <c r="AN47" i="3"/>
  <c r="AF7" i="11" s="1"/>
  <c r="AN55" i="3"/>
  <c r="AF8" i="12" s="1"/>
  <c r="AN68" i="3"/>
  <c r="AF7" i="14" s="1"/>
  <c r="AN69" i="3"/>
  <c r="AF8" i="14" s="1"/>
  <c r="AN75" i="3"/>
  <c r="AF7" i="15" s="1"/>
  <c r="AN83" i="3"/>
  <c r="AF8" i="16" s="1"/>
  <c r="AN76" i="3"/>
  <c r="AF8" i="15" s="1"/>
  <c r="AN82" i="3"/>
  <c r="AF7" i="16" s="1"/>
  <c r="AN97" i="3"/>
  <c r="AN89" i="3"/>
  <c r="AF7" i="17" s="1"/>
  <c r="AN96" i="3"/>
  <c r="AN33" i="3"/>
  <c r="AF7" i="9" s="1"/>
  <c r="AN26" i="3"/>
  <c r="AF7" i="8" s="1"/>
  <c r="AN34" i="3"/>
  <c r="AF8" i="9" s="1"/>
  <c r="AN90" i="3"/>
  <c r="AF8" i="17" s="1"/>
  <c r="AN19" i="3"/>
  <c r="AF7" i="2" s="1"/>
  <c r="AN22" i="3"/>
  <c r="AF3" i="8" s="1"/>
  <c r="AF8" i="2"/>
  <c r="AN27" i="3"/>
  <c r="AF8" i="8" s="1"/>
  <c r="AN94" i="3"/>
  <c r="AN91" i="3"/>
  <c r="AN46" i="3"/>
  <c r="AF6" i="11" s="1"/>
  <c r="AN95" i="3"/>
  <c r="AN57" i="3"/>
  <c r="AF3" i="13" s="1"/>
  <c r="AN93" i="3"/>
  <c r="AN92" i="3"/>
  <c r="AN56" i="3"/>
  <c r="AF2" i="13" s="1"/>
  <c r="AN79" i="3"/>
  <c r="AF4" i="16" s="1"/>
  <c r="AN74" i="3"/>
  <c r="AF6" i="15" s="1"/>
  <c r="AN80" i="3"/>
  <c r="AF5" i="16" s="1"/>
  <c r="AN70" i="3"/>
  <c r="AF2" i="15" s="1"/>
  <c r="AN45" i="3"/>
  <c r="AF5" i="11" s="1"/>
  <c r="AN66" i="3"/>
  <c r="AF5" i="14" s="1"/>
  <c r="AN50" i="3"/>
  <c r="AF3" i="12" s="1"/>
  <c r="AN86" i="3"/>
  <c r="AF4" i="17" s="1"/>
  <c r="AN60" i="3"/>
  <c r="AF6" i="13" s="1"/>
  <c r="AN71" i="3"/>
  <c r="AF3" i="15" s="1"/>
  <c r="AN64" i="3"/>
  <c r="AF3" i="14" s="1"/>
  <c r="AN43" i="3"/>
  <c r="AF3" i="11" s="1"/>
  <c r="AN81" i="3"/>
  <c r="AF6" i="16" s="1"/>
  <c r="AN72" i="3"/>
  <c r="AN38" i="3"/>
  <c r="AF5" i="10" s="1"/>
  <c r="AN53" i="3"/>
  <c r="AF6" i="12" s="1"/>
  <c r="AN78" i="3"/>
  <c r="AF3" i="16" s="1"/>
  <c r="AN59" i="3"/>
  <c r="AF5" i="13" s="1"/>
  <c r="AN52" i="3"/>
  <c r="AF5" i="12" s="1"/>
  <c r="AN67" i="3"/>
  <c r="AF6" i="14" s="1"/>
  <c r="AN65" i="3"/>
  <c r="AF4" i="14" s="1"/>
  <c r="AN51" i="3"/>
  <c r="AF4" i="12" s="1"/>
  <c r="AN44" i="3"/>
  <c r="AF4" i="11" s="1"/>
  <c r="AN73" i="3"/>
  <c r="AN77" i="3"/>
  <c r="AF2" i="16" s="1"/>
  <c r="AN63" i="3"/>
  <c r="AF2" i="14" s="1"/>
  <c r="AN42" i="3"/>
  <c r="AF2" i="11" s="1"/>
  <c r="AN49" i="3"/>
  <c r="AF2" i="12" s="1"/>
  <c r="AN31" i="3"/>
  <c r="AF5" i="9" s="1"/>
  <c r="AN23" i="3"/>
  <c r="AF4" i="8" s="1"/>
  <c r="AN58" i="3"/>
  <c r="AF4" i="13" s="1"/>
  <c r="AN24" i="3"/>
  <c r="AF5" i="8" s="1"/>
  <c r="AN85" i="3"/>
  <c r="AF3" i="17" s="1"/>
  <c r="AN37" i="3"/>
  <c r="AF4" i="10" s="1"/>
  <c r="AN88" i="3"/>
  <c r="AF6" i="17" s="1"/>
  <c r="AN30" i="3"/>
  <c r="AF4" i="9" s="1"/>
  <c r="AN87" i="3"/>
  <c r="AF5" i="17" s="1"/>
  <c r="AN39" i="3"/>
  <c r="AF6" i="10" s="1"/>
  <c r="AN28" i="3"/>
  <c r="AF2" i="9" s="1"/>
  <c r="AN36" i="3"/>
  <c r="AF3" i="10" s="1"/>
  <c r="AN84" i="3"/>
  <c r="AF2" i="17" s="1"/>
  <c r="AN29" i="3"/>
  <c r="AF3" i="9" s="1"/>
  <c r="AN32" i="3"/>
  <c r="AF6" i="9" s="1"/>
  <c r="AN35" i="3"/>
  <c r="AF2" i="10" s="1"/>
  <c r="AN25" i="3"/>
  <c r="AF6" i="8" s="1"/>
  <c r="AN21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N16" i="3"/>
  <c r="AF4" i="2" s="1"/>
  <c r="AN17" i="3"/>
  <c r="AF5" i="2" s="1"/>
  <c r="AF6" i="2"/>
  <c r="AF2" i="2"/>
  <c r="AN15" i="3"/>
  <c r="AF3" i="2" s="1"/>
  <c r="H2" i="2"/>
  <c r="O2" i="2"/>
  <c r="G2" i="2"/>
  <c r="J2" i="2"/>
  <c r="K2" i="2"/>
  <c r="E2" i="2"/>
  <c r="I2" i="2"/>
  <c r="C2" i="2"/>
  <c r="N2" i="2"/>
  <c r="L2" i="2"/>
  <c r="D2" i="2"/>
  <c r="M2" i="2"/>
  <c r="F2" i="2"/>
  <c r="P2" i="2"/>
  <c r="B2" i="2"/>
</calcChain>
</file>

<file path=xl/sharedStrings.xml><?xml version="1.0" encoding="utf-8"?>
<sst xmlns="http://schemas.openxmlformats.org/spreadsheetml/2006/main" count="3101" uniqueCount="971">
  <si>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</si>
  <si>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</si>
  <si>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</si>
  <si>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</si>
  <si>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</si>
  <si>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</si>
  <si>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</si>
  <si>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</si>
  <si>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</si>
  <si>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</si>
  <si>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</si>
  <si>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</si>
  <si>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</si>
  <si>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</si>
  <si>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</si>
  <si>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</si>
  <si>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</si>
  <si>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</si>
  <si>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</si>
  <si>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</si>
  <si>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</si>
  <si>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</si>
  <si>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</si>
  <si>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</si>
  <si>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</si>
  <si>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</si>
  <si>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</si>
  <si>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</si>
  <si>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</si>
  <si>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</si>
  <si>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</si>
  <si>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</si>
  <si>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See SYVbT variable.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</si>
  <si>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</si>
  <si>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</si>
  <si>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</si>
  <si>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</si>
  <si>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</si>
  <si>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</si>
  <si>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First Year passenger HDVs, First Year passenger motorbikes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</si>
  <si>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</si>
  <si>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</si>
  <si>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</si>
  <si>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</si>
  <si>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</si>
  <si>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</si>
  <si>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</si>
  <si>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</si>
  <si>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</si>
  <si>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</si>
  <si>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</si>
  <si>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</si>
  <si>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</si>
  <si>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</si>
  <si>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</si>
  <si>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</si>
  <si>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</si>
  <si>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</si>
  <si>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</si>
  <si>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</si>
  <si>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</si>
  <si>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</si>
  <si>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</si>
  <si>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</si>
  <si>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</si>
  <si>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</si>
  <si>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</si>
  <si>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</si>
  <si>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</si>
  <si>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</si>
  <si>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</si>
  <si>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</si>
  <si>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</si>
  <si>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</si>
  <si>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</si>
  <si>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</si>
  <si>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</si>
  <si>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</si>
  <si>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</si>
  <si>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</si>
  <si>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</si>
  <si>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</si>
  <si>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Vehicle Technologies (all except battery electric passenger LDVs)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</si>
  <si>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</si>
  <si>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</si>
  <si>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</si>
  <si>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</si>
  <si>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</si>
  <si>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</si>
  <si>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</si>
  <si>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</si>
  <si>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</si>
  <si>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</si>
  <si>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</si>
  <si>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</si>
  <si>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</si>
  <si>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</si>
  <si>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</si>
  <si>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</si>
  <si>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</si>
  <si>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</si>
  <si>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</si>
  <si>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</si>
  <si>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</si>
  <si>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</si>
  <si>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</si>
  <si>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</si>
  <si>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</si>
  <si>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</si>
  <si>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</si>
  <si>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</si>
  <si>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</si>
  <si>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</si>
  <si>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</si>
  <si>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</si>
  <si>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</si>
  <si>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</si>
  <si>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</si>
  <si>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</si>
  <si>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</si>
  <si>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</si>
  <si>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</si>
  <si>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</si>
  <si>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</si>
  <si>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</si>
  <si>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</si>
  <si>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</si>
  <si>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</si>
  <si>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</si>
  <si>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</si>
  <si>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</si>
  <si>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</si>
  <si>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</si>
  <si>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</si>
  <si>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</si>
  <si>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</si>
  <si>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</si>
  <si>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</si>
  <si>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</si>
  <si>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</si>
  <si>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</si>
  <si>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</si>
  <si>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</si>
  <si>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</si>
  <si>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</si>
  <si>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</si>
  <si>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</si>
  <si>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</si>
  <si>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</si>
  <si>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</si>
  <si>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</si>
  <si>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</si>
  <si>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</si>
  <si>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</si>
  <si>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</si>
  <si>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</si>
  <si>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</si>
  <si>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</si>
  <si>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</si>
  <si>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</si>
  <si>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</si>
  <si>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</si>
  <si>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</si>
  <si>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</si>
  <si>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</si>
  <si>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</si>
  <si>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</si>
  <si>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</si>
  <si>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</si>
  <si>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</si>
  <si>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</si>
  <si>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</si>
  <si>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</si>
  <si>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</si>
  <si>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</si>
  <si>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</si>
  <si>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</si>
  <si>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</si>
  <si>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</si>
  <si>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</si>
  <si>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</si>
  <si>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</si>
  <si>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</si>
  <si>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</si>
  <si>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</si>
  <si>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</si>
  <si>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</si>
  <si>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</si>
  <si>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</si>
  <si>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</si>
  <si>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</si>
  <si>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</si>
  <si>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</si>
  <si>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</si>
  <si>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</si>
  <si>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</si>
  <si>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</si>
  <si>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</si>
  <si>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</si>
  <si>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</si>
  <si>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</si>
  <si>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</si>
  <si>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</si>
  <si>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</si>
  <si>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</si>
  <si>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</si>
  <si>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</si>
  <si>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</si>
  <si>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</si>
  <si>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</si>
  <si>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</si>
  <si>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</si>
  <si>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</si>
  <si>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</si>
  <si>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</si>
  <si>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</si>
  <si>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</si>
  <si>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</si>
  <si>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</si>
  <si>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</si>
  <si>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</si>
  <si>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</si>
  <si>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</si>
  <si>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</si>
  <si>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</si>
  <si>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</si>
  <si>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</si>
  <si>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</si>
  <si>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</si>
  <si>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</si>
  <si>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</si>
  <si>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</si>
  <si>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</si>
  <si>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</si>
  <si>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</si>
  <si>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</si>
  <si>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</si>
  <si>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</si>
  <si>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</si>
  <si>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</si>
  <si>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</si>
  <si>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</si>
  <si>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</si>
  <si>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</si>
  <si>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</si>
  <si>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</si>
  <si>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</si>
  <si>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</si>
  <si>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</si>
  <si>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</si>
  <si>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</si>
  <si>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</si>
  <si>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</si>
  <si>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</si>
  <si>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</si>
  <si>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</si>
  <si>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</si>
  <si>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</si>
  <si>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</si>
  <si>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</si>
  <si>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</si>
  <si>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</si>
  <si>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</si>
  <si>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</si>
  <si>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</si>
  <si>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</si>
  <si>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</si>
  <si>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</si>
  <si>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</si>
  <si>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</si>
  <si>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</si>
  <si>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</si>
  <si>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</si>
  <si>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</si>
  <si>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</si>
  <si>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</si>
  <si>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</si>
  <si>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</si>
  <si>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</si>
  <si>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</si>
  <si>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</si>
  <si>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</si>
  <si>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</si>
  <si>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</si>
  <si>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</si>
  <si>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</si>
  <si>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</si>
  <si>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</si>
  <si>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</si>
  <si>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</si>
  <si>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</si>
  <si>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</si>
  <si>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</si>
  <si>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</si>
  <si>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</si>
  <si>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</si>
  <si>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</si>
  <si>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</si>
  <si>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</si>
  <si>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</si>
  <si>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</si>
  <si>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</si>
  <si>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</si>
  <si>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</si>
  <si>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</si>
  <si>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</si>
  <si>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</si>
  <si>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</si>
  <si>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</si>
  <si>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</si>
  <si>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</si>
  <si>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</si>
  <si>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</si>
  <si>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</si>
  <si>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</si>
  <si>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</si>
  <si>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</si>
  <si>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</si>
  <si>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</si>
  <si>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</si>
  <si>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</si>
  <si>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</si>
  <si>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</si>
  <si>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</si>
  <si>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</si>
  <si>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</si>
  <si>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</si>
  <si>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</si>
  <si>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</si>
  <si>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</si>
  <si>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</si>
  <si>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</si>
  <si>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</si>
  <si>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</si>
  <si>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</si>
  <si>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</si>
  <si>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</si>
  <si>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</si>
  <si>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</si>
  <si>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</si>
  <si>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</si>
  <si>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</si>
  <si>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</si>
  <si>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</si>
  <si>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</si>
  <si>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</si>
  <si>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</si>
  <si>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</si>
  <si>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</si>
  <si>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</si>
  <si>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</si>
  <si>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</si>
  <si>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</si>
  <si>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</si>
  <si>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</si>
  <si>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</si>
  <si>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</si>
  <si>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</si>
  <si>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</si>
  <si>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</si>
  <si>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</si>
  <si>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</si>
  <si>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</si>
  <si>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</si>
  <si>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</si>
  <si>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</si>
  <si>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</si>
  <si>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</si>
  <si>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</si>
  <si>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</si>
  <si>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</si>
  <si>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</si>
  <si>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</si>
  <si>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</si>
  <si>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</si>
  <si>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</si>
  <si>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</si>
  <si>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</si>
  <si>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</si>
  <si>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</si>
  <si>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</si>
  <si>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</si>
  <si>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</si>
  <si>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</si>
  <si>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</si>
  <si>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</si>
  <si>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</si>
  <si>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</si>
  <si>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</si>
  <si>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</si>
  <si>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</si>
  <si>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</si>
  <si>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</si>
  <si>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</si>
  <si>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</si>
  <si>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</si>
  <si>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</si>
  <si>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</si>
  <si>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</si>
  <si>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</si>
  <si>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</si>
  <si>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</si>
  <si>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</si>
  <si>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</si>
  <si>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</si>
  <si>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</si>
  <si>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</si>
  <si>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</si>
  <si>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</si>
  <si>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</si>
  <si>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</si>
  <si>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</si>
  <si>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</si>
  <si>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</si>
  <si>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</si>
  <si>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</si>
  <si>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</si>
  <si>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</si>
  <si>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</si>
  <si>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</si>
  <si>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</si>
  <si>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</si>
  <si>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</si>
  <si>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</si>
  <si>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</si>
  <si>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</si>
  <si>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</si>
  <si>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</si>
  <si>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</si>
  <si>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</si>
  <si>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</si>
  <si>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</si>
  <si>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</si>
  <si>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</si>
  <si>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</si>
  <si>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</si>
  <si>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</si>
  <si>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</si>
  <si>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</si>
  <si>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</si>
  <si>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</si>
  <si>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</si>
  <si>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</si>
  <si>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</si>
  <si>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</si>
  <si>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</si>
  <si>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</si>
  <si>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</si>
  <si>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</si>
  <si>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</si>
  <si>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</si>
  <si>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</si>
  <si>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</si>
  <si>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</si>
  <si>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</si>
  <si>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</si>
  <si>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</si>
  <si>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</si>
  <si>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</si>
  <si>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</si>
  <si>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</si>
  <si>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</si>
  <si>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</si>
  <si>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</si>
  <si>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</si>
  <si>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</si>
  <si>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</si>
  <si>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</si>
  <si>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</si>
  <si>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</si>
  <si>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</si>
  <si>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</si>
  <si>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</si>
  <si>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</si>
  <si>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</si>
  <si>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</si>
  <si>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</si>
  <si>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</si>
  <si>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</si>
  <si>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</si>
  <si>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</si>
  <si>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</si>
  <si>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</si>
  <si>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</si>
  <si>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</si>
  <si>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</si>
  <si>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</si>
  <si>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</si>
  <si>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</si>
  <si>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</si>
  <si>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</si>
  <si>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</si>
  <si>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</si>
  <si>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</si>
  <si>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</si>
  <si>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</si>
  <si>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</si>
  <si>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</si>
  <si>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</si>
  <si>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</si>
  <si>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</si>
  <si>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</si>
  <si>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</si>
  <si>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</si>
  <si>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</si>
  <si>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</si>
  <si>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</si>
  <si>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</si>
  <si>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</si>
  <si>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</si>
  <si>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</si>
  <si>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</si>
  <si>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</si>
  <si>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</si>
  <si>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</si>
  <si>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</si>
  <si>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</si>
  <si>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</si>
  <si>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</si>
  <si>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</si>
  <si>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</si>
  <si>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</si>
  <si>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</si>
  <si>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</si>
  <si>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</si>
  <si>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</si>
  <si>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</si>
  <si>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</si>
  <si>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</si>
  <si>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</si>
  <si>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</si>
  <si>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</si>
  <si>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</si>
  <si>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</si>
  <si>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</si>
  <si>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</si>
  <si>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</si>
  <si>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</si>
  <si>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</si>
  <si>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</si>
  <si>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</si>
  <si>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</si>
  <si>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</si>
  <si>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</si>
  <si>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</si>
  <si>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</si>
  <si>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</si>
  <si>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</si>
  <si>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</si>
  <si>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</si>
  <si>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</si>
  <si>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</si>
  <si>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</si>
  <si>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</si>
  <si>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</si>
  <si>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</si>
  <si>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</si>
  <si>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</si>
  <si>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</si>
  <si>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</si>
  <si>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</si>
  <si>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</si>
  <si>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</si>
  <si>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</si>
  <si>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</si>
  <si>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</si>
  <si>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</si>
  <si>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</si>
  <si>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</si>
  <si>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</si>
  <si>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</si>
  <si>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</si>
  <si>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</si>
  <si>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</si>
  <si>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</si>
  <si>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</si>
  <si>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</si>
  <si>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</si>
  <si>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</si>
  <si>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</si>
  <si>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</si>
  <si>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</si>
  <si>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</si>
  <si>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</si>
  <si>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</si>
  <si>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</si>
  <si>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</si>
  <si>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</si>
  <si>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</si>
  <si>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</si>
  <si>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</si>
  <si>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</si>
  <si>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</si>
  <si>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</si>
  <si>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</si>
  <si>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</si>
  <si>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</si>
  <si>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</si>
  <si>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</si>
  <si>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</si>
  <si>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</si>
  <si>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</si>
  <si>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</si>
  <si>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</si>
  <si>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</si>
  <si>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</si>
  <si>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</si>
  <si>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</si>
  <si>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</si>
  <si>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</si>
  <si>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</si>
  <si>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</si>
  <si>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</si>
  <si>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</si>
  <si>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</si>
  <si>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</si>
  <si>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</si>
  <si>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</si>
  <si>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</si>
  <si>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</si>
  <si>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</si>
  <si>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</si>
  <si>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</si>
  <si>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</si>
  <si>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</si>
  <si>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</si>
  <si>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</si>
  <si>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</si>
  <si>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</si>
  <si>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</si>
  <si>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</si>
  <si>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</si>
  <si>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</si>
  <si>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</si>
  <si>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</si>
  <si>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</si>
  <si>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</si>
  <si>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</si>
  <si>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</si>
  <si>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</si>
  <si>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</si>
  <si>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</si>
  <si>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</si>
  <si>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</si>
  <si>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</si>
  <si>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</si>
  <si>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</si>
  <si>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</si>
  <si>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</si>
  <si>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</si>
  <si>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</si>
  <si>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</si>
  <si>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</si>
  <si>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</si>
  <si>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</si>
  <si>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</si>
  <si>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</si>
  <si>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</si>
  <si>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</si>
  <si>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</si>
  <si>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</si>
  <si>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</si>
  <si>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</si>
  <si>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</si>
  <si>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</si>
  <si>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</si>
  <si>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</si>
  <si>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</si>
  <si>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</si>
  <si>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</si>
  <si>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</si>
  <si>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</si>
  <si>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</si>
  <si>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</si>
  <si>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</si>
  <si>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</si>
  <si>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</si>
  <si>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</si>
  <si>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</si>
  <si>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</si>
  <si>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</si>
  <si>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</si>
  <si>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</si>
  <si>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</si>
  <si>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</si>
  <si>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</si>
  <si>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</si>
  <si>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</si>
  <si>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</si>
  <si>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</si>
  <si>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</si>
  <si>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</si>
  <si>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</si>
  <si>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</si>
  <si>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</si>
  <si>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</si>
  <si>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</si>
  <si>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</si>
  <si>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</si>
  <si>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</si>
  <si>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</si>
  <si>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</si>
  <si>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</si>
  <si>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</si>
  <si>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</si>
  <si>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</si>
  <si>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</si>
  <si>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</si>
  <si>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</si>
  <si>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</si>
  <si>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</si>
  <si>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</si>
  <si>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</si>
  <si>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</si>
  <si>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</si>
  <si>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</si>
  <si>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</si>
  <si>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</si>
  <si>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</si>
  <si>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</si>
  <si>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</si>
  <si>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</si>
  <si>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</si>
  <si>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</si>
  <si>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</si>
  <si>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</si>
  <si>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</si>
  <si>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</si>
  <si>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</si>
  <si>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</si>
  <si>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</si>
  <si>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</si>
  <si>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</si>
  <si>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</si>
  <si>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</si>
  <si>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</si>
  <si>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</si>
  <si>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</si>
  <si>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</si>
  <si>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</si>
  <si>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</si>
  <si>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</si>
  <si>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</si>
  <si>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</si>
  <si>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</si>
  <si>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</si>
  <si>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</si>
  <si>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</si>
  <si>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</si>
  <si>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</si>
  <si>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</si>
  <si>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</si>
  <si>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</si>
  <si>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</si>
  <si>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</si>
  <si>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</si>
  <si>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</si>
  <si>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</si>
  <si>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</si>
  <si>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</si>
  <si>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</si>
  <si>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</si>
  <si>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</si>
  <si>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</si>
  <si>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</si>
  <si>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</si>
  <si>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</si>
  <si>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</si>
  <si>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</si>
  <si>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</si>
  <si>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</si>
  <si>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</si>
  <si>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</si>
  <si>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</si>
  <si>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</si>
  <si>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</si>
  <si>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</si>
  <si>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</si>
  <si>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</si>
  <si>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</si>
  <si>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</si>
  <si>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</si>
  <si>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</si>
  <si>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</si>
  <si>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</si>
  <si>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</si>
  <si>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</si>
  <si>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</si>
  <si>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</si>
  <si>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</si>
  <si>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</si>
  <si>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</si>
  <si>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</si>
  <si>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</si>
  <si>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</si>
  <si>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</si>
  <si>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</si>
  <si>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</si>
  <si>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</si>
  <si>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</si>
  <si>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</si>
  <si>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</si>
  <si>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</si>
  <si>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</si>
  <si>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</si>
  <si>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</si>
  <si>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</si>
  <si>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</si>
  <si>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</si>
  <si>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</si>
  <si>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</si>
  <si>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</si>
  <si>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</si>
  <si>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</si>
  <si>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</si>
  <si>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</si>
  <si>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</si>
  <si>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</si>
  <si>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</si>
  <si>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</si>
  <si>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</si>
  <si>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</si>
  <si>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</si>
  <si>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</si>
  <si>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</si>
  <si>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</si>
  <si>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</si>
  <si>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</si>
  <si>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</si>
  <si>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</si>
  <si>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</si>
  <si>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</si>
  <si>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</si>
  <si>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</si>
  <si>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</si>
  <si>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</si>
  <si>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</si>
  <si>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</si>
  <si>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</si>
  <si>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</si>
  <si>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</si>
  <si>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</si>
  <si>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</si>
  <si>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</si>
  <si>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</si>
  <si>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</si>
  <si>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</si>
  <si>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</si>
  <si>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</si>
  <si>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</si>
  <si>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</si>
  <si>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</si>
  <si>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</si>
  <si>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</si>
  <si>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</si>
  <si>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EU28 - Stock of vehicles (operational)</t>
  </si>
  <si>
    <t>Stock of vehicle (operational)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</si>
  <si>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</si>
  <si>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</si>
  <si>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</si>
  <si>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</si>
  <si>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</si>
  <si>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</si>
  <si>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</si>
  <si>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</si>
  <si>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</si>
  <si>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</si>
  <si>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</si>
  <si>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</si>
  <si>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</si>
  <si>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</si>
  <si>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</si>
  <si>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</si>
  <si>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</si>
  <si>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</si>
  <si>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</si>
  <si>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</si>
  <si>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</si>
  <si>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</si>
  <si>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</si>
  <si>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</si>
  <si>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</si>
  <si>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</si>
  <si>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</si>
  <si>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</si>
  <si>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</si>
  <si>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</si>
  <si>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</si>
  <si>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</si>
  <si>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</si>
  <si>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</si>
  <si>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</si>
  <si>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</si>
  <si>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</si>
  <si>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</si>
  <si>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</si>
  <si>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</si>
  <si>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</si>
  <si>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</si>
  <si>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</si>
  <si>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</si>
  <si>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</si>
  <si>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</si>
  <si>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</si>
  <si>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</si>
  <si>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</si>
  <si>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</si>
  <si>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</si>
  <si>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</si>
  <si>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</si>
  <si>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</si>
  <si>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</si>
  <si>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</si>
  <si>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</si>
  <si>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New vehicle registrations</t>
  </si>
  <si>
    <t>New vehicle registrations</t>
  </si>
  <si>
    <t>Passenger LDVs</t>
  </si>
  <si>
    <t>New Vehicle Registrations</t>
  </si>
  <si>
    <t>Passenger HDVs</t>
  </si>
  <si>
    <t>Passenger motorbikes</t>
  </si>
  <si>
    <t>Freight LDVs</t>
  </si>
  <si>
    <t>Freight HDVs</t>
  </si>
  <si>
    <t>Passenger rail</t>
  </si>
  <si>
    <t>Freight rail</t>
  </si>
  <si>
    <t>Assumption: Percentage Above Projected Sales That Is "Maximum"</t>
  </si>
  <si>
    <t>*electric LDVs only</t>
  </si>
  <si>
    <t>Sigmoidal Curve Values for hydrogen passenger LDV Technologies</t>
  </si>
  <si>
    <t>UK - New vehicle registrations</t>
  </si>
  <si>
    <t>UK - Stock of vehicles (operational)</t>
  </si>
  <si>
    <t>general</t>
  </si>
  <si>
    <t>psgr LDV BEVs</t>
  </si>
  <si>
    <t>https://www.eea.europa.eu/ims/new-registrations-of-electric-vehicles</t>
  </si>
  <si>
    <t>psgr LDV BEV 2021</t>
  </si>
  <si>
    <t>psgr LDV PHEV 2021</t>
  </si>
  <si>
    <t>psgr LDV BEV 2020</t>
  </si>
  <si>
    <t>psgr LDV PHEV 2020</t>
  </si>
  <si>
    <t>psgr LDV PHEV 2019</t>
  </si>
  <si>
    <t>psgr LDV BEV 2019</t>
  </si>
  <si>
    <t>psgr LDV BEV 2018</t>
  </si>
  <si>
    <t>psgr LDV PHEV 2018</t>
  </si>
  <si>
    <t>Sigmoidal Curve Values for LD BEV passenger Technologies</t>
  </si>
  <si>
    <t>Sigmoidal Curve Values for LD PHEV passenger Technologies</t>
  </si>
  <si>
    <t>as BEV/PHEV passenger car deployment has far outpaced POTEnCIA expected sales shares, current historical data is instead used to build the s-curve</t>
  </si>
  <si>
    <t>to match "maximum" projected share</t>
  </si>
  <si>
    <t>Norway</t>
  </si>
  <si>
    <t>BEV</t>
  </si>
  <si>
    <t>PHEV</t>
  </si>
  <si>
    <t>Other</t>
  </si>
  <si>
    <t>Iceland</t>
  </si>
  <si>
    <t>include NO, IS</t>
  </si>
  <si>
    <t>exclude NO, IS</t>
  </si>
  <si>
    <t>Most assumptions are listed in the "Assumptions" tab.</t>
  </si>
  <si>
    <t>Additionally, as EV standards in the EU have rapidly pushed the shares of</t>
  </si>
  <si>
    <t>battery &amp; plug-in hybrid passenger cars, the sigmoidal curve for these two</t>
  </si>
  <si>
    <t>technologies are calculated using historical data from 2018-2022 instead of</t>
  </si>
  <si>
    <t xml:space="preserve">POTEnCIA projected shares. </t>
  </si>
  <si>
    <t xml:space="preserve">The initial and final values of the curve are set, then it is fit to 2020-2021 </t>
  </si>
  <si>
    <t>car shares of the given technology. Note: Norway &amp; Iceland are included in</t>
  </si>
  <si>
    <t xml:space="preserve">the original vehicle registration data &amp; are removed manually at the top </t>
  </si>
  <si>
    <t>of the "Data" tab.</t>
  </si>
  <si>
    <t>Vehicle inventory &amp; stock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</si>
  <si>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</si>
  <si>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</si>
  <si>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</si>
  <si>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Central_2018_EU28_tra_det_yearly.xlsx, Central_2018_UK_tra_det_yearly.xlsx</t>
  </si>
  <si>
    <t>Sheet: TRA_Summary</t>
  </si>
  <si>
    <t>BE &amp; PHE LDVs</t>
  </si>
  <si>
    <t>European Environment Agency</t>
  </si>
  <si>
    <t>New registrations of electric vehicles in Europe</t>
  </si>
  <si>
    <t>EV shares &amp; referenced data</t>
  </si>
  <si>
    <t>Assumption: "Maximum" sales share is 25% above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</si>
</sst>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#,##0.0"/>
    <numFmt numFmtId="168" formatCode="0.000"/>
    <numFmt numFmtId="169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1" fillId="5" borderId="12" xfId="11" applyFont="1" applyFill="1" applyBorder="1" applyAlignment="1">
      <alignment horizontal="left" vertical="center"/>
    </xf>
    <xf numFmtId="1" fontId="12" fillId="5" borderId="12" xfId="11" applyNumberFormat="1" applyFont="1" applyFill="1" applyBorder="1" applyAlignment="1">
      <alignment horizontal="center" vertical="center"/>
    </xf>
    <xf numFmtId="0" fontId="13" fillId="6" borderId="0" xfId="11" applyFont="1" applyFill="1" applyAlignment="1">
      <alignment vertical="center"/>
    </xf>
    <xf numFmtId="166" fontId="14" fillId="0" borderId="13" xfId="11" applyNumberFormat="1" applyFont="1" applyBorder="1" applyAlignment="1">
      <alignment vertical="center"/>
    </xf>
    <xf numFmtId="0" fontId="15" fillId="7" borderId="14" xfId="11" applyFont="1" applyFill="1" applyBorder="1" applyAlignment="1">
      <alignment horizontal="left" vertical="center"/>
    </xf>
    <xf numFmtId="3" fontId="16" fillId="7" borderId="14" xfId="11" applyNumberFormat="1" applyFont="1" applyFill="1" applyBorder="1" applyAlignment="1">
      <alignment vertical="center"/>
    </xf>
    <xf numFmtId="0" fontId="17" fillId="8" borderId="14" xfId="11" applyFont="1" applyFill="1" applyBorder="1" applyAlignment="1">
      <alignment horizontal="left" vertical="center" indent="1"/>
    </xf>
    <xf numFmtId="3" fontId="17" fillId="8" borderId="14" xfId="11" applyNumberFormat="1" applyFont="1" applyFill="1" applyBorder="1" applyAlignment="1">
      <alignment vertical="center"/>
    </xf>
    <xf numFmtId="0" fontId="13" fillId="6" borderId="14" xfId="11" applyFont="1" applyFill="1" applyBorder="1" applyAlignment="1">
      <alignment horizontal="left" vertical="center" indent="2"/>
    </xf>
    <xf numFmtId="3" fontId="13" fillId="0" borderId="14" xfId="11" applyNumberFormat="1" applyFont="1" applyBorder="1" applyAlignment="1">
      <alignment vertical="center"/>
    </xf>
    <xf numFmtId="0" fontId="13" fillId="6" borderId="15" xfId="11" applyFont="1" applyFill="1" applyBorder="1" applyAlignment="1">
      <alignment horizontal="left" vertical="center" indent="3"/>
    </xf>
    <xf numFmtId="3" fontId="13" fillId="0" borderId="15" xfId="11" applyNumberFormat="1" applyFont="1" applyBorder="1" applyAlignment="1">
      <alignment vertical="center"/>
    </xf>
    <xf numFmtId="0" fontId="13" fillId="6" borderId="0" xfId="11" applyFont="1" applyFill="1" applyBorder="1" applyAlignment="1">
      <alignment horizontal="left" vertical="center" indent="3"/>
    </xf>
    <xf numFmtId="3" fontId="13" fillId="0" borderId="0" xfId="11" applyNumberFormat="1" applyFont="1" applyBorder="1" applyAlignment="1">
      <alignment vertical="center"/>
    </xf>
    <xf numFmtId="0" fontId="13" fillId="6" borderId="16" xfId="11" applyFont="1" applyFill="1" applyBorder="1" applyAlignment="1">
      <alignment horizontal="left" vertical="center" indent="3"/>
    </xf>
    <xf numFmtId="3" fontId="13" fillId="0" borderId="16" xfId="11" applyNumberFormat="1" applyFont="1" applyBorder="1" applyAlignment="1">
      <alignment vertical="center"/>
    </xf>
    <xf numFmtId="167" fontId="13" fillId="0" borderId="14" xfId="11" applyNumberFormat="1" applyFont="1" applyBorder="1" applyAlignment="1">
      <alignment vertical="center"/>
    </xf>
    <xf numFmtId="167" fontId="13" fillId="0" borderId="0" xfId="11" applyNumberFormat="1" applyFont="1" applyBorder="1" applyAlignment="1">
      <alignment vertical="center"/>
    </xf>
    <xf numFmtId="167" fontId="13" fillId="0" borderId="16" xfId="11" applyNumberFormat="1" applyFont="1" applyBorder="1" applyAlignment="1">
      <alignment vertical="center"/>
    </xf>
    <xf numFmtId="166" fontId="14" fillId="0" borderId="0" xfId="11" applyNumberFormat="1" applyFont="1" applyBorder="1" applyAlignment="1">
      <alignment vertical="center"/>
    </xf>
    <xf numFmtId="166" fontId="14" fillId="9" borderId="14" xfId="11" applyNumberFormat="1" applyFont="1" applyFill="1" applyBorder="1" applyAlignment="1">
      <alignment vertical="center"/>
    </xf>
    <xf numFmtId="1" fontId="13" fillId="9" borderId="14" xfId="11" applyNumberFormat="1" applyFont="1" applyFill="1" applyBorder="1" applyAlignment="1">
      <alignment vertical="center"/>
    </xf>
    <xf numFmtId="3" fontId="15" fillId="7" borderId="14" xfId="11" applyNumberFormat="1" applyFont="1" applyFill="1" applyBorder="1" applyAlignment="1">
      <alignment vertical="center"/>
    </xf>
    <xf numFmtId="0" fontId="18" fillId="7" borderId="14" xfId="11" applyFont="1" applyFill="1" applyBorder="1" applyAlignment="1">
      <alignment horizontal="left" vertical="center" indent="1"/>
    </xf>
    <xf numFmtId="3" fontId="18" fillId="7" borderId="14" xfId="11" applyNumberFormat="1" applyFont="1" applyFill="1" applyBorder="1" applyAlignment="1">
      <alignment vertical="center"/>
    </xf>
    <xf numFmtId="0" fontId="12" fillId="7" borderId="14" xfId="11" applyFont="1" applyFill="1" applyBorder="1" applyAlignment="1">
      <alignment horizontal="left" vertical="center" indent="2"/>
    </xf>
    <xf numFmtId="3" fontId="12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3"/>
    </xf>
    <xf numFmtId="3" fontId="13" fillId="8" borderId="14" xfId="11" applyNumberFormat="1" applyFont="1" applyFill="1" applyBorder="1" applyAlignment="1">
      <alignment vertical="center"/>
    </xf>
    <xf numFmtId="0" fontId="13" fillId="6" borderId="0" xfId="11" applyFont="1" applyFill="1" applyAlignment="1">
      <alignment horizontal="left" vertical="center" indent="4"/>
    </xf>
    <xf numFmtId="3" fontId="13" fillId="0" borderId="0" xfId="11" applyNumberFormat="1" applyFont="1" applyAlignment="1">
      <alignment vertical="center"/>
    </xf>
    <xf numFmtId="0" fontId="13" fillId="6" borderId="16" xfId="11" applyFont="1" applyFill="1" applyBorder="1" applyAlignment="1">
      <alignment horizontal="left" vertical="center" indent="4"/>
    </xf>
    <xf numFmtId="0" fontId="13" fillId="9" borderId="0" xfId="11" applyFont="1" applyFill="1" applyAlignment="1">
      <alignment vertical="center"/>
    </xf>
    <xf numFmtId="0" fontId="13" fillId="8" borderId="14" xfId="11" applyFont="1" applyFill="1" applyBorder="1" applyAlignment="1">
      <alignment horizontal="left" vertical="center" indent="2"/>
    </xf>
    <xf numFmtId="0" fontId="13" fillId="6" borderId="0" xfId="11" applyFont="1" applyFill="1" applyAlignment="1">
      <alignment horizontal="left" vertical="center" indent="3"/>
    </xf>
    <xf numFmtId="0" fontId="13" fillId="6" borderId="0" xfId="11" applyFont="1" applyFill="1" applyAlignment="1">
      <alignment horizontal="left" vertical="center" indent="2"/>
    </xf>
    <xf numFmtId="0" fontId="13" fillId="6" borderId="16" xfId="11" applyFont="1" applyFill="1" applyBorder="1" applyAlignment="1">
      <alignment horizontal="left" vertical="center" indent="2"/>
    </xf>
    <xf numFmtId="167" fontId="15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1"/>
    </xf>
    <xf numFmtId="9" fontId="0" fillId="0" borderId="0" xfId="10" applyFont="1"/>
    <xf numFmtId="9" fontId="1" fillId="0" borderId="0" xfId="10" applyFont="1"/>
    <xf numFmtId="10" fontId="0" fillId="0" borderId="0" xfId="10" applyNumberFormat="1" applyFont="1"/>
    <xf numFmtId="9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NumberFormat="1" applyAlignment="1"/>
    <xf numFmtId="168" fontId="0" fillId="0" borderId="0" xfId="0" applyNumberFormat="1" applyAlignment="1"/>
    <xf numFmtId="167" fontId="13" fillId="0" borderId="0" xfId="11" applyNumberFormat="1" applyFont="1" applyAlignment="1">
      <alignment vertical="center"/>
    </xf>
    <xf numFmtId="166" fontId="14" fillId="0" borderId="0" xfId="11" applyNumberFormat="1" applyFont="1" applyAlignment="1">
      <alignment vertical="center"/>
    </xf>
    <xf numFmtId="169" fontId="0" fillId="3" borderId="0" xfId="10" applyNumberFormat="1" applyFont="1" applyFill="1" applyAlignment="1"/>
    <xf numFmtId="169" fontId="0" fillId="10" borderId="0" xfId="10" applyNumberFormat="1" applyFont="1" applyFill="1" applyBorder="1" applyAlignment="1"/>
    <xf numFmtId="169" fontId="0" fillId="10" borderId="0" xfId="10" applyNumberFormat="1" applyFont="1" applyFill="1" applyAlignment="1"/>
    <xf numFmtId="0" fontId="0" fillId="10" borderId="0" xfId="0" applyFill="1" applyAlignment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164" fontId="0" fillId="10" borderId="0" xfId="0" applyNumberFormat="1" applyFill="1" applyAlignment="1"/>
    <xf numFmtId="0" fontId="0" fillId="2" borderId="0" xfId="0" applyFont="1" applyFill="1" applyAlignment="1"/>
    <xf numFmtId="169" fontId="0" fillId="3" borderId="0" xfId="0" applyNumberFormat="1" applyFill="1" applyAlignment="1">
      <alignment horizontal="right"/>
    </xf>
    <xf numFmtId="0" fontId="0" fillId="0" borderId="9" xfId="0" applyFill="1" applyBorder="1" applyAlignment="1"/>
    <xf numFmtId="9" fontId="0" fillId="10" borderId="0" xfId="10" applyFont="1" applyFill="1" applyAlignment="1"/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12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Normal 2 2" xfId="11" xr:uid="{00000000-0005-0000-0000-000008000000}"/>
    <cellStyle name="Parent row" xfId="3" xr:uid="{00000000-0005-0000-0000-000009000000}"/>
    <cellStyle name="Percent" xfId="10" builtinId="5"/>
    <cellStyle name="Table title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</a:t>
            </a:r>
            <a:r>
              <a:rPr lang="en-US" baseline="0"/>
              <a:t> BEVs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Data!$H$13:$AN$13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Data!$H$14:$AN$14</c:f>
              <c:numCache>
                <c:formatCode>General</c:formatCode>
                <c:ptCount val="33"/>
                <c:pt idx="0" formatCode="0%">
                  <c:v>1.1471060417923588E-2</c:v>
                </c:pt>
                <c:pt idx="1">
                  <c:v>3.7701095055359513E-2</c:v>
                </c:pt>
                <c:pt idx="2">
                  <c:v>6.0106226998511467E-2</c:v>
                </c:pt>
                <c:pt idx="3">
                  <c:v>9.9890868123683002E-2</c:v>
                </c:pt>
                <c:pt idx="4">
                  <c:v>0.16684041335325731</c:v>
                </c:pt>
                <c:pt idx="5">
                  <c:v>0.26992686566022367</c:v>
                </c:pt>
                <c:pt idx="6">
                  <c:v>0.40879284005228622</c:v>
                </c:pt>
                <c:pt idx="7">
                  <c:v>0.56563612782518335</c:v>
                </c:pt>
                <c:pt idx="8">
                  <c:v>0.71112259307891335</c:v>
                </c:pt>
                <c:pt idx="9">
                  <c:v>0.82340789999086028</c:v>
                </c:pt>
                <c:pt idx="10">
                  <c:v>0.89838711589736675</c:v>
                </c:pt>
                <c:pt idx="11">
                  <c:v>0.94373694739615788</c:v>
                </c:pt>
                <c:pt idx="12">
                  <c:v>0.96954220251913359</c:v>
                </c:pt>
                <c:pt idx="13">
                  <c:v>0.98371848645891224</c:v>
                </c:pt>
                <c:pt idx="14">
                  <c:v>0.99135608810395415</c:v>
                </c:pt>
                <c:pt idx="15">
                  <c:v>0.99542776612758122</c:v>
                </c:pt>
                <c:pt idx="16">
                  <c:v>0.9975862220249978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 Hydrogen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Data!$J$13:$AN$13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Data!$J$20:$AN$20</c:f>
              <c:numCache>
                <c:formatCode>General</c:formatCode>
                <c:ptCount val="31"/>
                <c:pt idx="0" formatCode="0.0000">
                  <c:v>9.3707035683796117E-5</c:v>
                </c:pt>
                <c:pt idx="1">
                  <c:v>9.6565640148752306E-5</c:v>
                </c:pt>
                <c:pt idx="2">
                  <c:v>9.8419993482176646E-5</c:v>
                </c:pt>
                <c:pt idx="3">
                  <c:v>1.0147716061934365E-4</c:v>
                </c:pt>
                <c:pt idx="4">
                  <c:v>1.0651718395273863E-4</c:v>
                </c:pt>
                <c:pt idx="5">
                  <c:v>1.1482570909356478E-4</c:v>
                </c:pt>
                <c:pt idx="6">
                  <c:v>1.2852124740217938E-4</c:v>
                </c:pt>
                <c:pt idx="7">
                  <c:v>1.5109348271600089E-4</c:v>
                </c:pt>
                <c:pt idx="8">
                  <c:v>1.8828737511599001E-4</c:v>
                </c:pt>
                <c:pt idx="9">
                  <c:v>2.4955154613984974E-4</c:v>
                </c:pt>
                <c:pt idx="10">
                  <c:v>3.5040121366165453E-4</c:v>
                </c:pt>
                <c:pt idx="11">
                  <c:v>5.1624641554650632E-4</c:v>
                </c:pt>
                <c:pt idx="12">
                  <c:v>7.8852211970810828E-4</c:v>
                </c:pt>
                <c:pt idx="13">
                  <c:v>1.2343111748476449E-3</c:v>
                </c:pt>
                <c:pt idx="14">
                  <c:v>1.9609367300946132E-3</c:v>
                </c:pt>
                <c:pt idx="15">
                  <c:v>3.1367421044231876E-3</c:v>
                </c:pt>
                <c:pt idx="16">
                  <c:v>5.0172011385079141E-3</c:v>
                </c:pt>
                <c:pt idx="17">
                  <c:v>7.9688873320421273E-3</c:v>
                </c:pt>
                <c:pt idx="18">
                  <c:v>1.2468700774184112E-2</c:v>
                </c:pt>
                <c:pt idx="19">
                  <c:v>1.9032124622690837E-2</c:v>
                </c:pt>
                <c:pt idx="20">
                  <c:v>2.8013730714797482E-2</c:v>
                </c:pt>
                <c:pt idx="21">
                  <c:v>3.9287909100121372E-2</c:v>
                </c:pt>
                <c:pt idx="22">
                  <c:v>5.2000965383781135E-2</c:v>
                </c:pt>
                <c:pt idx="23">
                  <c:v>6.4714021667440905E-2</c:v>
                </c:pt>
                <c:pt idx="24">
                  <c:v>7.5988200052764798E-2</c:v>
                </c:pt>
                <c:pt idx="25">
                  <c:v>8.4969806144871443E-2</c:v>
                </c:pt>
                <c:pt idx="26">
                  <c:v>9.1533229993378151E-2</c:v>
                </c:pt>
                <c:pt idx="27">
                  <c:v>9.603304343552016E-2</c:v>
                </c:pt>
                <c:pt idx="28">
                  <c:v>9.8984729629054372E-2</c:v>
                </c:pt>
                <c:pt idx="29">
                  <c:v>0.10086518866313908</c:v>
                </c:pt>
                <c:pt idx="30">
                  <c:v>0.10204099403746766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48B8-BE8D-7B5A9B7D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23056"/>
        <c:axId val="272036368"/>
      </c:lineChart>
      <c:catAx>
        <c:axId val="2720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36368"/>
        <c:crosses val="autoZero"/>
        <c:auto val="1"/>
        <c:lblAlgn val="ctr"/>
        <c:lblOffset val="100"/>
        <c:noMultiLvlLbl val="0"/>
      </c:catAx>
      <c:valAx>
        <c:axId val="2720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</a:t>
            </a:r>
            <a:r>
              <a:rPr lang="en-US" baseline="0"/>
              <a:t> PHEVs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Data!$H$13:$AN$13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Data!$H$18:$AN$18</c:f>
              <c:numCache>
                <c:formatCode>General</c:formatCode>
                <c:ptCount val="33"/>
                <c:pt idx="0" formatCode="0.0%">
                  <c:v>8.0903224758765418E-3</c:v>
                </c:pt>
                <c:pt idx="1">
                  <c:v>3.2389521177394257E-2</c:v>
                </c:pt>
                <c:pt idx="2">
                  <c:v>6.3860264117821461E-2</c:v>
                </c:pt>
                <c:pt idx="3">
                  <c:v>0.10616956788069139</c:v>
                </c:pt>
                <c:pt idx="4">
                  <c:v>0.16641432474431028</c:v>
                </c:pt>
                <c:pt idx="5">
                  <c:v>0.23691230896239387</c:v>
                </c:pt>
                <c:pt idx="6">
                  <c:v>0.30271348073531062</c:v>
                </c:pt>
                <c:pt idx="7">
                  <c:v>0.35237104177299211</c:v>
                </c:pt>
                <c:pt idx="8">
                  <c:v>0.38416378484647012</c:v>
                </c:pt>
                <c:pt idx="9">
                  <c:v>0.40242885401023026</c:v>
                </c:pt>
                <c:pt idx="10">
                  <c:v>0.41227497710659355</c:v>
                </c:pt>
                <c:pt idx="11">
                  <c:v>0.41740106438129165</c:v>
                </c:pt>
                <c:pt idx="12">
                  <c:v>0.42002146448793021</c:v>
                </c:pt>
                <c:pt idx="13">
                  <c:v>0.42134846991206815</c:v>
                </c:pt>
                <c:pt idx="14">
                  <c:v>0.42201728890920848</c:v>
                </c:pt>
                <c:pt idx="15">
                  <c:v>0.42235356840457944</c:v>
                </c:pt>
                <c:pt idx="16">
                  <c:v>0.42252244399597139</c:v>
                </c:pt>
                <c:pt idx="17" formatCode="0.0000">
                  <c:v>0.42269252664339779</c:v>
                </c:pt>
                <c:pt idx="18" formatCode="0.0000">
                  <c:v>0.42269252664339779</c:v>
                </c:pt>
                <c:pt idx="19" formatCode="0.0000">
                  <c:v>0.42269252664339779</c:v>
                </c:pt>
                <c:pt idx="20" formatCode="0.0000">
                  <c:v>0.42269252664339779</c:v>
                </c:pt>
                <c:pt idx="21" formatCode="0.0000">
                  <c:v>0.42269252664339779</c:v>
                </c:pt>
                <c:pt idx="22" formatCode="0.0000">
                  <c:v>0.42269252664339779</c:v>
                </c:pt>
                <c:pt idx="23" formatCode="0.0000">
                  <c:v>0.42269252664339779</c:v>
                </c:pt>
                <c:pt idx="24" formatCode="0.0000">
                  <c:v>0.42269252664339779</c:v>
                </c:pt>
                <c:pt idx="25" formatCode="0.0000">
                  <c:v>0.42269252664339779</c:v>
                </c:pt>
                <c:pt idx="26" formatCode="0.0000">
                  <c:v>0.42269252664339779</c:v>
                </c:pt>
                <c:pt idx="27" formatCode="0.0000">
                  <c:v>0.42269252664339779</c:v>
                </c:pt>
                <c:pt idx="28" formatCode="0.0000">
                  <c:v>0.42269252664339779</c:v>
                </c:pt>
                <c:pt idx="29" formatCode="0.0000">
                  <c:v>0.42269252664339779</c:v>
                </c:pt>
                <c:pt idx="30" formatCode="0.0000">
                  <c:v>0.42269252664339779</c:v>
                </c:pt>
                <c:pt idx="31" formatCode="0.0000">
                  <c:v>0.42269252664339779</c:v>
                </c:pt>
                <c:pt idx="32" formatCode="0.0000">
                  <c:v>0.42269252664339779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3-4B0C-85C5-B8462081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486102</xdr:colOff>
      <xdr:row>20</xdr:row>
      <xdr:rowOff>140493</xdr:rowOff>
    </xdr:from>
    <xdr:to>
      <xdr:col>16</xdr:col>
      <xdr:colOff>497215</xdr:colOff>
      <xdr:row>35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542741</xdr:colOff>
      <xdr:row>20</xdr:row>
      <xdr:rowOff>142968</xdr:rowOff>
    </xdr:from>
    <xdr:to>
      <xdr:col>31</xdr:col>
      <xdr:colOff>8780</xdr:colOff>
      <xdr:row>35</xdr:row>
      <xdr:rowOff>158843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E40A0-902B-4A54-BF82-DBF6F675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504266</xdr:colOff>
      <xdr:row>20</xdr:row>
      <xdr:rowOff>145676</xdr:rowOff>
    </xdr:from>
    <xdr:to>
      <xdr:col>23</xdr:col>
      <xdr:colOff>542646</xdr:colOff>
      <xdr:row>35</xdr:row>
      <xdr:rowOff>159964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52C75-B84A-4A83-921A-1DF856E00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13" workbookViewId="0">
      <selection activeCell="B34" sqref="B34"/>
    </sheetView>
  </sheetViews>
  <sheetFormatPr defaultColWidth="9.08984375" defaultRowHeight="14.5" x14ac:dyDescent="0.35"/>
  <cols>
    <col min="1" max="1" width="9.08984375" style="14"/>
    <col min="2" max="2" width="56.26953125" style="14" customWidth="1"/>
    <col min="3" max="16384" width="9.08984375" style="14"/>
  </cols>
  <sheetData>
    <row r="1" spans="1:2" x14ac:dyDescent="0.35">
      <c r="A1" s="13" t="s">
        <v>845</v>
      </c>
    </row>
    <row r="3" spans="1:2" x14ac:dyDescent="0.35">
      <c r="A3" s="13" t="s">
        <v>0</v>
      </c>
      <c r="B3" s="15" t="s">
        <v>960</v>
      </c>
    </row>
    <row r="4" spans="1:2" x14ac:dyDescent="0.35">
      <c r="B4" t="s">
        <v>961</v>
      </c>
    </row>
    <row r="5" spans="1:2" x14ac:dyDescent="0.35">
      <c r="B5" s="3">
        <v>2019</v>
      </c>
    </row>
    <row r="6" spans="1:2" x14ac:dyDescent="0.35">
      <c r="B6" s="14" t="s">
        <v>962</v>
      </c>
    </row>
    <row r="7" spans="1:2" x14ac:dyDescent="0.35">
      <c r="B7" s="14" t="s">
        <v>963</v>
      </c>
    </row>
    <row r="8" spans="1:2" x14ac:dyDescent="0.35">
      <c r="B8" s="14" t="s">
        <v>964</v>
      </c>
    </row>
    <row r="9" spans="1:2" x14ac:dyDescent="0.35">
      <c r="B9" s="14" t="s">
        <v>965</v>
      </c>
    </row>
    <row r="11" spans="1:2" x14ac:dyDescent="0.35">
      <c r="B11" s="15" t="s">
        <v>966</v>
      </c>
    </row>
    <row r="12" spans="1:2" x14ac:dyDescent="0.35">
      <c r="B12" s="14" t="s">
        <v>967</v>
      </c>
    </row>
    <row r="13" spans="1:2" x14ac:dyDescent="0.35">
      <c r="B13" s="3">
        <v>2022</v>
      </c>
    </row>
    <row r="14" spans="1:2" x14ac:dyDescent="0.35">
      <c r="B14" s="14" t="s">
        <v>968</v>
      </c>
    </row>
    <row r="15" spans="1:2" x14ac:dyDescent="0.35">
      <c r="B15" s="36" t="s">
        <v>931</v>
      </c>
    </row>
    <row r="16" spans="1:2" x14ac:dyDescent="0.35">
      <c r="B16" s="14" t="s">
        <v>969</v>
      </c>
    </row>
    <row r="18" spans="1:2" x14ac:dyDescent="0.35">
      <c r="B18" s="15" t="s">
        <v>39</v>
      </c>
    </row>
    <row r="19" spans="1:2" x14ac:dyDescent="0.35">
      <c r="B19" s="16" t="s">
        <v>32</v>
      </c>
    </row>
    <row r="22" spans="1:2" x14ac:dyDescent="0.35">
      <c r="A22" s="13" t="s">
        <v>6</v>
      </c>
    </row>
    <row r="23" spans="1:2" x14ac:dyDescent="0.35">
      <c r="A23" s="29" t="s">
        <v>847</v>
      </c>
    </row>
    <row r="24" spans="1:2" x14ac:dyDescent="0.35">
      <c r="A24" s="29" t="s">
        <v>848</v>
      </c>
    </row>
    <row r="25" spans="1:2" x14ac:dyDescent="0.35">
      <c r="A25" s="29" t="s">
        <v>849</v>
      </c>
    </row>
    <row r="26" spans="1:2" x14ac:dyDescent="0.35">
      <c r="A26" s="39" t="s">
        <v>850</v>
      </c>
    </row>
    <row r="27" spans="1:2" x14ac:dyDescent="0.35">
      <c r="A27" s="13"/>
    </row>
    <row r="28" spans="1:2" x14ac:dyDescent="0.35">
      <c r="A28" s="14" t="s">
        <v>7</v>
      </c>
    </row>
    <row r="29" spans="1:2" x14ac:dyDescent="0.35">
      <c r="A29" s="14" t="s">
        <v>8</v>
      </c>
    </row>
    <row r="31" spans="1:2" x14ac:dyDescent="0.35">
      <c r="A31" s="14" t="s">
        <v>60</v>
      </c>
    </row>
    <row r="32" spans="1:2" x14ac:dyDescent="0.35">
      <c r="A32" s="14" t="s">
        <v>25</v>
      </c>
    </row>
    <row r="33" spans="1:2" x14ac:dyDescent="0.35">
      <c r="A33" s="14" t="s">
        <v>846</v>
      </c>
    </row>
    <row r="34" spans="1:2" x14ac:dyDescent="0.35">
      <c r="A34" s="14" t="s">
        <v>26</v>
      </c>
    </row>
    <row r="36" spans="1:2" x14ac:dyDescent="0.35">
      <c r="A36" s="15" t="s">
        <v>951</v>
      </c>
      <c r="B36" s="17"/>
    </row>
    <row r="38" spans="1:2" x14ac:dyDescent="0.35">
      <c r="A38" s="14" t="s">
        <v>952</v>
      </c>
    </row>
    <row r="39" spans="1:2" x14ac:dyDescent="0.35">
      <c r="A39" s="14" t="s">
        <v>953</v>
      </c>
    </row>
    <row r="40" spans="1:2" x14ac:dyDescent="0.35">
      <c r="A40" s="14" t="s">
        <v>954</v>
      </c>
    </row>
    <row r="41" spans="1:2" x14ac:dyDescent="0.35">
      <c r="A41" s="14" t="s">
        <v>955</v>
      </c>
    </row>
    <row r="43" spans="1:2" x14ac:dyDescent="0.35">
      <c r="A43" s="14" t="s">
        <v>956</v>
      </c>
    </row>
    <row r="44" spans="1:2" x14ac:dyDescent="0.35">
      <c r="A44" s="14" t="s">
        <v>957</v>
      </c>
    </row>
    <row r="45" spans="1:2" x14ac:dyDescent="0.35">
      <c r="A45" s="14" t="s">
        <v>958</v>
      </c>
    </row>
    <row r="46" spans="1:2" x14ac:dyDescent="0.35">
      <c r="A46" s="14" t="s">
        <v>959</v>
      </c>
    </row>
  </sheetData>
  <hyperlinks>
    <hyperlink ref="A26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62"/>
  <sheetViews>
    <sheetView workbookViewId="0">
      <pane xSplit="4" ySplit="1" topLeftCell="E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RowHeight="15" customHeight="1" x14ac:dyDescent="0.35"/>
  <cols>
    <col min="1" max="1" width="32.363281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90</v>
      </c>
    </row>
    <row r="11" spans="1:36" ht="14.5" x14ac:dyDescent="0.35">
      <c r="A11" t="s">
        <v>337</v>
      </c>
    </row>
    <row r="12" spans="1:36" ht="14.5" x14ac:dyDescent="0.35">
      <c r="A12" t="s">
        <v>338</v>
      </c>
    </row>
    <row r="13" spans="1:36" ht="14.5" x14ac:dyDescent="0.35">
      <c r="A13" t="s">
        <v>339</v>
      </c>
    </row>
    <row r="14" spans="1:36" ht="14.5" x14ac:dyDescent="0.35">
      <c r="A14" t="s">
        <v>86</v>
      </c>
    </row>
    <row r="15" spans="1:36" ht="14.5" x14ac:dyDescent="0.35">
      <c r="B15" t="s">
        <v>87</v>
      </c>
      <c r="C15" t="s">
        <v>88</v>
      </c>
      <c r="D15" t="s">
        <v>89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90</v>
      </c>
    </row>
    <row r="16" spans="1:36" ht="14.5" x14ac:dyDescent="0.35">
      <c r="A16" t="s">
        <v>31</v>
      </c>
      <c r="C16" t="s">
        <v>590</v>
      </c>
    </row>
    <row r="17" spans="1:36" ht="14.5" x14ac:dyDescent="0.35">
      <c r="A17" t="s">
        <v>340</v>
      </c>
      <c r="C17" t="s">
        <v>591</v>
      </c>
    </row>
    <row r="18" spans="1:36" ht="14.5" x14ac:dyDescent="0.35">
      <c r="A18" t="s">
        <v>341</v>
      </c>
      <c r="C18" t="s">
        <v>592</v>
      </c>
    </row>
    <row r="19" spans="1:36" ht="14.5" x14ac:dyDescent="0.35">
      <c r="A19" t="s">
        <v>342</v>
      </c>
      <c r="B19" t="s">
        <v>343</v>
      </c>
      <c r="C19" t="s">
        <v>593</v>
      </c>
      <c r="D19" t="s">
        <v>594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8">
        <v>1.6E-2</v>
      </c>
    </row>
    <row r="20" spans="1:36" ht="14.5" x14ac:dyDescent="0.35">
      <c r="A20" t="s">
        <v>344</v>
      </c>
      <c r="B20" t="s">
        <v>345</v>
      </c>
      <c r="C20" t="s">
        <v>595</v>
      </c>
      <c r="D20" t="s">
        <v>594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8">
        <v>2.4E-2</v>
      </c>
    </row>
    <row r="21" spans="1:36" ht="14.5" x14ac:dyDescent="0.35">
      <c r="A21" t="s">
        <v>346</v>
      </c>
      <c r="B21" t="s">
        <v>347</v>
      </c>
      <c r="C21" t="s">
        <v>596</v>
      </c>
      <c r="D21" t="s">
        <v>594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8">
        <v>0.104</v>
      </c>
    </row>
    <row r="22" spans="1:36" ht="14.5" x14ac:dyDescent="0.35">
      <c r="A22" t="s">
        <v>348</v>
      </c>
      <c r="B22" t="s">
        <v>349</v>
      </c>
      <c r="C22" t="s">
        <v>597</v>
      </c>
      <c r="D22" t="s">
        <v>594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8">
        <v>7.9000000000000001E-2</v>
      </c>
    </row>
    <row r="23" spans="1:36" ht="14.5" x14ac:dyDescent="0.35">
      <c r="A23" t="s">
        <v>350</v>
      </c>
      <c r="B23" t="s">
        <v>351</v>
      </c>
      <c r="C23" t="s">
        <v>598</v>
      </c>
      <c r="D23" t="s">
        <v>594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8">
        <v>5.8000000000000003E-2</v>
      </c>
    </row>
    <row r="24" spans="1:36" ht="14.5" x14ac:dyDescent="0.35">
      <c r="A24" t="s">
        <v>222</v>
      </c>
      <c r="B24" t="s">
        <v>352</v>
      </c>
      <c r="C24" t="s">
        <v>599</v>
      </c>
      <c r="D24" t="s">
        <v>594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8">
        <v>0.13600000000000001</v>
      </c>
    </row>
    <row r="25" spans="1:36" ht="14.5" x14ac:dyDescent="0.35">
      <c r="A25" t="s">
        <v>353</v>
      </c>
      <c r="B25" t="s">
        <v>354</v>
      </c>
      <c r="C25" t="s">
        <v>600</v>
      </c>
      <c r="D25" t="s">
        <v>594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8">
        <v>0.14399999999999999</v>
      </c>
    </row>
    <row r="26" spans="1:36" ht="14.5" x14ac:dyDescent="0.35">
      <c r="A26" t="s">
        <v>355</v>
      </c>
      <c r="B26" t="s">
        <v>356</v>
      </c>
      <c r="C26" t="s">
        <v>601</v>
      </c>
      <c r="D26" t="s">
        <v>594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8">
        <v>0.14399999999999999</v>
      </c>
    </row>
    <row r="27" spans="1:36" ht="14.5" x14ac:dyDescent="0.35">
      <c r="A27" t="s">
        <v>234</v>
      </c>
      <c r="B27" t="s">
        <v>357</v>
      </c>
      <c r="C27" t="s">
        <v>602</v>
      </c>
      <c r="D27" t="s">
        <v>594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8">
        <v>0.106</v>
      </c>
    </row>
    <row r="28" spans="1:36" ht="14.5" x14ac:dyDescent="0.35">
      <c r="A28" t="s">
        <v>358</v>
      </c>
      <c r="B28" t="s">
        <v>359</v>
      </c>
      <c r="C28" t="s">
        <v>603</v>
      </c>
      <c r="D28" t="s">
        <v>594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8">
        <v>2.3E-2</v>
      </c>
    </row>
    <row r="29" spans="1:36" ht="14.5" x14ac:dyDescent="0.35">
      <c r="A29" t="s">
        <v>360</v>
      </c>
      <c r="C29" t="s">
        <v>604</v>
      </c>
    </row>
    <row r="30" spans="1:36" ht="14.5" x14ac:dyDescent="0.35">
      <c r="A30" t="s">
        <v>342</v>
      </c>
      <c r="B30" t="s">
        <v>361</v>
      </c>
      <c r="C30" t="s">
        <v>605</v>
      </c>
      <c r="D30" t="s">
        <v>594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8">
        <v>2.5999999999999999E-2</v>
      </c>
    </row>
    <row r="31" spans="1:36" ht="14.5" x14ac:dyDescent="0.35">
      <c r="A31" t="s">
        <v>344</v>
      </c>
      <c r="B31" t="s">
        <v>362</v>
      </c>
      <c r="C31" t="s">
        <v>606</v>
      </c>
      <c r="D31" t="s">
        <v>594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8">
        <v>1.7999999999999999E-2</v>
      </c>
    </row>
    <row r="32" spans="1:36" ht="14.5" x14ac:dyDescent="0.35">
      <c r="A32" t="s">
        <v>346</v>
      </c>
      <c r="B32" t="s">
        <v>363</v>
      </c>
      <c r="C32" t="s">
        <v>607</v>
      </c>
      <c r="D32" t="s">
        <v>594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8">
        <v>5.1999999999999998E-2</v>
      </c>
    </row>
    <row r="33" spans="1:36" ht="14.5" x14ac:dyDescent="0.35">
      <c r="A33" t="s">
        <v>348</v>
      </c>
      <c r="B33" t="s">
        <v>364</v>
      </c>
      <c r="C33" t="s">
        <v>608</v>
      </c>
      <c r="D33" t="s">
        <v>594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8">
        <v>5.8999999999999997E-2</v>
      </c>
    </row>
    <row r="34" spans="1:36" ht="14.5" x14ac:dyDescent="0.35">
      <c r="A34" t="s">
        <v>350</v>
      </c>
      <c r="B34" t="s">
        <v>365</v>
      </c>
      <c r="C34" t="s">
        <v>609</v>
      </c>
      <c r="D34" t="s">
        <v>594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8">
        <v>6.9000000000000006E-2</v>
      </c>
    </row>
    <row r="35" spans="1:36" ht="14.5" x14ac:dyDescent="0.35">
      <c r="A35" t="s">
        <v>222</v>
      </c>
      <c r="B35" t="s">
        <v>366</v>
      </c>
      <c r="C35" t="s">
        <v>610</v>
      </c>
      <c r="D35" t="s">
        <v>594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8">
        <v>0.129</v>
      </c>
    </row>
    <row r="36" spans="1:36" ht="14.5" x14ac:dyDescent="0.35">
      <c r="A36" t="s">
        <v>353</v>
      </c>
      <c r="B36" t="s">
        <v>367</v>
      </c>
      <c r="C36" t="s">
        <v>611</v>
      </c>
      <c r="D36" t="s">
        <v>594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8">
        <v>0.14499999999999999</v>
      </c>
    </row>
    <row r="37" spans="1:36" ht="14.5" x14ac:dyDescent="0.35">
      <c r="A37" t="s">
        <v>355</v>
      </c>
      <c r="B37" t="s">
        <v>368</v>
      </c>
      <c r="C37" t="s">
        <v>612</v>
      </c>
      <c r="D37" t="s">
        <v>594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8">
        <v>0.14499999999999999</v>
      </c>
    </row>
    <row r="38" spans="1:36" ht="14.5" x14ac:dyDescent="0.35">
      <c r="A38" t="s">
        <v>234</v>
      </c>
      <c r="B38" t="s">
        <v>369</v>
      </c>
      <c r="C38" t="s">
        <v>613</v>
      </c>
      <c r="D38" t="s">
        <v>594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8">
        <v>0.14499999999999999</v>
      </c>
    </row>
    <row r="39" spans="1:36" ht="14.5" x14ac:dyDescent="0.35">
      <c r="A39" t="s">
        <v>370</v>
      </c>
      <c r="B39" t="s">
        <v>371</v>
      </c>
      <c r="C39" t="s">
        <v>614</v>
      </c>
      <c r="D39" t="s">
        <v>594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8">
        <v>2.5000000000000001E-2</v>
      </c>
    </row>
    <row r="40" spans="1:36" ht="14.5" x14ac:dyDescent="0.35">
      <c r="A40" t="s">
        <v>372</v>
      </c>
      <c r="C40" t="s">
        <v>615</v>
      </c>
    </row>
    <row r="41" spans="1:36" ht="14.5" x14ac:dyDescent="0.35">
      <c r="A41" t="s">
        <v>342</v>
      </c>
      <c r="B41" t="s">
        <v>373</v>
      </c>
      <c r="C41" t="s">
        <v>616</v>
      </c>
      <c r="D41" t="s">
        <v>594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8">
        <v>8.9999999999999993E-3</v>
      </c>
    </row>
    <row r="42" spans="1:36" ht="14.5" x14ac:dyDescent="0.35">
      <c r="A42" t="s">
        <v>344</v>
      </c>
      <c r="B42" t="s">
        <v>374</v>
      </c>
      <c r="C42" t="s">
        <v>617</v>
      </c>
      <c r="D42" t="s">
        <v>594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8">
        <v>-1.9E-2</v>
      </c>
    </row>
    <row r="43" spans="1:36" ht="14.5" x14ac:dyDescent="0.35">
      <c r="A43" t="s">
        <v>346</v>
      </c>
      <c r="B43" t="s">
        <v>375</v>
      </c>
      <c r="C43" t="s">
        <v>618</v>
      </c>
      <c r="D43" t="s">
        <v>594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8">
        <v>2.8000000000000001E-2</v>
      </c>
    </row>
    <row r="44" spans="1:36" ht="14.5" x14ac:dyDescent="0.35">
      <c r="A44" t="s">
        <v>348</v>
      </c>
      <c r="B44" t="s">
        <v>376</v>
      </c>
      <c r="C44" t="s">
        <v>619</v>
      </c>
      <c r="D44" t="s">
        <v>594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8">
        <v>2.9000000000000001E-2</v>
      </c>
    </row>
    <row r="45" spans="1:36" ht="14.5" x14ac:dyDescent="0.35">
      <c r="A45" t="s">
        <v>350</v>
      </c>
      <c r="B45" t="s">
        <v>377</v>
      </c>
      <c r="C45" t="s">
        <v>620</v>
      </c>
      <c r="D45" t="s">
        <v>594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222</v>
      </c>
      <c r="B46" t="s">
        <v>378</v>
      </c>
      <c r="C46" t="s">
        <v>621</v>
      </c>
      <c r="D46" t="s">
        <v>594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8">
        <v>0.127</v>
      </c>
    </row>
    <row r="47" spans="1:36" ht="14.5" x14ac:dyDescent="0.35">
      <c r="A47" t="s">
        <v>353</v>
      </c>
      <c r="B47" t="s">
        <v>379</v>
      </c>
      <c r="C47" t="s">
        <v>622</v>
      </c>
      <c r="D47" t="s">
        <v>594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8">
        <v>0.11600000000000001</v>
      </c>
    </row>
    <row r="48" spans="1:36" ht="14.5" x14ac:dyDescent="0.35">
      <c r="A48" t="s">
        <v>355</v>
      </c>
      <c r="B48" t="s">
        <v>380</v>
      </c>
      <c r="C48" t="s">
        <v>623</v>
      </c>
      <c r="D48" t="s">
        <v>594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8">
        <v>0.11600000000000001</v>
      </c>
    </row>
    <row r="49" spans="1:36" ht="14.5" x14ac:dyDescent="0.35">
      <c r="A49" t="s">
        <v>234</v>
      </c>
      <c r="B49" t="s">
        <v>381</v>
      </c>
      <c r="C49" t="s">
        <v>624</v>
      </c>
      <c r="D49" t="s">
        <v>594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8">
        <v>0.11899999999999999</v>
      </c>
    </row>
    <row r="50" spans="1:36" ht="14.5" x14ac:dyDescent="0.35">
      <c r="A50" t="s">
        <v>382</v>
      </c>
      <c r="B50" t="s">
        <v>383</v>
      </c>
      <c r="C50" t="s">
        <v>625</v>
      </c>
      <c r="D50" t="s">
        <v>594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8">
        <v>8.9999999999999993E-3</v>
      </c>
    </row>
    <row r="51" spans="1:36" ht="14.5" x14ac:dyDescent="0.35">
      <c r="A51" t="s">
        <v>384</v>
      </c>
      <c r="B51" t="s">
        <v>385</v>
      </c>
      <c r="C51" t="s">
        <v>626</v>
      </c>
      <c r="D51" t="s">
        <v>594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8">
        <v>1.6E-2</v>
      </c>
    </row>
    <row r="52" spans="1:36" ht="14.5" x14ac:dyDescent="0.35">
      <c r="A52" t="s">
        <v>386</v>
      </c>
      <c r="C52" t="s">
        <v>627</v>
      </c>
    </row>
    <row r="53" spans="1:36" ht="14.5" x14ac:dyDescent="0.35">
      <c r="A53" t="s">
        <v>341</v>
      </c>
      <c r="C53" t="s">
        <v>628</v>
      </c>
    </row>
    <row r="54" spans="1:36" ht="14.5" x14ac:dyDescent="0.35">
      <c r="A54" t="s">
        <v>342</v>
      </c>
      <c r="B54" t="s">
        <v>387</v>
      </c>
      <c r="C54" t="s">
        <v>629</v>
      </c>
      <c r="D54" t="s">
        <v>630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8">
        <v>8.0000000000000002E-3</v>
      </c>
    </row>
    <row r="55" spans="1:36" ht="14.5" x14ac:dyDescent="0.35">
      <c r="A55" t="s">
        <v>344</v>
      </c>
      <c r="B55" t="s">
        <v>388</v>
      </c>
      <c r="C55" t="s">
        <v>631</v>
      </c>
      <c r="D55" t="s">
        <v>630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8">
        <v>1.2999999999999999E-2</v>
      </c>
    </row>
    <row r="56" spans="1:36" ht="14.5" x14ac:dyDescent="0.35">
      <c r="A56" t="s">
        <v>346</v>
      </c>
      <c r="B56" t="s">
        <v>389</v>
      </c>
      <c r="C56" t="s">
        <v>632</v>
      </c>
      <c r="D56" t="s">
        <v>630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8">
        <v>9.8000000000000004E-2</v>
      </c>
    </row>
    <row r="57" spans="1:36" ht="14.5" x14ac:dyDescent="0.35">
      <c r="A57" t="s">
        <v>348</v>
      </c>
      <c r="B57" t="s">
        <v>390</v>
      </c>
      <c r="C57" t="s">
        <v>633</v>
      </c>
      <c r="D57" t="s">
        <v>630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8">
        <v>7.0999999999999994E-2</v>
      </c>
    </row>
    <row r="58" spans="1:36" ht="14.5" x14ac:dyDescent="0.35">
      <c r="A58" t="s">
        <v>350</v>
      </c>
      <c r="B58" t="s">
        <v>391</v>
      </c>
      <c r="C58" t="s">
        <v>634</v>
      </c>
      <c r="D58" t="s">
        <v>630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8">
        <v>4.8000000000000001E-2</v>
      </c>
    </row>
    <row r="59" spans="1:36" ht="14.5" x14ac:dyDescent="0.35">
      <c r="A59" t="s">
        <v>222</v>
      </c>
      <c r="B59" t="s">
        <v>392</v>
      </c>
      <c r="C59" t="s">
        <v>635</v>
      </c>
      <c r="D59" t="s">
        <v>630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8">
        <v>0.13200000000000001</v>
      </c>
    </row>
    <row r="60" spans="1:36" ht="14.5" x14ac:dyDescent="0.35">
      <c r="A60" t="s">
        <v>353</v>
      </c>
      <c r="B60" t="s">
        <v>393</v>
      </c>
      <c r="C60" t="s">
        <v>636</v>
      </c>
      <c r="D60" t="s">
        <v>630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8">
        <v>0.13500000000000001</v>
      </c>
    </row>
    <row r="61" spans="1:36" ht="14.5" x14ac:dyDescent="0.35">
      <c r="A61" t="s">
        <v>355</v>
      </c>
      <c r="B61" t="s">
        <v>394</v>
      </c>
      <c r="C61" t="s">
        <v>637</v>
      </c>
      <c r="D61" t="s">
        <v>630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8">
        <v>0.14000000000000001</v>
      </c>
    </row>
    <row r="62" spans="1:36" ht="14.5" x14ac:dyDescent="0.35">
      <c r="A62" t="s">
        <v>234</v>
      </c>
      <c r="B62" t="s">
        <v>395</v>
      </c>
      <c r="C62" t="s">
        <v>638</v>
      </c>
      <c r="D62" t="s">
        <v>630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8">
        <v>0.111</v>
      </c>
    </row>
    <row r="63" spans="1:36" ht="14.5" x14ac:dyDescent="0.35">
      <c r="A63" t="s">
        <v>358</v>
      </c>
      <c r="B63" t="s">
        <v>396</v>
      </c>
      <c r="C63" t="s">
        <v>639</v>
      </c>
      <c r="D63" t="s">
        <v>630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8">
        <v>1.4999999999999999E-2</v>
      </c>
    </row>
    <row r="64" spans="1:36" ht="14.5" x14ac:dyDescent="0.35">
      <c r="A64" t="s">
        <v>360</v>
      </c>
      <c r="C64" t="s">
        <v>640</v>
      </c>
    </row>
    <row r="65" spans="1:36" ht="14.5" x14ac:dyDescent="0.35">
      <c r="A65" t="s">
        <v>342</v>
      </c>
      <c r="B65" t="s">
        <v>397</v>
      </c>
      <c r="C65" t="s">
        <v>641</v>
      </c>
      <c r="D65" t="s">
        <v>630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8">
        <v>1.4999999999999999E-2</v>
      </c>
    </row>
    <row r="66" spans="1:36" ht="14.5" x14ac:dyDescent="0.35">
      <c r="A66" t="s">
        <v>344</v>
      </c>
      <c r="B66" t="s">
        <v>398</v>
      </c>
      <c r="C66" t="s">
        <v>642</v>
      </c>
      <c r="D66" t="s">
        <v>630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8">
        <v>8.0000000000000002E-3</v>
      </c>
    </row>
    <row r="67" spans="1:36" ht="14.5" x14ac:dyDescent="0.35">
      <c r="A67" t="s">
        <v>346</v>
      </c>
      <c r="B67" t="s">
        <v>399</v>
      </c>
      <c r="C67" t="s">
        <v>643</v>
      </c>
      <c r="D67" t="s">
        <v>630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8">
        <v>4.1000000000000002E-2</v>
      </c>
    </row>
    <row r="68" spans="1:36" ht="14.5" x14ac:dyDescent="0.35">
      <c r="A68" t="s">
        <v>348</v>
      </c>
      <c r="B68" t="s">
        <v>400</v>
      </c>
      <c r="C68" t="s">
        <v>644</v>
      </c>
      <c r="D68" t="s">
        <v>630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8">
        <v>4.8000000000000001E-2</v>
      </c>
    </row>
    <row r="69" spans="1:36" ht="14.5" x14ac:dyDescent="0.35">
      <c r="A69" t="s">
        <v>350</v>
      </c>
      <c r="B69" t="s">
        <v>401</v>
      </c>
      <c r="C69" t="s">
        <v>645</v>
      </c>
      <c r="D69" t="s">
        <v>630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8">
        <v>5.8999999999999997E-2</v>
      </c>
    </row>
    <row r="70" spans="1:36" ht="14.5" x14ac:dyDescent="0.35">
      <c r="A70" t="s">
        <v>222</v>
      </c>
      <c r="B70" t="s">
        <v>402</v>
      </c>
      <c r="C70" t="s">
        <v>646</v>
      </c>
      <c r="D70" t="s">
        <v>630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8">
        <v>0.123</v>
      </c>
    </row>
    <row r="71" spans="1:36" ht="14.5" x14ac:dyDescent="0.35">
      <c r="A71" t="s">
        <v>353</v>
      </c>
      <c r="B71" t="s">
        <v>403</v>
      </c>
      <c r="C71" t="s">
        <v>647</v>
      </c>
      <c r="D71" t="s">
        <v>630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8">
        <v>0.13500000000000001</v>
      </c>
    </row>
    <row r="72" spans="1:36" ht="14.5" x14ac:dyDescent="0.35">
      <c r="A72" t="s">
        <v>355</v>
      </c>
      <c r="B72" t="s">
        <v>404</v>
      </c>
      <c r="C72" t="s">
        <v>648</v>
      </c>
      <c r="D72" t="s">
        <v>630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8">
        <v>0.13600000000000001</v>
      </c>
    </row>
    <row r="73" spans="1:36" ht="14.5" x14ac:dyDescent="0.35">
      <c r="A73" t="s">
        <v>234</v>
      </c>
      <c r="B73" t="s">
        <v>405</v>
      </c>
      <c r="C73" t="s">
        <v>649</v>
      </c>
      <c r="D73" t="s">
        <v>630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8">
        <v>0.14499999999999999</v>
      </c>
    </row>
    <row r="74" spans="1:36" ht="14.5" x14ac:dyDescent="0.35">
      <c r="A74" t="s">
        <v>370</v>
      </c>
      <c r="B74" t="s">
        <v>406</v>
      </c>
      <c r="C74" t="s">
        <v>650</v>
      </c>
      <c r="D74" t="s">
        <v>630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8">
        <v>1.4E-2</v>
      </c>
    </row>
    <row r="75" spans="1:36" ht="14.5" x14ac:dyDescent="0.35">
      <c r="A75" t="s">
        <v>372</v>
      </c>
      <c r="C75" t="s">
        <v>651</v>
      </c>
    </row>
    <row r="76" spans="1:36" ht="14.5" x14ac:dyDescent="0.35">
      <c r="A76" t="s">
        <v>342</v>
      </c>
      <c r="B76" t="s">
        <v>407</v>
      </c>
      <c r="C76" t="s">
        <v>652</v>
      </c>
      <c r="D76" t="s">
        <v>630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8">
        <v>0</v>
      </c>
    </row>
    <row r="77" spans="1:36" ht="14.5" x14ac:dyDescent="0.35">
      <c r="A77" t="s">
        <v>344</v>
      </c>
      <c r="B77" t="s">
        <v>408</v>
      </c>
      <c r="C77" t="s">
        <v>653</v>
      </c>
      <c r="D77" t="s">
        <v>630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8">
        <v>-2.9000000000000001E-2</v>
      </c>
    </row>
    <row r="78" spans="1:36" ht="14.5" x14ac:dyDescent="0.35">
      <c r="A78" t="s">
        <v>346</v>
      </c>
      <c r="B78" t="s">
        <v>409</v>
      </c>
      <c r="C78" t="s">
        <v>654</v>
      </c>
      <c r="D78" t="s">
        <v>630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8">
        <v>0.02</v>
      </c>
    </row>
    <row r="79" spans="1:36" ht="14.5" x14ac:dyDescent="0.35">
      <c r="A79" t="s">
        <v>348</v>
      </c>
      <c r="B79" t="s">
        <v>410</v>
      </c>
      <c r="C79" t="s">
        <v>655</v>
      </c>
      <c r="D79" t="s">
        <v>630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8">
        <v>2.1000000000000001E-2</v>
      </c>
    </row>
    <row r="80" spans="1:36" ht="14.5" x14ac:dyDescent="0.35">
      <c r="A80" t="s">
        <v>350</v>
      </c>
      <c r="B80" t="s">
        <v>411</v>
      </c>
      <c r="C80" t="s">
        <v>656</v>
      </c>
      <c r="D80" t="s">
        <v>630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222</v>
      </c>
      <c r="B81" t="s">
        <v>412</v>
      </c>
      <c r="C81" t="s">
        <v>657</v>
      </c>
      <c r="D81" t="s">
        <v>630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8">
        <v>0.113</v>
      </c>
    </row>
    <row r="82" spans="1:36" ht="14.5" x14ac:dyDescent="0.35">
      <c r="A82" t="s">
        <v>353</v>
      </c>
      <c r="B82" t="s">
        <v>413</v>
      </c>
      <c r="C82" t="s">
        <v>658</v>
      </c>
      <c r="D82" t="s">
        <v>630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8">
        <v>7.2999999999999995E-2</v>
      </c>
    </row>
    <row r="83" spans="1:36" ht="14.5" x14ac:dyDescent="0.35">
      <c r="A83" t="s">
        <v>355</v>
      </c>
      <c r="B83" t="s">
        <v>414</v>
      </c>
      <c r="C83" t="s">
        <v>659</v>
      </c>
      <c r="D83" t="s">
        <v>630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8">
        <v>7.2999999999999995E-2</v>
      </c>
    </row>
    <row r="84" spans="1:36" ht="14.5" x14ac:dyDescent="0.35">
      <c r="A84" t="s">
        <v>234</v>
      </c>
      <c r="B84" t="s">
        <v>415</v>
      </c>
      <c r="C84" t="s">
        <v>660</v>
      </c>
      <c r="D84" t="s">
        <v>630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8">
        <v>0.11600000000000001</v>
      </c>
    </row>
    <row r="85" spans="1:36" ht="14.5" x14ac:dyDescent="0.35">
      <c r="A85" t="s">
        <v>382</v>
      </c>
      <c r="B85" t="s">
        <v>416</v>
      </c>
      <c r="C85" t="s">
        <v>661</v>
      </c>
      <c r="D85" t="s">
        <v>630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8">
        <v>1E-3</v>
      </c>
    </row>
    <row r="86" spans="1:36" ht="14.5" x14ac:dyDescent="0.35">
      <c r="A86" t="s">
        <v>341</v>
      </c>
      <c r="B86" t="s">
        <v>417</v>
      </c>
      <c r="C86" t="s">
        <v>662</v>
      </c>
    </row>
    <row r="87" spans="1:36" ht="14.5" x14ac:dyDescent="0.35">
      <c r="A87" t="s">
        <v>342</v>
      </c>
      <c r="B87" t="s">
        <v>418</v>
      </c>
      <c r="C87" t="s">
        <v>663</v>
      </c>
      <c r="D87" t="s">
        <v>630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8">
        <v>3.0000000000000001E-3</v>
      </c>
    </row>
    <row r="88" spans="1:36" ht="14.5" x14ac:dyDescent="0.35">
      <c r="A88" t="s">
        <v>344</v>
      </c>
      <c r="B88" t="s">
        <v>419</v>
      </c>
      <c r="C88" t="s">
        <v>664</v>
      </c>
      <c r="D88" t="s">
        <v>630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8">
        <v>0.01</v>
      </c>
    </row>
    <row r="89" spans="1:36" ht="14.5" x14ac:dyDescent="0.35">
      <c r="A89" t="s">
        <v>346</v>
      </c>
      <c r="B89" t="s">
        <v>420</v>
      </c>
      <c r="C89" t="s">
        <v>665</v>
      </c>
      <c r="D89" t="s">
        <v>630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8">
        <v>4.4999999999999998E-2</v>
      </c>
    </row>
    <row r="90" spans="1:36" ht="14.5" x14ac:dyDescent="0.35">
      <c r="A90" t="s">
        <v>348</v>
      </c>
      <c r="B90" t="s">
        <v>421</v>
      </c>
      <c r="C90" t="s">
        <v>666</v>
      </c>
      <c r="D90" t="s">
        <v>630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8">
        <v>2.1999999999999999E-2</v>
      </c>
    </row>
    <row r="91" spans="1:36" ht="14.5" x14ac:dyDescent="0.35">
      <c r="A91" t="s">
        <v>350</v>
      </c>
      <c r="B91" t="s">
        <v>422</v>
      </c>
      <c r="C91" t="s">
        <v>667</v>
      </c>
      <c r="D91" t="s">
        <v>630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8">
        <v>5.0999999999999997E-2</v>
      </c>
    </row>
    <row r="92" spans="1:36" ht="14.5" x14ac:dyDescent="0.35">
      <c r="A92" t="s">
        <v>222</v>
      </c>
      <c r="B92" t="s">
        <v>423</v>
      </c>
      <c r="C92" t="s">
        <v>668</v>
      </c>
      <c r="D92" t="s">
        <v>630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8">
        <v>0.124</v>
      </c>
    </row>
    <row r="93" spans="1:36" ht="14.5" x14ac:dyDescent="0.35">
      <c r="A93" t="s">
        <v>353</v>
      </c>
      <c r="B93" t="s">
        <v>424</v>
      </c>
      <c r="C93" t="s">
        <v>669</v>
      </c>
      <c r="D93" t="s">
        <v>630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8">
        <v>0.11</v>
      </c>
    </row>
    <row r="94" spans="1:36" ht="14.5" x14ac:dyDescent="0.35">
      <c r="A94" t="s">
        <v>355</v>
      </c>
      <c r="B94" t="s">
        <v>425</v>
      </c>
      <c r="C94" t="s">
        <v>670</v>
      </c>
      <c r="D94" t="s">
        <v>630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8">
        <v>0.114</v>
      </c>
    </row>
    <row r="95" spans="1:36" ht="14.5" x14ac:dyDescent="0.35">
      <c r="A95" t="s">
        <v>234</v>
      </c>
      <c r="B95" t="s">
        <v>426</v>
      </c>
      <c r="C95" t="s">
        <v>671</v>
      </c>
      <c r="D95" t="s">
        <v>630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8">
        <v>0.13400000000000001</v>
      </c>
    </row>
    <row r="96" spans="1:36" ht="14.5" x14ac:dyDescent="0.35">
      <c r="A96" t="s">
        <v>427</v>
      </c>
      <c r="B96" t="s">
        <v>428</v>
      </c>
      <c r="C96" t="s">
        <v>672</v>
      </c>
      <c r="D96" t="s">
        <v>630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8">
        <v>5.0000000000000001E-3</v>
      </c>
    </row>
    <row r="97" spans="1:36" ht="14.5" x14ac:dyDescent="0.35">
      <c r="A97" t="s">
        <v>429</v>
      </c>
      <c r="C97" t="s">
        <v>673</v>
      </c>
    </row>
    <row r="98" spans="1:36" ht="14.5" x14ac:dyDescent="0.35">
      <c r="A98" t="s">
        <v>341</v>
      </c>
      <c r="C98" t="s">
        <v>674</v>
      </c>
    </row>
    <row r="99" spans="1:36" ht="14.5" x14ac:dyDescent="0.35">
      <c r="A99" t="s">
        <v>342</v>
      </c>
      <c r="B99" t="s">
        <v>430</v>
      </c>
      <c r="C99" t="s">
        <v>675</v>
      </c>
      <c r="D99" t="s">
        <v>676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8">
        <v>8.0000000000000002E-3</v>
      </c>
    </row>
    <row r="100" spans="1:36" ht="14.5" x14ac:dyDescent="0.35">
      <c r="A100" t="s">
        <v>344</v>
      </c>
      <c r="B100" t="s">
        <v>431</v>
      </c>
      <c r="C100" t="s">
        <v>677</v>
      </c>
      <c r="D100" t="s">
        <v>678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8">
        <v>1.0999999999999999E-2</v>
      </c>
    </row>
    <row r="101" spans="1:36" ht="14.5" x14ac:dyDescent="0.35">
      <c r="A101" t="s">
        <v>346</v>
      </c>
      <c r="B101" t="s">
        <v>432</v>
      </c>
      <c r="C101" t="s">
        <v>679</v>
      </c>
      <c r="D101" t="s">
        <v>678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8">
        <v>5.0000000000000001E-3</v>
      </c>
    </row>
    <row r="102" spans="1:36" ht="14.5" x14ac:dyDescent="0.35">
      <c r="A102" t="s">
        <v>348</v>
      </c>
      <c r="B102" t="s">
        <v>433</v>
      </c>
      <c r="C102" t="s">
        <v>680</v>
      </c>
      <c r="D102" t="s">
        <v>678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8">
        <v>7.0000000000000001E-3</v>
      </c>
    </row>
    <row r="103" spans="1:36" ht="14.5" x14ac:dyDescent="0.35">
      <c r="A103" t="s">
        <v>350</v>
      </c>
      <c r="B103" t="s">
        <v>434</v>
      </c>
      <c r="C103" t="s">
        <v>681</v>
      </c>
      <c r="D103" t="s">
        <v>678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8">
        <v>8.9999999999999993E-3</v>
      </c>
    </row>
    <row r="104" spans="1:36" ht="14.5" x14ac:dyDescent="0.35">
      <c r="A104" t="s">
        <v>222</v>
      </c>
      <c r="B104" t="s">
        <v>435</v>
      </c>
      <c r="C104" t="s">
        <v>682</v>
      </c>
      <c r="D104" t="s">
        <v>676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8">
        <v>3.0000000000000001E-3</v>
      </c>
    </row>
    <row r="105" spans="1:36" ht="14.5" x14ac:dyDescent="0.35">
      <c r="A105" t="s">
        <v>353</v>
      </c>
      <c r="B105" t="s">
        <v>436</v>
      </c>
      <c r="C105" t="s">
        <v>683</v>
      </c>
      <c r="D105" t="s">
        <v>676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8">
        <v>8.0000000000000002E-3</v>
      </c>
    </row>
    <row r="106" spans="1:36" ht="14.5" x14ac:dyDescent="0.35">
      <c r="A106" t="s">
        <v>355</v>
      </c>
      <c r="B106" t="s">
        <v>437</v>
      </c>
      <c r="C106" t="s">
        <v>684</v>
      </c>
      <c r="D106" t="s">
        <v>678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8">
        <v>4.0000000000000001E-3</v>
      </c>
    </row>
    <row r="107" spans="1:36" ht="14.5" x14ac:dyDescent="0.35">
      <c r="A107" t="s">
        <v>234</v>
      </c>
      <c r="B107" t="s">
        <v>438</v>
      </c>
      <c r="C107" t="s">
        <v>685</v>
      </c>
      <c r="D107" t="s">
        <v>676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8">
        <v>-4.0000000000000001E-3</v>
      </c>
    </row>
    <row r="108" spans="1:36" ht="14.5" x14ac:dyDescent="0.35">
      <c r="A108" t="s">
        <v>439</v>
      </c>
      <c r="B108" t="s">
        <v>440</v>
      </c>
      <c r="C108" t="s">
        <v>686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8">
        <v>8.0000000000000002E-3</v>
      </c>
    </row>
    <row r="109" spans="1:36" ht="14.5" x14ac:dyDescent="0.35">
      <c r="A109" t="s">
        <v>360</v>
      </c>
      <c r="C109" t="s">
        <v>687</v>
      </c>
    </row>
    <row r="110" spans="1:36" ht="14.5" x14ac:dyDescent="0.35">
      <c r="A110" t="s">
        <v>342</v>
      </c>
      <c r="B110" t="s">
        <v>441</v>
      </c>
      <c r="C110" t="s">
        <v>688</v>
      </c>
      <c r="D110" t="s">
        <v>676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8">
        <v>1.2E-2</v>
      </c>
    </row>
    <row r="111" spans="1:36" ht="14.5" x14ac:dyDescent="0.35">
      <c r="A111" t="s">
        <v>344</v>
      </c>
      <c r="B111" t="s">
        <v>442</v>
      </c>
      <c r="C111" t="s">
        <v>689</v>
      </c>
      <c r="D111" t="s">
        <v>678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8">
        <v>0.01</v>
      </c>
    </row>
    <row r="112" spans="1:36" ht="14.5" x14ac:dyDescent="0.35">
      <c r="A112" t="s">
        <v>346</v>
      </c>
      <c r="B112" t="s">
        <v>443</v>
      </c>
      <c r="C112" t="s">
        <v>690</v>
      </c>
      <c r="D112" t="s">
        <v>678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8">
        <v>0.01</v>
      </c>
    </row>
    <row r="113" spans="1:36" ht="14.5" x14ac:dyDescent="0.35">
      <c r="A113" t="s">
        <v>348</v>
      </c>
      <c r="B113" t="s">
        <v>444</v>
      </c>
      <c r="C113" t="s">
        <v>691</v>
      </c>
      <c r="D113" t="s">
        <v>678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8">
        <v>1.0999999999999999E-2</v>
      </c>
    </row>
    <row r="114" spans="1:36" ht="14.5" x14ac:dyDescent="0.35">
      <c r="A114" t="s">
        <v>350</v>
      </c>
      <c r="B114" t="s">
        <v>445</v>
      </c>
      <c r="C114" t="s">
        <v>692</v>
      </c>
      <c r="D114" t="s">
        <v>693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8">
        <v>8.9999999999999993E-3</v>
      </c>
    </row>
    <row r="115" spans="1:36" ht="14.5" x14ac:dyDescent="0.35">
      <c r="A115" t="s">
        <v>222</v>
      </c>
      <c r="B115" t="s">
        <v>446</v>
      </c>
      <c r="C115" t="s">
        <v>694</v>
      </c>
      <c r="D115" t="s">
        <v>678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8">
        <v>5.0000000000000001E-3</v>
      </c>
    </row>
    <row r="116" spans="1:36" ht="14.5" x14ac:dyDescent="0.35">
      <c r="A116" t="s">
        <v>353</v>
      </c>
      <c r="B116" t="s">
        <v>447</v>
      </c>
      <c r="C116" t="s">
        <v>695</v>
      </c>
      <c r="D116" t="s">
        <v>678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8">
        <v>8.0000000000000002E-3</v>
      </c>
    </row>
    <row r="117" spans="1:36" ht="14.5" x14ac:dyDescent="0.35">
      <c r="A117" t="s">
        <v>355</v>
      </c>
      <c r="B117" t="s">
        <v>448</v>
      </c>
      <c r="C117" t="s">
        <v>696</v>
      </c>
      <c r="D117" t="s">
        <v>678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8">
        <v>8.0000000000000002E-3</v>
      </c>
    </row>
    <row r="118" spans="1:36" ht="14.5" x14ac:dyDescent="0.35">
      <c r="A118" t="s">
        <v>234</v>
      </c>
      <c r="B118" t="s">
        <v>449</v>
      </c>
      <c r="C118" t="s">
        <v>697</v>
      </c>
      <c r="D118" t="s">
        <v>678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8">
        <v>0</v>
      </c>
    </row>
    <row r="119" spans="1:36" ht="14.5" x14ac:dyDescent="0.35">
      <c r="A119" t="s">
        <v>450</v>
      </c>
      <c r="B119" t="s">
        <v>451</v>
      </c>
      <c r="C119" t="s">
        <v>698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8">
        <v>1.2E-2</v>
      </c>
    </row>
    <row r="120" spans="1:36" ht="14.5" x14ac:dyDescent="0.35">
      <c r="A120" t="s">
        <v>372</v>
      </c>
      <c r="C120" t="s">
        <v>699</v>
      </c>
    </row>
    <row r="121" spans="1:36" ht="14.5" x14ac:dyDescent="0.35">
      <c r="A121" t="s">
        <v>342</v>
      </c>
      <c r="B121" t="s">
        <v>452</v>
      </c>
      <c r="C121" t="s">
        <v>700</v>
      </c>
      <c r="D121" t="s">
        <v>676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8">
        <v>8.0000000000000002E-3</v>
      </c>
    </row>
    <row r="122" spans="1:36" ht="14.5" x14ac:dyDescent="0.35">
      <c r="A122" t="s">
        <v>344</v>
      </c>
      <c r="B122" t="s">
        <v>453</v>
      </c>
      <c r="C122" t="s">
        <v>701</v>
      </c>
      <c r="D122" t="s">
        <v>678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8">
        <v>0.01</v>
      </c>
    </row>
    <row r="123" spans="1:36" ht="14.5" x14ac:dyDescent="0.35">
      <c r="A123" t="s">
        <v>346</v>
      </c>
      <c r="B123" t="s">
        <v>454</v>
      </c>
      <c r="C123" t="s">
        <v>702</v>
      </c>
      <c r="D123" t="s">
        <v>678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8">
        <v>7.0000000000000001E-3</v>
      </c>
    </row>
    <row r="124" spans="1:36" ht="14.5" x14ac:dyDescent="0.35">
      <c r="A124" t="s">
        <v>348</v>
      </c>
      <c r="B124" t="s">
        <v>455</v>
      </c>
      <c r="C124" t="s">
        <v>703</v>
      </c>
      <c r="D124" t="s">
        <v>676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8">
        <v>8.0000000000000002E-3</v>
      </c>
    </row>
    <row r="125" spans="1:36" ht="14.5" x14ac:dyDescent="0.35">
      <c r="A125" t="s">
        <v>350</v>
      </c>
      <c r="B125" t="s">
        <v>456</v>
      </c>
      <c r="C125" t="s">
        <v>704</v>
      </c>
      <c r="D125" t="s">
        <v>678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222</v>
      </c>
      <c r="B126" t="s">
        <v>457</v>
      </c>
      <c r="C126" t="s">
        <v>705</v>
      </c>
      <c r="D126" t="s">
        <v>676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8">
        <v>1.2E-2</v>
      </c>
    </row>
    <row r="127" spans="1:36" ht="14.5" x14ac:dyDescent="0.35">
      <c r="A127" t="s">
        <v>353</v>
      </c>
      <c r="B127" t="s">
        <v>458</v>
      </c>
      <c r="C127" t="s">
        <v>706</v>
      </c>
      <c r="D127" t="s">
        <v>676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8">
        <v>0.04</v>
      </c>
    </row>
    <row r="128" spans="1:36" ht="14.5" x14ac:dyDescent="0.35">
      <c r="A128" t="s">
        <v>355</v>
      </c>
      <c r="B128" t="s">
        <v>459</v>
      </c>
      <c r="C128" t="s">
        <v>707</v>
      </c>
      <c r="D128" t="s">
        <v>678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8">
        <v>0.04</v>
      </c>
    </row>
    <row r="129" spans="1:36" ht="14.5" x14ac:dyDescent="0.35">
      <c r="A129" t="s">
        <v>234</v>
      </c>
      <c r="B129" t="s">
        <v>460</v>
      </c>
      <c r="C129" t="s">
        <v>708</v>
      </c>
      <c r="D129" t="s">
        <v>676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8">
        <v>2E-3</v>
      </c>
    </row>
    <row r="130" spans="1:36" ht="14.5" x14ac:dyDescent="0.35">
      <c r="A130" t="s">
        <v>461</v>
      </c>
      <c r="B130" t="s">
        <v>462</v>
      </c>
      <c r="C130" t="s">
        <v>709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8">
        <v>8.0000000000000002E-3</v>
      </c>
    </row>
    <row r="131" spans="1:36" ht="14.5" x14ac:dyDescent="0.35">
      <c r="A131" t="s">
        <v>463</v>
      </c>
      <c r="B131" t="s">
        <v>464</v>
      </c>
      <c r="C131" t="s">
        <v>710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8">
        <v>1.0999999999999999E-2</v>
      </c>
    </row>
    <row r="132" spans="1:36" ht="14.5" x14ac:dyDescent="0.35">
      <c r="A132" t="s">
        <v>465</v>
      </c>
      <c r="C132" t="s">
        <v>711</v>
      </c>
    </row>
    <row r="133" spans="1:36" ht="14.5" x14ac:dyDescent="0.35">
      <c r="A133" t="s">
        <v>341</v>
      </c>
      <c r="C133" t="s">
        <v>712</v>
      </c>
    </row>
    <row r="134" spans="1:36" ht="14.5" x14ac:dyDescent="0.35">
      <c r="A134" t="s">
        <v>342</v>
      </c>
      <c r="B134" t="s">
        <v>466</v>
      </c>
      <c r="C134" t="s">
        <v>713</v>
      </c>
      <c r="D134" t="s">
        <v>294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8">
        <v>2.1999999999999999E-2</v>
      </c>
    </row>
    <row r="135" spans="1:36" ht="14.5" x14ac:dyDescent="0.35">
      <c r="A135" t="s">
        <v>344</v>
      </c>
      <c r="B135" t="s">
        <v>467</v>
      </c>
      <c r="C135" t="s">
        <v>714</v>
      </c>
      <c r="D135" t="s">
        <v>294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8">
        <v>2.1000000000000001E-2</v>
      </c>
    </row>
    <row r="136" spans="1:36" ht="14.5" x14ac:dyDescent="0.35">
      <c r="A136" t="s">
        <v>346</v>
      </c>
      <c r="B136" t="s">
        <v>468</v>
      </c>
      <c r="C136" t="s">
        <v>715</v>
      </c>
      <c r="D136" t="s">
        <v>294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8">
        <v>0.11600000000000001</v>
      </c>
    </row>
    <row r="137" spans="1:36" ht="14.5" x14ac:dyDescent="0.35">
      <c r="A137" t="s">
        <v>348</v>
      </c>
      <c r="B137" t="s">
        <v>469</v>
      </c>
      <c r="C137" t="s">
        <v>716</v>
      </c>
      <c r="D137" t="s">
        <v>294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8">
        <v>0.10100000000000001</v>
      </c>
    </row>
    <row r="138" spans="1:36" ht="14.5" x14ac:dyDescent="0.35">
      <c r="A138" t="s">
        <v>350</v>
      </c>
      <c r="B138" t="s">
        <v>470</v>
      </c>
      <c r="C138" t="s">
        <v>717</v>
      </c>
      <c r="D138" t="s">
        <v>294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8">
        <v>6.6000000000000003E-2</v>
      </c>
    </row>
    <row r="139" spans="1:36" ht="14.5" x14ac:dyDescent="0.35">
      <c r="A139" t="s">
        <v>222</v>
      </c>
      <c r="B139" t="s">
        <v>471</v>
      </c>
      <c r="C139" t="s">
        <v>718</v>
      </c>
      <c r="D139" t="s">
        <v>294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8">
        <v>0.14299999999999999</v>
      </c>
    </row>
    <row r="140" spans="1:36" ht="14.5" x14ac:dyDescent="0.35">
      <c r="A140" t="s">
        <v>353</v>
      </c>
      <c r="B140" t="s">
        <v>472</v>
      </c>
      <c r="C140" t="s">
        <v>719</v>
      </c>
      <c r="D140" t="s">
        <v>294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8">
        <v>0.153</v>
      </c>
    </row>
    <row r="141" spans="1:36" ht="14.5" x14ac:dyDescent="0.35">
      <c r="A141" t="s">
        <v>355</v>
      </c>
      <c r="B141" t="s">
        <v>473</v>
      </c>
      <c r="C141" t="s">
        <v>720</v>
      </c>
      <c r="D141" t="s">
        <v>294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8">
        <v>0.153</v>
      </c>
    </row>
    <row r="142" spans="1:36" ht="14.5" x14ac:dyDescent="0.35">
      <c r="A142" t="s">
        <v>234</v>
      </c>
      <c r="B142" t="s">
        <v>474</v>
      </c>
      <c r="C142" t="s">
        <v>721</v>
      </c>
      <c r="D142" t="s">
        <v>294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8">
        <v>0.123</v>
      </c>
    </row>
    <row r="143" spans="1:36" ht="14.5" x14ac:dyDescent="0.35">
      <c r="A143" t="s">
        <v>358</v>
      </c>
      <c r="B143" t="s">
        <v>475</v>
      </c>
      <c r="C143" t="s">
        <v>722</v>
      </c>
      <c r="D143" t="s">
        <v>294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8">
        <v>2.7E-2</v>
      </c>
    </row>
    <row r="144" spans="1:36" ht="14.5" x14ac:dyDescent="0.35">
      <c r="A144" t="s">
        <v>360</v>
      </c>
      <c r="C144" t="s">
        <v>723</v>
      </c>
    </row>
    <row r="145" spans="1:36" ht="14.5" x14ac:dyDescent="0.35">
      <c r="A145" t="s">
        <v>342</v>
      </c>
      <c r="B145" t="s">
        <v>476</v>
      </c>
      <c r="C145" t="s">
        <v>724</v>
      </c>
      <c r="D145" t="s">
        <v>294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8">
        <v>2.1000000000000001E-2</v>
      </c>
    </row>
    <row r="146" spans="1:36" ht="14.5" x14ac:dyDescent="0.35">
      <c r="A146" t="s">
        <v>344</v>
      </c>
      <c r="B146" t="s">
        <v>477</v>
      </c>
      <c r="C146" t="s">
        <v>725</v>
      </c>
      <c r="D146" t="s">
        <v>294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8">
        <v>1.4E-2</v>
      </c>
    </row>
    <row r="147" spans="1:36" ht="14.5" x14ac:dyDescent="0.35">
      <c r="A147" t="s">
        <v>346</v>
      </c>
      <c r="B147" t="s">
        <v>478</v>
      </c>
      <c r="C147" t="s">
        <v>726</v>
      </c>
      <c r="D147" t="s">
        <v>294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8">
        <v>4.2999999999999997E-2</v>
      </c>
    </row>
    <row r="148" spans="1:36" ht="14.5" x14ac:dyDescent="0.35">
      <c r="A148" t="s">
        <v>348</v>
      </c>
      <c r="B148" t="s">
        <v>479</v>
      </c>
      <c r="C148" t="s">
        <v>727</v>
      </c>
      <c r="D148" t="s">
        <v>294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8">
        <v>6.4000000000000001E-2</v>
      </c>
    </row>
    <row r="149" spans="1:36" ht="14.5" x14ac:dyDescent="0.35">
      <c r="A149" t="s">
        <v>350</v>
      </c>
      <c r="B149" t="s">
        <v>480</v>
      </c>
      <c r="C149" t="s">
        <v>728</v>
      </c>
      <c r="D149" t="s">
        <v>294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8">
        <v>7.3999999999999996E-2</v>
      </c>
    </row>
    <row r="150" spans="1:36" ht="14.5" x14ac:dyDescent="0.35">
      <c r="A150" t="s">
        <v>222</v>
      </c>
      <c r="B150" t="s">
        <v>481</v>
      </c>
      <c r="C150" t="s">
        <v>729</v>
      </c>
      <c r="D150" t="s">
        <v>294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8">
        <v>0.13900000000000001</v>
      </c>
    </row>
    <row r="151" spans="1:36" ht="14.5" x14ac:dyDescent="0.35">
      <c r="A151" t="s">
        <v>353</v>
      </c>
      <c r="B151" t="s">
        <v>482</v>
      </c>
      <c r="C151" t="s">
        <v>730</v>
      </c>
      <c r="D151" t="s">
        <v>294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8">
        <v>0.157</v>
      </c>
    </row>
    <row r="152" spans="1:36" ht="14.5" x14ac:dyDescent="0.35">
      <c r="A152" t="s">
        <v>355</v>
      </c>
      <c r="B152" t="s">
        <v>483</v>
      </c>
      <c r="C152" t="s">
        <v>731</v>
      </c>
      <c r="D152" t="s">
        <v>294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8">
        <v>0.157</v>
      </c>
    </row>
    <row r="153" spans="1:36" ht="14.5" x14ac:dyDescent="0.35">
      <c r="A153" t="s">
        <v>234</v>
      </c>
      <c r="B153" t="s">
        <v>484</v>
      </c>
      <c r="C153" t="s">
        <v>732</v>
      </c>
      <c r="D153" t="s">
        <v>294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8">
        <v>0.157</v>
      </c>
    </row>
    <row r="154" spans="1:36" ht="14.5" x14ac:dyDescent="0.35">
      <c r="A154" t="s">
        <v>370</v>
      </c>
      <c r="B154" t="s">
        <v>485</v>
      </c>
      <c r="C154" t="s">
        <v>733</v>
      </c>
      <c r="D154" t="s">
        <v>294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8">
        <v>0.02</v>
      </c>
    </row>
    <row r="155" spans="1:36" ht="14.5" x14ac:dyDescent="0.35">
      <c r="A155" t="s">
        <v>372</v>
      </c>
      <c r="C155" t="s">
        <v>734</v>
      </c>
    </row>
    <row r="156" spans="1:36" ht="14.5" x14ac:dyDescent="0.35">
      <c r="A156" t="s">
        <v>342</v>
      </c>
      <c r="B156" t="s">
        <v>486</v>
      </c>
      <c r="C156" t="s">
        <v>735</v>
      </c>
      <c r="D156" t="s">
        <v>294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8">
        <v>8.0000000000000002E-3</v>
      </c>
    </row>
    <row r="157" spans="1:36" ht="14.5" x14ac:dyDescent="0.35">
      <c r="A157" t="s">
        <v>344</v>
      </c>
      <c r="B157" t="s">
        <v>487</v>
      </c>
      <c r="C157" t="s">
        <v>736</v>
      </c>
      <c r="D157" t="s">
        <v>294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8">
        <v>-4.2000000000000003E-2</v>
      </c>
    </row>
    <row r="158" spans="1:36" ht="14.5" x14ac:dyDescent="0.35">
      <c r="A158" t="s">
        <v>346</v>
      </c>
      <c r="B158" t="s">
        <v>488</v>
      </c>
      <c r="C158" t="s">
        <v>737</v>
      </c>
      <c r="D158" t="s">
        <v>294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8">
        <v>0.02</v>
      </c>
    </row>
    <row r="159" spans="1:36" ht="14.5" x14ac:dyDescent="0.35">
      <c r="A159" t="s">
        <v>348</v>
      </c>
      <c r="B159" t="s">
        <v>489</v>
      </c>
      <c r="C159" t="s">
        <v>738</v>
      </c>
      <c r="D159" t="s">
        <v>294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8">
        <v>3.4000000000000002E-2</v>
      </c>
    </row>
    <row r="160" spans="1:36" ht="14.5" x14ac:dyDescent="0.35">
      <c r="A160" t="s">
        <v>350</v>
      </c>
      <c r="B160" t="s">
        <v>490</v>
      </c>
      <c r="C160" t="s">
        <v>739</v>
      </c>
      <c r="D160" t="s">
        <v>294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222</v>
      </c>
      <c r="B161" t="s">
        <v>491</v>
      </c>
      <c r="C161" t="s">
        <v>740</v>
      </c>
      <c r="D161" t="s">
        <v>294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8">
        <v>0.13700000000000001</v>
      </c>
    </row>
    <row r="162" spans="1:36" ht="14.5" x14ac:dyDescent="0.35">
      <c r="A162" t="s">
        <v>353</v>
      </c>
      <c r="B162" t="s">
        <v>492</v>
      </c>
      <c r="C162" t="s">
        <v>741</v>
      </c>
      <c r="D162" t="s">
        <v>294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8">
        <v>0.124</v>
      </c>
    </row>
    <row r="163" spans="1:36" ht="14.5" x14ac:dyDescent="0.35">
      <c r="A163" t="s">
        <v>355</v>
      </c>
      <c r="B163" t="s">
        <v>493</v>
      </c>
      <c r="C163" t="s">
        <v>742</v>
      </c>
      <c r="D163" t="s">
        <v>294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8">
        <v>0.123</v>
      </c>
    </row>
    <row r="164" spans="1:36" ht="14.5" x14ac:dyDescent="0.35">
      <c r="A164" t="s">
        <v>234</v>
      </c>
      <c r="B164" t="s">
        <v>494</v>
      </c>
      <c r="C164" t="s">
        <v>743</v>
      </c>
      <c r="D164" t="s">
        <v>294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8">
        <v>0.126</v>
      </c>
    </row>
    <row r="165" spans="1:36" ht="14.5" x14ac:dyDescent="0.35">
      <c r="A165" t="s">
        <v>382</v>
      </c>
      <c r="B165" t="s">
        <v>495</v>
      </c>
      <c r="C165" t="s">
        <v>744</v>
      </c>
      <c r="D165" t="s">
        <v>294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8">
        <v>8.9999999999999993E-3</v>
      </c>
    </row>
    <row r="166" spans="1:36" ht="14.5" x14ac:dyDescent="0.35">
      <c r="A166" t="s">
        <v>21</v>
      </c>
      <c r="B166" t="s">
        <v>496</v>
      </c>
      <c r="C166" t="s">
        <v>745</v>
      </c>
      <c r="D166" t="s">
        <v>294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8">
        <v>1.7999999999999999E-2</v>
      </c>
    </row>
    <row r="167" spans="1:36" ht="14.5" x14ac:dyDescent="0.35">
      <c r="A167" t="s">
        <v>30</v>
      </c>
      <c r="C167" t="s">
        <v>746</v>
      </c>
    </row>
    <row r="168" spans="1:36" ht="14.5" x14ac:dyDescent="0.35">
      <c r="A168" t="s">
        <v>429</v>
      </c>
      <c r="C168" t="s">
        <v>747</v>
      </c>
    </row>
    <row r="169" spans="1:36" ht="14.5" x14ac:dyDescent="0.35">
      <c r="A169" t="s">
        <v>341</v>
      </c>
      <c r="C169" t="s">
        <v>748</v>
      </c>
    </row>
    <row r="170" spans="1:36" ht="14.5" x14ac:dyDescent="0.35">
      <c r="A170" t="s">
        <v>342</v>
      </c>
      <c r="B170" t="s">
        <v>497</v>
      </c>
      <c r="C170" t="s">
        <v>749</v>
      </c>
      <c r="D170" t="s">
        <v>676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8">
        <v>4.0000000000000001E-3</v>
      </c>
    </row>
    <row r="171" spans="1:36" ht="14.5" x14ac:dyDescent="0.35">
      <c r="A171" t="s">
        <v>344</v>
      </c>
      <c r="B171" t="s">
        <v>498</v>
      </c>
      <c r="C171" t="s">
        <v>750</v>
      </c>
      <c r="D171" t="s">
        <v>678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8">
        <v>7.0000000000000001E-3</v>
      </c>
    </row>
    <row r="172" spans="1:36" ht="14.5" x14ac:dyDescent="0.35">
      <c r="A172" t="s">
        <v>346</v>
      </c>
      <c r="B172" t="s">
        <v>499</v>
      </c>
      <c r="C172" t="s">
        <v>751</v>
      </c>
      <c r="D172" t="s">
        <v>678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8">
        <v>4.0000000000000001E-3</v>
      </c>
    </row>
    <row r="173" spans="1:36" ht="14.5" x14ac:dyDescent="0.35">
      <c r="A173" t="s">
        <v>348</v>
      </c>
      <c r="B173" t="s">
        <v>500</v>
      </c>
      <c r="C173" t="s">
        <v>752</v>
      </c>
      <c r="D173" t="s">
        <v>678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8">
        <v>4.0000000000000001E-3</v>
      </c>
    </row>
    <row r="174" spans="1:36" ht="14.5" x14ac:dyDescent="0.35">
      <c r="A174" t="s">
        <v>350</v>
      </c>
      <c r="B174" t="s">
        <v>501</v>
      </c>
      <c r="C174" t="s">
        <v>753</v>
      </c>
      <c r="D174" t="s">
        <v>678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8">
        <v>7.0000000000000001E-3</v>
      </c>
    </row>
    <row r="175" spans="1:36" ht="14.5" x14ac:dyDescent="0.35">
      <c r="A175" t="s">
        <v>222</v>
      </c>
      <c r="B175" t="s">
        <v>502</v>
      </c>
      <c r="C175" t="s">
        <v>754</v>
      </c>
      <c r="D175" t="s">
        <v>676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8">
        <v>3.0000000000000001E-3</v>
      </c>
    </row>
    <row r="176" spans="1:36" ht="14.5" x14ac:dyDescent="0.35">
      <c r="A176" t="s">
        <v>353</v>
      </c>
      <c r="B176" t="s">
        <v>503</v>
      </c>
      <c r="C176" t="s">
        <v>755</v>
      </c>
      <c r="D176" t="s">
        <v>676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8">
        <v>8.0000000000000002E-3</v>
      </c>
    </row>
    <row r="177" spans="1:36" ht="14.5" x14ac:dyDescent="0.35">
      <c r="A177" t="s">
        <v>355</v>
      </c>
      <c r="B177" t="s">
        <v>504</v>
      </c>
      <c r="C177" t="s">
        <v>756</v>
      </c>
      <c r="D177" t="s">
        <v>678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8">
        <v>4.0000000000000001E-3</v>
      </c>
    </row>
    <row r="178" spans="1:36" ht="14.5" x14ac:dyDescent="0.35">
      <c r="A178" t="s">
        <v>234</v>
      </c>
      <c r="B178" t="s">
        <v>505</v>
      </c>
      <c r="C178" t="s">
        <v>757</v>
      </c>
      <c r="D178" t="s">
        <v>676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8">
        <v>-4.0000000000000001E-3</v>
      </c>
    </row>
    <row r="179" spans="1:36" ht="14.5" x14ac:dyDescent="0.35">
      <c r="A179" t="s">
        <v>439</v>
      </c>
      <c r="B179" t="s">
        <v>506</v>
      </c>
      <c r="C179" t="s">
        <v>758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8">
        <v>4.0000000000000001E-3</v>
      </c>
    </row>
    <row r="180" spans="1:36" ht="14.5" x14ac:dyDescent="0.35">
      <c r="A180" t="s">
        <v>360</v>
      </c>
      <c r="C180" t="s">
        <v>759</v>
      </c>
    </row>
    <row r="181" spans="1:36" ht="14.5" x14ac:dyDescent="0.35">
      <c r="A181" t="s">
        <v>342</v>
      </c>
      <c r="B181" t="s">
        <v>507</v>
      </c>
      <c r="C181" t="s">
        <v>760</v>
      </c>
      <c r="D181" t="s">
        <v>676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8">
        <v>0.01</v>
      </c>
    </row>
    <row r="182" spans="1:36" ht="14.5" x14ac:dyDescent="0.35">
      <c r="A182" t="s">
        <v>344</v>
      </c>
      <c r="B182" t="s">
        <v>508</v>
      </c>
      <c r="C182" t="s">
        <v>761</v>
      </c>
      <c r="D182" t="s">
        <v>678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8">
        <v>8.9999999999999993E-3</v>
      </c>
    </row>
    <row r="183" spans="1:36" ht="14.5" x14ac:dyDescent="0.35">
      <c r="A183" t="s">
        <v>346</v>
      </c>
      <c r="B183" t="s">
        <v>509</v>
      </c>
      <c r="C183" t="s">
        <v>762</v>
      </c>
      <c r="D183" t="s">
        <v>678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8">
        <v>0.01</v>
      </c>
    </row>
    <row r="184" spans="1:36" ht="14.5" x14ac:dyDescent="0.35">
      <c r="A184" t="s">
        <v>348</v>
      </c>
      <c r="B184" t="s">
        <v>510</v>
      </c>
      <c r="C184" t="s">
        <v>763</v>
      </c>
      <c r="D184" t="s">
        <v>678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8">
        <v>0.01</v>
      </c>
    </row>
    <row r="185" spans="1:36" ht="14.5" x14ac:dyDescent="0.35">
      <c r="A185" t="s">
        <v>350</v>
      </c>
      <c r="B185" t="s">
        <v>511</v>
      </c>
      <c r="C185" t="s">
        <v>764</v>
      </c>
      <c r="D185" t="s">
        <v>693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8">
        <v>8.9999999999999993E-3</v>
      </c>
    </row>
    <row r="186" spans="1:36" ht="14.5" x14ac:dyDescent="0.35">
      <c r="A186" t="s">
        <v>222</v>
      </c>
      <c r="B186" t="s">
        <v>512</v>
      </c>
      <c r="C186" t="s">
        <v>765</v>
      </c>
      <c r="D186" t="s">
        <v>678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8">
        <v>7.0000000000000001E-3</v>
      </c>
    </row>
    <row r="187" spans="1:36" ht="14.5" x14ac:dyDescent="0.35">
      <c r="A187" t="s">
        <v>353</v>
      </c>
      <c r="B187" t="s">
        <v>513</v>
      </c>
      <c r="C187" t="s">
        <v>766</v>
      </c>
      <c r="D187" t="s">
        <v>678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8">
        <v>8.9999999999999993E-3</v>
      </c>
    </row>
    <row r="188" spans="1:36" ht="14.5" x14ac:dyDescent="0.35">
      <c r="A188" t="s">
        <v>355</v>
      </c>
      <c r="B188" t="s">
        <v>514</v>
      </c>
      <c r="C188" t="s">
        <v>767</v>
      </c>
      <c r="D188" t="s">
        <v>678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8">
        <v>8.0000000000000002E-3</v>
      </c>
    </row>
    <row r="189" spans="1:36" ht="14.5" x14ac:dyDescent="0.35">
      <c r="A189" t="s">
        <v>234</v>
      </c>
      <c r="B189" t="s">
        <v>515</v>
      </c>
      <c r="C189" t="s">
        <v>768</v>
      </c>
      <c r="D189" t="s">
        <v>678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8">
        <v>0</v>
      </c>
    </row>
    <row r="190" spans="1:36" ht="14.5" x14ac:dyDescent="0.35">
      <c r="A190" t="s">
        <v>450</v>
      </c>
      <c r="B190" t="s">
        <v>516</v>
      </c>
      <c r="C190" t="s">
        <v>769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8">
        <v>8.9999999999999993E-3</v>
      </c>
    </row>
    <row r="191" spans="1:36" ht="14.5" x14ac:dyDescent="0.35">
      <c r="A191" t="s">
        <v>372</v>
      </c>
      <c r="C191" t="s">
        <v>770</v>
      </c>
    </row>
    <row r="192" spans="1:36" ht="14.5" x14ac:dyDescent="0.35">
      <c r="A192" t="s">
        <v>342</v>
      </c>
      <c r="B192" t="s">
        <v>517</v>
      </c>
      <c r="C192" t="s">
        <v>771</v>
      </c>
      <c r="D192" t="s">
        <v>676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8">
        <v>8.0000000000000002E-3</v>
      </c>
    </row>
    <row r="193" spans="1:36" ht="14.5" x14ac:dyDescent="0.35">
      <c r="A193" t="s">
        <v>344</v>
      </c>
      <c r="B193" t="s">
        <v>518</v>
      </c>
      <c r="C193" t="s">
        <v>772</v>
      </c>
      <c r="D193" t="s">
        <v>678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8">
        <v>7.0000000000000001E-3</v>
      </c>
    </row>
    <row r="194" spans="1:36" ht="14.5" x14ac:dyDescent="0.35">
      <c r="A194" t="s">
        <v>346</v>
      </c>
      <c r="B194" t="s">
        <v>519</v>
      </c>
      <c r="C194" t="s">
        <v>773</v>
      </c>
      <c r="D194" t="s">
        <v>678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8">
        <v>6.0000000000000001E-3</v>
      </c>
    </row>
    <row r="195" spans="1:36" ht="14.5" x14ac:dyDescent="0.35">
      <c r="A195" t="s">
        <v>348</v>
      </c>
      <c r="B195" t="s">
        <v>520</v>
      </c>
      <c r="C195" t="s">
        <v>774</v>
      </c>
      <c r="D195" t="s">
        <v>676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8">
        <v>8.9999999999999993E-3</v>
      </c>
    </row>
    <row r="196" spans="1:36" ht="14.5" x14ac:dyDescent="0.35">
      <c r="A196" t="s">
        <v>350</v>
      </c>
      <c r="B196" t="s">
        <v>521</v>
      </c>
      <c r="C196" t="s">
        <v>775</v>
      </c>
      <c r="D196" t="s">
        <v>678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222</v>
      </c>
      <c r="B197" t="s">
        <v>522</v>
      </c>
      <c r="C197" t="s">
        <v>776</v>
      </c>
      <c r="D197" t="s">
        <v>676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8">
        <v>1.7000000000000001E-2</v>
      </c>
    </row>
    <row r="198" spans="1:36" ht="14.5" x14ac:dyDescent="0.35">
      <c r="A198" t="s">
        <v>353</v>
      </c>
      <c r="B198" t="s">
        <v>523</v>
      </c>
      <c r="C198" t="s">
        <v>777</v>
      </c>
      <c r="D198" t="s">
        <v>676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8">
        <v>0.01</v>
      </c>
    </row>
    <row r="199" spans="1:36" ht="14.5" x14ac:dyDescent="0.35">
      <c r="A199" t="s">
        <v>355</v>
      </c>
      <c r="B199" t="s">
        <v>524</v>
      </c>
      <c r="C199" t="s">
        <v>778</v>
      </c>
      <c r="D199" t="s">
        <v>678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8">
        <v>7.0000000000000001E-3</v>
      </c>
    </row>
    <row r="200" spans="1:36" ht="14.5" x14ac:dyDescent="0.35">
      <c r="A200" t="s">
        <v>234</v>
      </c>
      <c r="B200" t="s">
        <v>525</v>
      </c>
      <c r="C200" t="s">
        <v>779</v>
      </c>
      <c r="D200" t="s">
        <v>676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8">
        <v>3.0000000000000001E-3</v>
      </c>
    </row>
    <row r="201" spans="1:36" ht="14.5" x14ac:dyDescent="0.35">
      <c r="A201" t="s">
        <v>461</v>
      </c>
      <c r="B201" t="s">
        <v>526</v>
      </c>
      <c r="C201" t="s">
        <v>780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8">
        <v>8.0000000000000002E-3</v>
      </c>
    </row>
    <row r="202" spans="1:36" ht="14.5" x14ac:dyDescent="0.35">
      <c r="A202" t="s">
        <v>463</v>
      </c>
      <c r="B202" t="s">
        <v>527</v>
      </c>
      <c r="C202" t="s">
        <v>781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8">
        <v>8.9999999999999993E-3</v>
      </c>
    </row>
    <row r="203" spans="1:36" ht="14.5" x14ac:dyDescent="0.35">
      <c r="A203" t="s">
        <v>528</v>
      </c>
      <c r="C203" t="s">
        <v>782</v>
      </c>
    </row>
    <row r="204" spans="1:36" ht="14.5" x14ac:dyDescent="0.35">
      <c r="A204" t="s">
        <v>341</v>
      </c>
      <c r="C204" t="s">
        <v>783</v>
      </c>
    </row>
    <row r="205" spans="1:36" ht="14.5" x14ac:dyDescent="0.35">
      <c r="A205" t="s">
        <v>342</v>
      </c>
      <c r="B205" t="s">
        <v>529</v>
      </c>
      <c r="C205" t="s">
        <v>784</v>
      </c>
      <c r="D205" t="s">
        <v>98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8">
        <v>7.0000000000000001E-3</v>
      </c>
    </row>
    <row r="206" spans="1:36" ht="14.5" x14ac:dyDescent="0.35">
      <c r="A206" t="s">
        <v>344</v>
      </c>
      <c r="B206" t="s">
        <v>530</v>
      </c>
      <c r="C206" t="s">
        <v>785</v>
      </c>
      <c r="D206" t="s">
        <v>98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8">
        <v>2.7E-2</v>
      </c>
    </row>
    <row r="207" spans="1:36" ht="14.5" x14ac:dyDescent="0.35">
      <c r="A207" t="s">
        <v>346</v>
      </c>
      <c r="B207" t="s">
        <v>531</v>
      </c>
      <c r="C207" t="s">
        <v>786</v>
      </c>
      <c r="D207" t="s">
        <v>98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8">
        <v>4.9000000000000002E-2</v>
      </c>
    </row>
    <row r="208" spans="1:36" ht="14.5" x14ac:dyDescent="0.35">
      <c r="A208" t="s">
        <v>348</v>
      </c>
      <c r="B208" t="s">
        <v>532</v>
      </c>
      <c r="C208" t="s">
        <v>787</v>
      </c>
      <c r="D208" t="s">
        <v>98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8">
        <v>2.4E-2</v>
      </c>
    </row>
    <row r="209" spans="1:36" ht="14.5" x14ac:dyDescent="0.35">
      <c r="A209" t="s">
        <v>350</v>
      </c>
      <c r="B209" t="s">
        <v>533</v>
      </c>
      <c r="C209" t="s">
        <v>788</v>
      </c>
      <c r="D209" t="s">
        <v>98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8">
        <v>4.8000000000000001E-2</v>
      </c>
    </row>
    <row r="210" spans="1:36" ht="14.5" x14ac:dyDescent="0.35">
      <c r="A210" t="s">
        <v>222</v>
      </c>
      <c r="B210" t="s">
        <v>534</v>
      </c>
      <c r="C210" t="s">
        <v>789</v>
      </c>
      <c r="D210" t="s">
        <v>98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8">
        <v>4.8000000000000001E-2</v>
      </c>
    </row>
    <row r="211" spans="1:36" ht="14.5" x14ac:dyDescent="0.35">
      <c r="A211" t="s">
        <v>353</v>
      </c>
      <c r="B211" t="s">
        <v>535</v>
      </c>
      <c r="C211" t="s">
        <v>790</v>
      </c>
      <c r="D211" t="s">
        <v>98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8">
        <v>4.9000000000000002E-2</v>
      </c>
    </row>
    <row r="212" spans="1:36" ht="14.5" x14ac:dyDescent="0.35">
      <c r="A212" t="s">
        <v>355</v>
      </c>
      <c r="B212" t="s">
        <v>536</v>
      </c>
      <c r="C212" t="s">
        <v>791</v>
      </c>
      <c r="D212" t="s">
        <v>98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8">
        <v>4.9000000000000002E-2</v>
      </c>
    </row>
    <row r="213" spans="1:36" ht="14.5" x14ac:dyDescent="0.35">
      <c r="A213" t="s">
        <v>234</v>
      </c>
      <c r="B213" t="s">
        <v>537</v>
      </c>
      <c r="C213" t="s">
        <v>792</v>
      </c>
      <c r="D213" t="s">
        <v>98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8">
        <v>-4.0000000000000001E-3</v>
      </c>
    </row>
    <row r="214" spans="1:36" ht="14.5" x14ac:dyDescent="0.35">
      <c r="A214" t="s">
        <v>358</v>
      </c>
      <c r="B214" t="s">
        <v>538</v>
      </c>
      <c r="C214" t="s">
        <v>793</v>
      </c>
      <c r="D214" t="s">
        <v>98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8">
        <v>1.9E-2</v>
      </c>
    </row>
    <row r="215" spans="1:36" ht="14.5" x14ac:dyDescent="0.35">
      <c r="A215" t="s">
        <v>360</v>
      </c>
      <c r="C215" t="s">
        <v>794</v>
      </c>
    </row>
    <row r="216" spans="1:36" ht="14.5" x14ac:dyDescent="0.35">
      <c r="A216" t="s">
        <v>342</v>
      </c>
      <c r="B216" t="s">
        <v>539</v>
      </c>
      <c r="C216" t="s">
        <v>795</v>
      </c>
      <c r="D216" t="s">
        <v>98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8">
        <v>2.9000000000000001E-2</v>
      </c>
    </row>
    <row r="217" spans="1:36" ht="14.5" x14ac:dyDescent="0.35">
      <c r="A217" t="s">
        <v>344</v>
      </c>
      <c r="B217" t="s">
        <v>540</v>
      </c>
      <c r="C217" t="s">
        <v>796</v>
      </c>
      <c r="D217" t="s">
        <v>98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8">
        <v>2.5999999999999999E-2</v>
      </c>
    </row>
    <row r="218" spans="1:36" ht="14.5" x14ac:dyDescent="0.35">
      <c r="A218" t="s">
        <v>346</v>
      </c>
      <c r="B218" t="s">
        <v>541</v>
      </c>
      <c r="C218" t="s">
        <v>797</v>
      </c>
      <c r="D218" t="s">
        <v>98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8">
        <v>0.06</v>
      </c>
    </row>
    <row r="219" spans="1:36" ht="14.5" x14ac:dyDescent="0.35">
      <c r="A219" t="s">
        <v>348</v>
      </c>
      <c r="B219" t="s">
        <v>542</v>
      </c>
      <c r="C219" t="s">
        <v>798</v>
      </c>
      <c r="D219" t="s">
        <v>98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8">
        <v>3.2000000000000001E-2</v>
      </c>
    </row>
    <row r="220" spans="1:36" ht="14.5" x14ac:dyDescent="0.35">
      <c r="A220" t="s">
        <v>350</v>
      </c>
      <c r="B220" t="s">
        <v>543</v>
      </c>
      <c r="C220" t="s">
        <v>799</v>
      </c>
      <c r="D220" t="s">
        <v>98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8">
        <v>5.3999999999999999E-2</v>
      </c>
    </row>
    <row r="221" spans="1:36" ht="14.5" x14ac:dyDescent="0.35">
      <c r="A221" t="s">
        <v>222</v>
      </c>
      <c r="B221" t="s">
        <v>544</v>
      </c>
      <c r="C221" t="s">
        <v>800</v>
      </c>
      <c r="D221" t="s">
        <v>98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8">
        <v>0.06</v>
      </c>
    </row>
    <row r="222" spans="1:36" ht="14.5" x14ac:dyDescent="0.35">
      <c r="A222" t="s">
        <v>353</v>
      </c>
      <c r="B222" t="s">
        <v>545</v>
      </c>
      <c r="C222" t="s">
        <v>801</v>
      </c>
      <c r="D222" t="s">
        <v>98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8">
        <v>0.06</v>
      </c>
    </row>
    <row r="223" spans="1:36" ht="14.5" x14ac:dyDescent="0.35">
      <c r="A223" t="s">
        <v>355</v>
      </c>
      <c r="B223" t="s">
        <v>546</v>
      </c>
      <c r="C223" t="s">
        <v>802</v>
      </c>
      <c r="D223" t="s">
        <v>98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8">
        <v>0.06</v>
      </c>
    </row>
    <row r="224" spans="1:36" ht="14.5" x14ac:dyDescent="0.35">
      <c r="A224" t="s">
        <v>234</v>
      </c>
      <c r="B224" t="s">
        <v>547</v>
      </c>
      <c r="C224" t="s">
        <v>803</v>
      </c>
      <c r="D224" t="s">
        <v>98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8">
        <v>0.06</v>
      </c>
    </row>
    <row r="225" spans="1:36" ht="14.5" x14ac:dyDescent="0.35">
      <c r="A225" t="s">
        <v>370</v>
      </c>
      <c r="B225" t="s">
        <v>548</v>
      </c>
      <c r="C225" t="s">
        <v>804</v>
      </c>
      <c r="D225" t="s">
        <v>98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8">
        <v>2.9000000000000001E-2</v>
      </c>
    </row>
    <row r="226" spans="1:36" ht="14.5" x14ac:dyDescent="0.35">
      <c r="A226" t="s">
        <v>372</v>
      </c>
      <c r="C226" t="s">
        <v>805</v>
      </c>
    </row>
    <row r="227" spans="1:36" ht="14.5" x14ac:dyDescent="0.35">
      <c r="A227" t="s">
        <v>342</v>
      </c>
      <c r="B227" t="s">
        <v>549</v>
      </c>
      <c r="C227" t="s">
        <v>806</v>
      </c>
      <c r="D227" t="s">
        <v>98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8">
        <v>6.0000000000000001E-3</v>
      </c>
    </row>
    <row r="228" spans="1:36" ht="14.5" x14ac:dyDescent="0.35">
      <c r="A228" t="s">
        <v>344</v>
      </c>
      <c r="B228" t="s">
        <v>550</v>
      </c>
      <c r="C228" t="s">
        <v>807</v>
      </c>
      <c r="D228" t="s">
        <v>98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8">
        <v>6.0000000000000001E-3</v>
      </c>
    </row>
    <row r="229" spans="1:36" ht="14.5" x14ac:dyDescent="0.35">
      <c r="A229" t="s">
        <v>346</v>
      </c>
      <c r="B229" t="s">
        <v>551</v>
      </c>
      <c r="C229" t="s">
        <v>808</v>
      </c>
      <c r="D229" t="s">
        <v>98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8">
        <v>5.0000000000000001E-3</v>
      </c>
    </row>
    <row r="230" spans="1:36" ht="14.5" x14ac:dyDescent="0.35">
      <c r="A230" t="s">
        <v>348</v>
      </c>
      <c r="B230" t="s">
        <v>552</v>
      </c>
      <c r="C230" t="s">
        <v>809</v>
      </c>
      <c r="D230" t="s">
        <v>98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8">
        <v>3.1E-2</v>
      </c>
    </row>
    <row r="231" spans="1:36" ht="14.5" x14ac:dyDescent="0.35">
      <c r="A231" t="s">
        <v>350</v>
      </c>
      <c r="B231" t="s">
        <v>553</v>
      </c>
      <c r="C231" t="s">
        <v>810</v>
      </c>
      <c r="D231" t="s">
        <v>98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222</v>
      </c>
      <c r="B232" t="s">
        <v>554</v>
      </c>
      <c r="C232" t="s">
        <v>811</v>
      </c>
      <c r="D232" t="s">
        <v>98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8">
        <v>3.5999999999999997E-2</v>
      </c>
    </row>
    <row r="233" spans="1:36" ht="14.5" x14ac:dyDescent="0.35">
      <c r="A233" t="s">
        <v>353</v>
      </c>
      <c r="B233" t="s">
        <v>555</v>
      </c>
      <c r="C233" t="s">
        <v>812</v>
      </c>
      <c r="D233" t="s">
        <v>98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8">
        <v>3.6999999999999998E-2</v>
      </c>
    </row>
    <row r="234" spans="1:36" ht="14.5" x14ac:dyDescent="0.35">
      <c r="A234" t="s">
        <v>355</v>
      </c>
      <c r="B234" t="s">
        <v>556</v>
      </c>
      <c r="C234" t="s">
        <v>813</v>
      </c>
      <c r="D234" t="s">
        <v>98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8">
        <v>3.6999999999999998E-2</v>
      </c>
    </row>
    <row r="235" spans="1:36" ht="14.5" x14ac:dyDescent="0.35">
      <c r="A235" t="s">
        <v>234</v>
      </c>
      <c r="B235" t="s">
        <v>557</v>
      </c>
      <c r="C235" t="s">
        <v>814</v>
      </c>
      <c r="D235" t="s">
        <v>98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8">
        <v>3.6999999999999998E-2</v>
      </c>
    </row>
    <row r="236" spans="1:36" ht="14.5" x14ac:dyDescent="0.35">
      <c r="A236" t="s">
        <v>382</v>
      </c>
      <c r="B236" t="s">
        <v>558</v>
      </c>
      <c r="C236" t="s">
        <v>815</v>
      </c>
      <c r="D236" t="s">
        <v>98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8">
        <v>6.0000000000000001E-3</v>
      </c>
    </row>
    <row r="237" spans="1:36" ht="14.5" x14ac:dyDescent="0.35">
      <c r="A237" t="s">
        <v>210</v>
      </c>
      <c r="B237" t="s">
        <v>559</v>
      </c>
      <c r="C237" t="s">
        <v>816</v>
      </c>
      <c r="D237" t="s">
        <v>98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8">
        <v>1.7999999999999999E-2</v>
      </c>
    </row>
    <row r="238" spans="1:36" ht="14.5" x14ac:dyDescent="0.35">
      <c r="A238" t="s">
        <v>29</v>
      </c>
      <c r="C238" t="s">
        <v>817</v>
      </c>
    </row>
    <row r="239" spans="1:36" ht="14.5" x14ac:dyDescent="0.35">
      <c r="A239" t="s">
        <v>560</v>
      </c>
      <c r="B239" t="s">
        <v>561</v>
      </c>
      <c r="C239" t="s">
        <v>818</v>
      </c>
      <c r="D239" t="s">
        <v>819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8">
        <v>8.0000000000000002E-3</v>
      </c>
    </row>
    <row r="240" spans="1:36" ht="14.5" x14ac:dyDescent="0.35">
      <c r="A240" t="s">
        <v>562</v>
      </c>
      <c r="B240" t="s">
        <v>563</v>
      </c>
      <c r="C240" t="s">
        <v>820</v>
      </c>
      <c r="D240" t="s">
        <v>821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8">
        <v>6.0000000000000001E-3</v>
      </c>
    </row>
    <row r="241" spans="1:36" ht="14.5" x14ac:dyDescent="0.35">
      <c r="A241" t="s">
        <v>564</v>
      </c>
      <c r="C241" t="s">
        <v>822</v>
      </c>
    </row>
    <row r="242" spans="1:36" ht="14.5" x14ac:dyDescent="0.35">
      <c r="A242" t="s">
        <v>565</v>
      </c>
      <c r="B242" t="s">
        <v>566</v>
      </c>
      <c r="C242" t="s">
        <v>823</v>
      </c>
      <c r="D242" t="s">
        <v>630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8">
        <v>-1.7000000000000001E-2</v>
      </c>
    </row>
    <row r="243" spans="1:36" ht="14.5" x14ac:dyDescent="0.35">
      <c r="A243" t="s">
        <v>567</v>
      </c>
      <c r="B243" t="s">
        <v>568</v>
      </c>
      <c r="C243" t="s">
        <v>824</v>
      </c>
      <c r="D243" t="s">
        <v>630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569</v>
      </c>
      <c r="B244" t="s">
        <v>570</v>
      </c>
      <c r="C244" t="s">
        <v>825</v>
      </c>
      <c r="D244" t="s">
        <v>630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571</v>
      </c>
      <c r="B245" t="s">
        <v>572</v>
      </c>
      <c r="C245" t="s">
        <v>826</v>
      </c>
      <c r="D245" t="s">
        <v>630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8">
        <v>0.223</v>
      </c>
    </row>
    <row r="246" spans="1:36" ht="14.5" x14ac:dyDescent="0.35">
      <c r="A246" t="s">
        <v>28</v>
      </c>
      <c r="C246" t="s">
        <v>827</v>
      </c>
    </row>
    <row r="247" spans="1:36" ht="14.5" x14ac:dyDescent="0.35">
      <c r="A247" t="s">
        <v>573</v>
      </c>
      <c r="B247" t="s">
        <v>574</v>
      </c>
      <c r="C247" t="s">
        <v>828</v>
      </c>
      <c r="D247" t="s">
        <v>819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8">
        <v>-8.0000000000000002E-3</v>
      </c>
    </row>
    <row r="248" spans="1:36" ht="14.5" x14ac:dyDescent="0.35">
      <c r="A248" t="s">
        <v>562</v>
      </c>
      <c r="B248" t="s">
        <v>575</v>
      </c>
      <c r="C248" t="s">
        <v>829</v>
      </c>
      <c r="D248" t="s">
        <v>821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8">
        <v>6.0000000000000001E-3</v>
      </c>
    </row>
    <row r="249" spans="1:36" ht="14.5" x14ac:dyDescent="0.35">
      <c r="A249" t="s">
        <v>564</v>
      </c>
      <c r="C249" t="s">
        <v>830</v>
      </c>
    </row>
    <row r="250" spans="1:36" ht="14.5" x14ac:dyDescent="0.35">
      <c r="A250" t="s">
        <v>565</v>
      </c>
      <c r="B250" t="s">
        <v>576</v>
      </c>
      <c r="C250" t="s">
        <v>831</v>
      </c>
      <c r="D250" t="s">
        <v>630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8">
        <v>-1.4E-2</v>
      </c>
    </row>
    <row r="251" spans="1:36" ht="14.5" x14ac:dyDescent="0.35">
      <c r="A251" t="s">
        <v>567</v>
      </c>
      <c r="B251" t="s">
        <v>577</v>
      </c>
      <c r="C251" t="s">
        <v>832</v>
      </c>
      <c r="D251" t="s">
        <v>630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8">
        <v>-6.0999999999999999E-2</v>
      </c>
    </row>
    <row r="252" spans="1:36" ht="14.5" x14ac:dyDescent="0.35">
      <c r="A252" t="s">
        <v>569</v>
      </c>
      <c r="B252" t="s">
        <v>578</v>
      </c>
      <c r="C252" t="s">
        <v>833</v>
      </c>
      <c r="D252" t="s">
        <v>630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571</v>
      </c>
      <c r="B253" t="s">
        <v>579</v>
      </c>
      <c r="C253" t="s">
        <v>834</v>
      </c>
      <c r="D253" t="s">
        <v>630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8">
        <v>4.8000000000000001E-2</v>
      </c>
    </row>
    <row r="254" spans="1:36" ht="14.5" x14ac:dyDescent="0.35">
      <c r="A254" t="s">
        <v>27</v>
      </c>
      <c r="C254" t="s">
        <v>835</v>
      </c>
    </row>
    <row r="255" spans="1:36" ht="14.5" x14ac:dyDescent="0.35">
      <c r="A255" t="s">
        <v>580</v>
      </c>
      <c r="B255" t="s">
        <v>581</v>
      </c>
      <c r="C255" t="s">
        <v>836</v>
      </c>
      <c r="D255" t="s">
        <v>837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8">
        <v>0.04</v>
      </c>
    </row>
    <row r="256" spans="1:36" ht="14.5" x14ac:dyDescent="0.35">
      <c r="A256" t="s">
        <v>582</v>
      </c>
      <c r="B256" t="s">
        <v>583</v>
      </c>
      <c r="C256" t="s">
        <v>838</v>
      </c>
      <c r="D256" t="s">
        <v>837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8">
        <v>4.2000000000000003E-2</v>
      </c>
    </row>
    <row r="257" spans="1:36" ht="14.5" x14ac:dyDescent="0.35">
      <c r="A257" t="s">
        <v>584</v>
      </c>
      <c r="B257" t="s">
        <v>585</v>
      </c>
      <c r="C257" t="s">
        <v>839</v>
      </c>
      <c r="D257" t="s">
        <v>837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8">
        <v>3.7999999999999999E-2</v>
      </c>
    </row>
    <row r="258" spans="1:36" ht="14.5" x14ac:dyDescent="0.35">
      <c r="A258" t="s">
        <v>564</v>
      </c>
      <c r="C258" t="s">
        <v>840</v>
      </c>
    </row>
    <row r="259" spans="1:36" ht="14.5" x14ac:dyDescent="0.35">
      <c r="A259" t="s">
        <v>565</v>
      </c>
      <c r="B259" t="s">
        <v>586</v>
      </c>
      <c r="C259" t="s">
        <v>841</v>
      </c>
      <c r="D259" t="s">
        <v>630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8">
        <v>-0.01</v>
      </c>
    </row>
    <row r="260" spans="1:36" ht="14.5" x14ac:dyDescent="0.35">
      <c r="A260" t="s">
        <v>567</v>
      </c>
      <c r="B260" t="s">
        <v>587</v>
      </c>
      <c r="C260" t="s">
        <v>842</v>
      </c>
      <c r="D260" t="s">
        <v>630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8">
        <v>5.0000000000000001E-3</v>
      </c>
    </row>
    <row r="261" spans="1:36" ht="14.5" x14ac:dyDescent="0.35">
      <c r="A261" t="s">
        <v>569</v>
      </c>
      <c r="B261" t="s">
        <v>588</v>
      </c>
      <c r="C261" t="s">
        <v>843</v>
      </c>
      <c r="D261" t="s">
        <v>630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571</v>
      </c>
      <c r="B262" t="s">
        <v>589</v>
      </c>
      <c r="C262" t="s">
        <v>844</v>
      </c>
      <c r="D262" t="s">
        <v>630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8">
        <v>6.0999999999999999E-2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A6" sqref="A6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10" max="10" width="14.36328125" bestFit="1" customWidth="1"/>
  </cols>
  <sheetData>
    <row r="1" spans="1:10" ht="29" x14ac:dyDescent="0.35">
      <c r="A1" s="30" t="s">
        <v>75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71</v>
      </c>
      <c r="H1" s="4" t="s">
        <v>72</v>
      </c>
    </row>
    <row r="2" spans="1:10" x14ac:dyDescent="0.35">
      <c r="A2" s="1" t="s">
        <v>12</v>
      </c>
      <c r="B2" s="5">
        <v>592739</v>
      </c>
      <c r="C2" s="5">
        <v>1498427</v>
      </c>
      <c r="D2" s="5">
        <v>126393277</v>
      </c>
      <c r="E2" s="5">
        <v>104643282</v>
      </c>
      <c r="F2" s="5">
        <v>640944</v>
      </c>
      <c r="G2" s="5">
        <v>7952648</v>
      </c>
      <c r="H2" s="6">
        <v>2418</v>
      </c>
      <c r="J2" s="5"/>
    </row>
    <row r="3" spans="1:10" x14ac:dyDescent="0.35">
      <c r="A3" s="1" t="s">
        <v>13</v>
      </c>
      <c r="B3" s="6">
        <v>7869</v>
      </c>
      <c r="C3" s="5">
        <v>44887</v>
      </c>
      <c r="D3" s="6">
        <v>3620</v>
      </c>
      <c r="E3" s="5">
        <v>685019</v>
      </c>
      <c r="F3" s="6">
        <v>1579</v>
      </c>
      <c r="G3" s="5">
        <v>1786</v>
      </c>
      <c r="H3" s="5">
        <v>10</v>
      </c>
      <c r="I3" s="5"/>
      <c r="J3" s="28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6663.2524024556506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30346.63376886586</v>
      </c>
      <c r="C5" s="6">
        <v>0</v>
      </c>
      <c r="D5" s="6">
        <v>0</v>
      </c>
      <c r="E5" s="5">
        <v>6642.3805350253542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0</v>
      </c>
      <c r="E6" s="5">
        <v>0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2097509</v>
      </c>
      <c r="C7" s="6">
        <v>0</v>
      </c>
      <c r="D7" s="6">
        <v>38154928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1"/>
      <c r="C8" s="31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G3" sqref="G3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9" max="9" width="13.36328125" bestFit="1" customWidth="1"/>
    <col min="10" max="10" width="12.6328125" bestFit="1" customWidth="1"/>
  </cols>
  <sheetData>
    <row r="1" spans="1:10" ht="29" x14ac:dyDescent="0.35">
      <c r="A1" s="30" t="s">
        <v>75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71</v>
      </c>
      <c r="H1" s="4" t="s">
        <v>72</v>
      </c>
    </row>
    <row r="2" spans="1:10" x14ac:dyDescent="0.35">
      <c r="A2" s="1" t="s">
        <v>12</v>
      </c>
      <c r="B2" s="6">
        <v>81460</v>
      </c>
      <c r="C2" s="6">
        <v>157517</v>
      </c>
      <c r="D2" s="6">
        <v>2134179</v>
      </c>
      <c r="E2" s="6">
        <v>25209072</v>
      </c>
      <c r="F2" s="6">
        <v>56314</v>
      </c>
      <c r="G2" s="6">
        <v>260631</v>
      </c>
      <c r="H2" s="31">
        <v>444</v>
      </c>
      <c r="I2" s="28"/>
      <c r="J2" s="5"/>
    </row>
    <row r="3" spans="1:10" x14ac:dyDescent="0.35">
      <c r="A3" s="1" t="s">
        <v>13</v>
      </c>
      <c r="B3" s="31">
        <v>4</v>
      </c>
      <c r="C3" s="31">
        <v>348</v>
      </c>
      <c r="D3" s="31">
        <v>28</v>
      </c>
      <c r="E3" s="31">
        <v>6015315</v>
      </c>
      <c r="F3" s="31">
        <v>0</v>
      </c>
      <c r="G3" s="6">
        <v>8691</v>
      </c>
      <c r="H3" s="6">
        <v>82</v>
      </c>
      <c r="J3" s="5"/>
    </row>
    <row r="4" spans="1:10" x14ac:dyDescent="0.35">
      <c r="A4" s="1" t="s">
        <v>14</v>
      </c>
      <c r="B4" s="31">
        <v>0</v>
      </c>
      <c r="C4" s="31">
        <v>0</v>
      </c>
      <c r="D4" s="31">
        <v>0</v>
      </c>
      <c r="E4" s="12">
        <v>420.55175212613153</v>
      </c>
      <c r="F4" s="31">
        <v>0</v>
      </c>
      <c r="G4" s="6">
        <v>0</v>
      </c>
      <c r="H4" s="6">
        <v>0</v>
      </c>
    </row>
    <row r="5" spans="1:10" x14ac:dyDescent="0.35">
      <c r="A5" s="1" t="s">
        <v>15</v>
      </c>
      <c r="B5" s="31">
        <v>4457.1332655918122</v>
      </c>
      <c r="C5" s="31">
        <v>0</v>
      </c>
      <c r="D5" s="31">
        <v>0</v>
      </c>
      <c r="E5" s="5">
        <v>1437.73122597407</v>
      </c>
      <c r="F5" s="31">
        <v>0</v>
      </c>
      <c r="G5" s="6">
        <v>0</v>
      </c>
      <c r="H5" s="6">
        <v>0</v>
      </c>
    </row>
    <row r="6" spans="1:10" x14ac:dyDescent="0.35">
      <c r="A6" s="1" t="s">
        <v>16</v>
      </c>
      <c r="B6" s="31">
        <v>0</v>
      </c>
      <c r="C6" s="31">
        <v>0</v>
      </c>
      <c r="D6" s="31">
        <v>0</v>
      </c>
      <c r="E6" s="5">
        <v>3732.4659786418592</v>
      </c>
      <c r="F6" s="31">
        <v>0</v>
      </c>
      <c r="G6" s="6">
        <v>0</v>
      </c>
      <c r="H6" s="6">
        <v>0</v>
      </c>
    </row>
    <row r="7" spans="1:10" x14ac:dyDescent="0.35">
      <c r="A7" s="1" t="s">
        <v>17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6">
        <v>0</v>
      </c>
      <c r="H7" s="6">
        <v>0</v>
      </c>
    </row>
    <row r="8" spans="1:10" x14ac:dyDescent="0.35">
      <c r="B8" s="31"/>
      <c r="C8" s="31"/>
      <c r="D8" s="31"/>
      <c r="E8" s="31"/>
      <c r="F8" s="31"/>
      <c r="G8" s="31"/>
      <c r="H8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8"/>
  <sheetViews>
    <sheetView topLeftCell="A10" workbookViewId="0">
      <selection activeCell="I32" sqref="I32"/>
    </sheetView>
  </sheetViews>
  <sheetFormatPr defaultColWidth="9.08984375" defaultRowHeight="14.5" x14ac:dyDescent="0.35"/>
  <cols>
    <col min="1" max="16384" width="9.08984375" style="14"/>
  </cols>
  <sheetData>
    <row r="1" spans="1:1" x14ac:dyDescent="0.35">
      <c r="A1" s="13" t="s">
        <v>38</v>
      </c>
    </row>
    <row r="2" spans="1:1" x14ac:dyDescent="0.35">
      <c r="A2" s="18">
        <v>5</v>
      </c>
    </row>
    <row r="4" spans="1:1" x14ac:dyDescent="0.35">
      <c r="A4" s="14" t="s">
        <v>33</v>
      </c>
    </row>
    <row r="5" spans="1:1" x14ac:dyDescent="0.35">
      <c r="A5" s="14" t="s">
        <v>34</v>
      </c>
    </row>
    <row r="6" spans="1:1" x14ac:dyDescent="0.35">
      <c r="A6" s="14" t="s">
        <v>35</v>
      </c>
    </row>
    <row r="7" spans="1:1" x14ac:dyDescent="0.35">
      <c r="A7" s="14" t="s">
        <v>36</v>
      </c>
    </row>
    <row r="8" spans="1:1" x14ac:dyDescent="0.35">
      <c r="A8" s="14" t="s">
        <v>37</v>
      </c>
    </row>
    <row r="10" spans="1:1" x14ac:dyDescent="0.35">
      <c r="A10" s="13" t="s">
        <v>73</v>
      </c>
    </row>
    <row r="11" spans="1:1" x14ac:dyDescent="0.35">
      <c r="A11" s="18">
        <v>4</v>
      </c>
    </row>
    <row r="13" spans="1:1" x14ac:dyDescent="0.35">
      <c r="A13" s="14" t="s">
        <v>40</v>
      </c>
    </row>
    <row r="14" spans="1:1" x14ac:dyDescent="0.35">
      <c r="A14" s="14" t="s">
        <v>41</v>
      </c>
    </row>
    <row r="15" spans="1:1" x14ac:dyDescent="0.35">
      <c r="A15" s="14" t="s">
        <v>35</v>
      </c>
    </row>
    <row r="16" spans="1:1" x14ac:dyDescent="0.35">
      <c r="A16" s="14" t="s">
        <v>42</v>
      </c>
    </row>
    <row r="17" spans="1:1" x14ac:dyDescent="0.35">
      <c r="A17" s="14" t="s">
        <v>43</v>
      </c>
    </row>
    <row r="19" spans="1:1" x14ac:dyDescent="0.35">
      <c r="A19" s="14" t="s">
        <v>44</v>
      </c>
    </row>
    <row r="20" spans="1:1" x14ac:dyDescent="0.35">
      <c r="A20" s="14" t="s">
        <v>45</v>
      </c>
    </row>
    <row r="21" spans="1:1" x14ac:dyDescent="0.35">
      <c r="A21" s="14" t="s">
        <v>46</v>
      </c>
    </row>
    <row r="22" spans="1:1" x14ac:dyDescent="0.35">
      <c r="A22" s="14" t="s">
        <v>47</v>
      </c>
    </row>
    <row r="23" spans="1:1" x14ac:dyDescent="0.35">
      <c r="A23" s="14" t="s">
        <v>48</v>
      </c>
    </row>
    <row r="24" spans="1:1" x14ac:dyDescent="0.35">
      <c r="A24" s="14" t="s">
        <v>49</v>
      </c>
    </row>
    <row r="25" spans="1:1" x14ac:dyDescent="0.35">
      <c r="A25" s="14" t="s">
        <v>50</v>
      </c>
    </row>
    <row r="27" spans="1:1" x14ac:dyDescent="0.35">
      <c r="A27" s="13" t="s">
        <v>77</v>
      </c>
    </row>
    <row r="28" spans="1:1" x14ac:dyDescent="0.35">
      <c r="A28" s="14" t="s">
        <v>78</v>
      </c>
    </row>
    <row r="29" spans="1:1" x14ac:dyDescent="0.35">
      <c r="A29" s="14" t="s">
        <v>79</v>
      </c>
    </row>
    <row r="30" spans="1:1" x14ac:dyDescent="0.35">
      <c r="A30" s="14" t="s">
        <v>851</v>
      </c>
    </row>
    <row r="31" spans="1:1" x14ac:dyDescent="0.35">
      <c r="A31" s="14" t="s">
        <v>853</v>
      </c>
    </row>
    <row r="32" spans="1:1" x14ac:dyDescent="0.35">
      <c r="A32" s="14" t="s">
        <v>852</v>
      </c>
    </row>
    <row r="34" spans="1:17" x14ac:dyDescent="0.35">
      <c r="E34" s="14">
        <v>2020</v>
      </c>
      <c r="F34" s="14">
        <v>2021</v>
      </c>
      <c r="G34" s="14">
        <v>2022</v>
      </c>
      <c r="H34" s="14">
        <v>2023</v>
      </c>
      <c r="I34" s="14">
        <v>2024</v>
      </c>
      <c r="J34" s="14">
        <v>2025</v>
      </c>
      <c r="K34" s="14">
        <v>2026</v>
      </c>
      <c r="L34" s="14">
        <v>2027</v>
      </c>
      <c r="M34" s="14">
        <v>2028</v>
      </c>
      <c r="N34" s="14">
        <v>2029</v>
      </c>
      <c r="O34" s="14">
        <v>2030</v>
      </c>
    </row>
    <row r="35" spans="1:17" x14ac:dyDescent="0.35">
      <c r="A35" s="14" t="s">
        <v>81</v>
      </c>
      <c r="E35" s="35">
        <v>1.5498342796602832E-2</v>
      </c>
      <c r="F35" s="35">
        <v>2.6968232742923152E-2</v>
      </c>
      <c r="G35" s="35">
        <v>3.2290471250354419E-2</v>
      </c>
      <c r="H35" s="35">
        <v>4.0342019838675566E-2</v>
      </c>
      <c r="I35" s="35">
        <v>5.1241146693974234E-2</v>
      </c>
      <c r="J35" s="35">
        <v>6.7165252396267638E-2</v>
      </c>
      <c r="K35" s="35">
        <v>8.985786256899396E-2</v>
      </c>
      <c r="L35" s="35">
        <v>0.11862621990117418</v>
      </c>
      <c r="M35" s="35">
        <v>0.15509808714486734</v>
      </c>
      <c r="N35" s="35">
        <v>0.19610921734678641</v>
      </c>
      <c r="O35" s="35">
        <v>0.23878898573568191</v>
      </c>
    </row>
    <row r="36" spans="1:17" s="33" customFormat="1" x14ac:dyDescent="0.35">
      <c r="A36" s="33" t="s">
        <v>80</v>
      </c>
      <c r="E36" s="34">
        <v>0.03</v>
      </c>
      <c r="F36" s="34">
        <v>3.5000000000000003E-2</v>
      </c>
      <c r="G36" s="34">
        <v>4.4999999999999998E-2</v>
      </c>
      <c r="H36" s="34">
        <v>0.05</v>
      </c>
      <c r="I36" s="34">
        <v>6.5000000000000002E-2</v>
      </c>
      <c r="J36" s="34">
        <v>0.08</v>
      </c>
      <c r="K36" s="34">
        <v>0.105</v>
      </c>
      <c r="L36" s="34">
        <v>0.125</v>
      </c>
      <c r="M36" s="34">
        <v>0.15</v>
      </c>
      <c r="N36" s="34">
        <v>0.18</v>
      </c>
      <c r="O36" s="34">
        <v>0.22</v>
      </c>
    </row>
    <row r="37" spans="1:17" s="33" customFormat="1" x14ac:dyDescent="0.35">
      <c r="A37" s="33" t="s">
        <v>854</v>
      </c>
      <c r="E37" s="34"/>
      <c r="F37" s="34"/>
      <c r="G37" s="34"/>
      <c r="H37" s="34"/>
      <c r="I37" s="34"/>
      <c r="J37" s="34">
        <v>7.0000000000000007E-2</v>
      </c>
      <c r="K37" s="34"/>
      <c r="L37" s="34"/>
      <c r="M37" s="34"/>
      <c r="N37" s="34"/>
      <c r="O37" s="34">
        <v>0.26</v>
      </c>
    </row>
    <row r="38" spans="1:17" s="33" customFormat="1" x14ac:dyDescent="0.35"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AF131"/>
  <sheetViews>
    <sheetView workbookViewId="0">
      <selection activeCell="C1" sqref="C1"/>
    </sheetView>
  </sheetViews>
  <sheetFormatPr defaultRowHeight="14.5" x14ac:dyDescent="0.35"/>
  <cols>
    <col min="1" max="1" width="24.54296875" customWidth="1"/>
    <col min="2" max="2" width="9.6328125" bestFit="1" customWidth="1"/>
  </cols>
  <sheetData>
    <row r="1" spans="1:32" x14ac:dyDescent="0.35">
      <c r="A1" t="s">
        <v>917</v>
      </c>
    </row>
    <row r="3" spans="1:32" x14ac:dyDescent="0.35">
      <c r="A3" s="1" t="s">
        <v>916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2" x14ac:dyDescent="0.35">
      <c r="A4" s="14" t="s">
        <v>1</v>
      </c>
      <c r="B4" s="12">
        <f>'TRA_Inv EU27'!V70</f>
        <v>219234</v>
      </c>
      <c r="C4" s="12">
        <f>'TRA_Inv EU27'!W70</f>
        <v>1606791</v>
      </c>
      <c r="D4" s="12">
        <f>'TRA_Inv EU27'!X70</f>
        <v>1939825</v>
      </c>
      <c r="E4" s="12">
        <f>'TRA_Inv EU27'!Y70</f>
        <v>2357815</v>
      </c>
      <c r="F4" s="12">
        <f>'TRA_Inv EU27'!Z70</f>
        <v>2214822</v>
      </c>
      <c r="G4" s="12">
        <f>'TRA_Inv EU27'!AA70</f>
        <v>2155115</v>
      </c>
      <c r="H4" s="12">
        <f>'TRA_Inv EU27'!AB70</f>
        <v>1931922</v>
      </c>
      <c r="I4" s="12">
        <f>'TRA_Inv EU27'!AC70</f>
        <v>1877880</v>
      </c>
      <c r="J4" s="12">
        <f>'TRA_Inv EU27'!AD70</f>
        <v>1730975</v>
      </c>
      <c r="K4" s="12">
        <f>'TRA_Inv EU27'!AE70</f>
        <v>1736607</v>
      </c>
      <c r="L4" s="12">
        <f>'TRA_Inv EU27'!AF70</f>
        <v>2007898</v>
      </c>
      <c r="M4" s="12">
        <f>'TRA_Inv EU27'!AG70</f>
        <v>2314967</v>
      </c>
      <c r="N4" s="12">
        <f>'TRA_Inv EU27'!AH70</f>
        <v>2672668</v>
      </c>
      <c r="O4" s="12">
        <f>'TRA_Inv EU27'!AI70</f>
        <v>3056163</v>
      </c>
      <c r="P4" s="12">
        <f>'TRA_Inv EU27'!AJ70</f>
        <v>3455276</v>
      </c>
      <c r="Q4" s="12">
        <f>'TRA_Inv EU27'!AK70</f>
        <v>3855418</v>
      </c>
      <c r="R4" s="12">
        <f>'TRA_Inv EU27'!AL70</f>
        <v>4266877</v>
      </c>
      <c r="S4" s="12">
        <f>'TRA_Inv EU27'!AM70</f>
        <v>4657368</v>
      </c>
      <c r="T4" s="12">
        <f>'TRA_Inv EU27'!AN70</f>
        <v>5042138</v>
      </c>
      <c r="U4" s="12">
        <f>'TRA_Inv EU27'!AO70</f>
        <v>5383032</v>
      </c>
      <c r="V4" s="12">
        <f>'TRA_Inv EU27'!AP70</f>
        <v>5727736</v>
      </c>
      <c r="W4" s="12">
        <f>'TRA_Inv EU27'!AQ70</f>
        <v>6049583</v>
      </c>
      <c r="X4" s="12">
        <f>'TRA_Inv EU27'!AR70</f>
        <v>6368166</v>
      </c>
      <c r="Y4" s="12">
        <f>'TRA_Inv EU27'!AS70</f>
        <v>6664915</v>
      </c>
      <c r="Z4" s="12">
        <f>'TRA_Inv EU27'!AT70</f>
        <v>6987962</v>
      </c>
      <c r="AA4" s="12">
        <f>'TRA_Inv EU27'!AU70</f>
        <v>7288541</v>
      </c>
      <c r="AB4" s="12">
        <f>'TRA_Inv EU27'!AV70</f>
        <v>7614695</v>
      </c>
      <c r="AC4" s="12">
        <f>'TRA_Inv EU27'!AW70</f>
        <v>7909434</v>
      </c>
      <c r="AD4" s="12">
        <f>'TRA_Inv EU27'!AX70</f>
        <v>8230178</v>
      </c>
      <c r="AE4" s="12">
        <f>'TRA_Inv EU27'!AY70</f>
        <v>8527387</v>
      </c>
      <c r="AF4" s="12">
        <f>'TRA_Inv EU27'!AZ70</f>
        <v>8842846</v>
      </c>
    </row>
    <row r="5" spans="1:32" x14ac:dyDescent="0.35">
      <c r="A5" s="14" t="s">
        <v>2</v>
      </c>
      <c r="B5" s="12">
        <f>'TRA_Inv EU27'!V49</f>
        <v>139443</v>
      </c>
      <c r="C5" s="12">
        <f>'TRA_Inv EU27'!W49</f>
        <v>128042</v>
      </c>
      <c r="D5" s="12">
        <f>'TRA_Inv EU27'!X49</f>
        <v>153090</v>
      </c>
      <c r="E5" s="12">
        <f>'TRA_Inv EU27'!Y49</f>
        <v>162516</v>
      </c>
      <c r="F5" s="12">
        <f>'TRA_Inv EU27'!Z49</f>
        <v>180719</v>
      </c>
      <c r="G5" s="12">
        <f>'TRA_Inv EU27'!AA49</f>
        <v>198697</v>
      </c>
      <c r="H5" s="12">
        <f>'TRA_Inv EU27'!AB49</f>
        <v>218171</v>
      </c>
      <c r="I5" s="12">
        <f>'TRA_Inv EU27'!AC49</f>
        <v>236615</v>
      </c>
      <c r="J5" s="12">
        <f>'TRA_Inv EU27'!AD49</f>
        <v>261854</v>
      </c>
      <c r="K5" s="12">
        <f>'TRA_Inv EU27'!AE49</f>
        <v>273743</v>
      </c>
      <c r="L5" s="12">
        <f>'TRA_Inv EU27'!AF49</f>
        <v>284913</v>
      </c>
      <c r="M5" s="12">
        <f>'TRA_Inv EU27'!AG49</f>
        <v>297726</v>
      </c>
      <c r="N5" s="12">
        <f>'TRA_Inv EU27'!AH49</f>
        <v>310811</v>
      </c>
      <c r="O5" s="12">
        <f>'TRA_Inv EU27'!AI49</f>
        <v>326174</v>
      </c>
      <c r="P5" s="12">
        <f>'TRA_Inv EU27'!AJ49</f>
        <v>341115</v>
      </c>
      <c r="Q5" s="12">
        <f>'TRA_Inv EU27'!AK49</f>
        <v>357145</v>
      </c>
      <c r="R5" s="12">
        <f>'TRA_Inv EU27'!AL49</f>
        <v>372104</v>
      </c>
      <c r="S5" s="12">
        <f>'TRA_Inv EU27'!AM49</f>
        <v>387941</v>
      </c>
      <c r="T5" s="12">
        <f>'TRA_Inv EU27'!AN49</f>
        <v>403515</v>
      </c>
      <c r="U5" s="12">
        <f>'TRA_Inv EU27'!AO49</f>
        <v>420055</v>
      </c>
      <c r="V5" s="12">
        <f>'TRA_Inv EU27'!AP49</f>
        <v>437484</v>
      </c>
      <c r="W5" s="12">
        <f>'TRA_Inv EU27'!AQ49</f>
        <v>456492</v>
      </c>
      <c r="X5" s="12">
        <f>'TRA_Inv EU27'!AR49</f>
        <v>475258</v>
      </c>
      <c r="Y5" s="12">
        <f>'TRA_Inv EU27'!AS49</f>
        <v>495930</v>
      </c>
      <c r="Z5" s="12">
        <f>'TRA_Inv EU27'!AT49</f>
        <v>515802</v>
      </c>
      <c r="AA5" s="12">
        <f>'TRA_Inv EU27'!AU49</f>
        <v>537695</v>
      </c>
      <c r="AB5" s="12">
        <f>'TRA_Inv EU27'!AV49</f>
        <v>557741</v>
      </c>
      <c r="AC5" s="12">
        <f>'TRA_Inv EU27'!AW49</f>
        <v>580373</v>
      </c>
      <c r="AD5" s="12">
        <f>'TRA_Inv EU27'!AX49</f>
        <v>602505</v>
      </c>
      <c r="AE5" s="12">
        <f>'TRA_Inv EU27'!AY49</f>
        <v>625848</v>
      </c>
      <c r="AF5" s="12">
        <f>'TRA_Inv EU27'!AZ49</f>
        <v>647167</v>
      </c>
    </row>
    <row r="6" spans="1:32" x14ac:dyDescent="0.35">
      <c r="A6" s="14" t="s">
        <v>3</v>
      </c>
      <c r="B6" s="12">
        <f>SUM('TRA_Inv EU27'!V48,'TRA_Inv EU27'!V50,'TRA_Inv EU27'!V52)</f>
        <v>10074092</v>
      </c>
      <c r="C6" s="12">
        <f>SUM('TRA_Inv EU27'!W48,'TRA_Inv EU27'!W50,'TRA_Inv EU27'!W52)</f>
        <v>10038487</v>
      </c>
      <c r="D6" s="12">
        <f>SUM('TRA_Inv EU27'!X48,'TRA_Inv EU27'!X50,'TRA_Inv EU27'!X52)</f>
        <v>10293182</v>
      </c>
      <c r="E6" s="12">
        <f>SUM('TRA_Inv EU27'!Y48,'TRA_Inv EU27'!Y50,'TRA_Inv EU27'!Y52)</f>
        <v>10138015</v>
      </c>
      <c r="F6" s="12">
        <f>SUM('TRA_Inv EU27'!Z48,'TRA_Inv EU27'!Z50,'TRA_Inv EU27'!Z52)</f>
        <v>10238025</v>
      </c>
      <c r="G6" s="12">
        <f>SUM('TRA_Inv EU27'!AA48,'TRA_Inv EU27'!AA50,'TRA_Inv EU27'!AA52)</f>
        <v>10294288</v>
      </c>
      <c r="H6" s="12">
        <f>SUM('TRA_Inv EU27'!AB48,'TRA_Inv EU27'!AB50,'TRA_Inv EU27'!AB52)</f>
        <v>10206094</v>
      </c>
      <c r="I6" s="12">
        <f>SUM('TRA_Inv EU27'!AC48,'TRA_Inv EU27'!AC50,'TRA_Inv EU27'!AC52)</f>
        <v>10181182</v>
      </c>
      <c r="J6" s="12">
        <f>SUM('TRA_Inv EU27'!AD48,'TRA_Inv EU27'!AD50,'TRA_Inv EU27'!AD52)</f>
        <v>10318661</v>
      </c>
      <c r="K6" s="12">
        <f>SUM('TRA_Inv EU27'!AE48,'TRA_Inv EU27'!AE50,'TRA_Inv EU27'!AE52)</f>
        <v>10224983</v>
      </c>
      <c r="L6" s="12">
        <f>SUM('TRA_Inv EU27'!AF48,'TRA_Inv EU27'!AF50,'TRA_Inv EU27'!AF52)</f>
        <v>10059719</v>
      </c>
      <c r="M6" s="12">
        <f>SUM('TRA_Inv EU27'!AG48,'TRA_Inv EU27'!AG50,'TRA_Inv EU27'!AG52)</f>
        <v>9903813</v>
      </c>
      <c r="N6" s="12">
        <f>SUM('TRA_Inv EU27'!AH48,'TRA_Inv EU27'!AH50,'TRA_Inv EU27'!AH52)</f>
        <v>9746762</v>
      </c>
      <c r="O6" s="12">
        <f>SUM('TRA_Inv EU27'!AI48,'TRA_Inv EU27'!AI50,'TRA_Inv EU27'!AI52)</f>
        <v>9687050</v>
      </c>
      <c r="P6" s="12">
        <f>SUM('TRA_Inv EU27'!AJ48,'TRA_Inv EU27'!AJ50,'TRA_Inv EU27'!AJ52)</f>
        <v>9574623</v>
      </c>
      <c r="Q6" s="12">
        <f>SUM('TRA_Inv EU27'!AK48,'TRA_Inv EU27'!AK50,'TRA_Inv EU27'!AK52)</f>
        <v>9473800</v>
      </c>
      <c r="R6" s="12">
        <f>SUM('TRA_Inv EU27'!AL48,'TRA_Inv EU27'!AL50,'TRA_Inv EU27'!AL52)</f>
        <v>9352002</v>
      </c>
      <c r="S6" s="12">
        <f>SUM('TRA_Inv EU27'!AM48,'TRA_Inv EU27'!AM50,'TRA_Inv EU27'!AM52)</f>
        <v>9235248</v>
      </c>
      <c r="T6" s="12">
        <f>SUM('TRA_Inv EU27'!AN48,'TRA_Inv EU27'!AN50,'TRA_Inv EU27'!AN52)</f>
        <v>9117998</v>
      </c>
      <c r="U6" s="12">
        <f>SUM('TRA_Inv EU27'!AO48,'TRA_Inv EU27'!AO50,'TRA_Inv EU27'!AO52)</f>
        <v>9004107</v>
      </c>
      <c r="V6" s="12">
        <f>SUM('TRA_Inv EU27'!AP48,'TRA_Inv EU27'!AP50,'TRA_Inv EU27'!AP52)</f>
        <v>8919838</v>
      </c>
      <c r="W6" s="12">
        <f>SUM('TRA_Inv EU27'!AQ48,'TRA_Inv EU27'!AQ50,'TRA_Inv EU27'!AQ52)</f>
        <v>8868093</v>
      </c>
      <c r="X6" s="12">
        <f>SUM('TRA_Inv EU27'!AR48,'TRA_Inv EU27'!AR50,'TRA_Inv EU27'!AR52)</f>
        <v>8807306</v>
      </c>
      <c r="Y6" s="12">
        <f>SUM('TRA_Inv EU27'!AS48,'TRA_Inv EU27'!AS50,'TRA_Inv EU27'!AS52)</f>
        <v>8770426</v>
      </c>
      <c r="Z6" s="12">
        <f>SUM('TRA_Inv EU27'!AT48,'TRA_Inv EU27'!AT50,'TRA_Inv EU27'!AT52)</f>
        <v>8722575</v>
      </c>
      <c r="AA6" s="12">
        <f>SUM('TRA_Inv EU27'!AU48,'TRA_Inv EU27'!AU50,'TRA_Inv EU27'!AU52)</f>
        <v>8703276</v>
      </c>
      <c r="AB6" s="12">
        <f>SUM('TRA_Inv EU27'!AV48,'TRA_Inv EU27'!AV50,'TRA_Inv EU27'!AV52)</f>
        <v>8665658</v>
      </c>
      <c r="AC6" s="12">
        <f>SUM('TRA_Inv EU27'!AW48,'TRA_Inv EU27'!AW50,'TRA_Inv EU27'!AW52)</f>
        <v>8647802</v>
      </c>
      <c r="AD6" s="12">
        <f>SUM('TRA_Inv EU27'!AX48,'TRA_Inv EU27'!AX50,'TRA_Inv EU27'!AX52)</f>
        <v>8619517</v>
      </c>
      <c r="AE6" s="12">
        <f>SUM('TRA_Inv EU27'!AY48,'TRA_Inv EU27'!AY50,'TRA_Inv EU27'!AY52)</f>
        <v>8614823</v>
      </c>
      <c r="AF6" s="12">
        <f>SUM('TRA_Inv EU27'!AZ48,'TRA_Inv EU27'!AZ50,'TRA_Inv EU27'!AZ52)</f>
        <v>8583854</v>
      </c>
    </row>
    <row r="7" spans="1:32" x14ac:dyDescent="0.35">
      <c r="A7" s="14" t="s">
        <v>4</v>
      </c>
      <c r="B7" s="12">
        <f>SUM('TRA_Inv EU27'!V51)</f>
        <v>7842441</v>
      </c>
      <c r="C7" s="12">
        <f>SUM('TRA_Inv EU27'!W51)</f>
        <v>7350038</v>
      </c>
      <c r="D7" s="12">
        <f>SUM('TRA_Inv EU27'!X51)</f>
        <v>7546911</v>
      </c>
      <c r="E7" s="12">
        <f>SUM('TRA_Inv EU27'!Y51)</f>
        <v>7418476</v>
      </c>
      <c r="F7" s="12">
        <f>SUM('TRA_Inv EU27'!Z51)</f>
        <v>7514694</v>
      </c>
      <c r="G7" s="12">
        <f>SUM('TRA_Inv EU27'!AA51)</f>
        <v>7555432</v>
      </c>
      <c r="H7" s="12">
        <f>SUM('TRA_Inv EU27'!AB51)</f>
        <v>7513338</v>
      </c>
      <c r="I7" s="12">
        <f>SUM('TRA_Inv EU27'!AC51)</f>
        <v>7476291</v>
      </c>
      <c r="J7" s="12">
        <f>SUM('TRA_Inv EU27'!AD51)</f>
        <v>7574559</v>
      </c>
      <c r="K7" s="12">
        <f>SUM('TRA_Inv EU27'!AE51)</f>
        <v>7501533</v>
      </c>
      <c r="L7" s="12">
        <f>SUM('TRA_Inv EU27'!AF51)</f>
        <v>7353746</v>
      </c>
      <c r="M7" s="12">
        <f>SUM('TRA_Inv EU27'!AG51)</f>
        <v>7199852</v>
      </c>
      <c r="N7" s="12">
        <f>SUM('TRA_Inv EU27'!AH51)</f>
        <v>7057177</v>
      </c>
      <c r="O7" s="12">
        <f>SUM('TRA_Inv EU27'!AI51)</f>
        <v>6957691</v>
      </c>
      <c r="P7" s="12">
        <f>SUM('TRA_Inv EU27'!AJ51)</f>
        <v>6832198</v>
      </c>
      <c r="Q7" s="12">
        <f>SUM('TRA_Inv EU27'!AK51)</f>
        <v>6709555</v>
      </c>
      <c r="R7" s="12">
        <f>SUM('TRA_Inv EU27'!AL51)</f>
        <v>6578855</v>
      </c>
      <c r="S7" s="12">
        <f>SUM('TRA_Inv EU27'!AM51)</f>
        <v>6448725</v>
      </c>
      <c r="T7" s="12">
        <f>SUM('TRA_Inv EU27'!AN51)</f>
        <v>6320697</v>
      </c>
      <c r="U7" s="12">
        <f>SUM('TRA_Inv EU27'!AO51)</f>
        <v>6198102</v>
      </c>
      <c r="V7" s="12">
        <f>SUM('TRA_Inv EU27'!AP51)</f>
        <v>6093412</v>
      </c>
      <c r="W7" s="12">
        <f>SUM('TRA_Inv EU27'!AQ51)</f>
        <v>6008480</v>
      </c>
      <c r="X7" s="12">
        <f>SUM('TRA_Inv EU27'!AR51)</f>
        <v>5921683</v>
      </c>
      <c r="Y7" s="12">
        <f>SUM('TRA_Inv EU27'!AS51)</f>
        <v>5845847</v>
      </c>
      <c r="Z7" s="12">
        <f>SUM('TRA_Inv EU27'!AT51)</f>
        <v>5761239</v>
      </c>
      <c r="AA7" s="12">
        <f>SUM('TRA_Inv EU27'!AU51)</f>
        <v>5693960</v>
      </c>
      <c r="AB7" s="12">
        <f>SUM('TRA_Inv EU27'!AV51)</f>
        <v>5610360</v>
      </c>
      <c r="AC7" s="12">
        <f>SUM('TRA_Inv EU27'!AW51)</f>
        <v>5539119</v>
      </c>
      <c r="AD7" s="12">
        <f>SUM('TRA_Inv EU27'!AX51)</f>
        <v>5463528</v>
      </c>
      <c r="AE7" s="12">
        <f>SUM('TRA_Inv EU27'!AY51)</f>
        <v>5393852</v>
      </c>
      <c r="AF7" s="12">
        <f>SUM('TRA_Inv EU27'!AZ51)</f>
        <v>5308138</v>
      </c>
    </row>
    <row r="8" spans="1:32" x14ac:dyDescent="0.35">
      <c r="A8" s="14" t="s">
        <v>5</v>
      </c>
      <c r="B8" s="12">
        <f>'TRA_Inv EU27'!V62</f>
        <v>223506</v>
      </c>
      <c r="C8" s="12">
        <f>'TRA_Inv EU27'!W62</f>
        <v>678472</v>
      </c>
      <c r="D8" s="12">
        <f>'TRA_Inv EU27'!X62</f>
        <v>918085</v>
      </c>
      <c r="E8" s="12">
        <f>'TRA_Inv EU27'!Y62</f>
        <v>1163962</v>
      </c>
      <c r="F8" s="12">
        <f>'TRA_Inv EU27'!Z62</f>
        <v>1282069</v>
      </c>
      <c r="G8" s="12">
        <f>'TRA_Inv EU27'!AA62</f>
        <v>1390147</v>
      </c>
      <c r="H8" s="12">
        <f>'TRA_Inv EU27'!AB62</f>
        <v>1419705</v>
      </c>
      <c r="I8" s="12">
        <f>'TRA_Inv EU27'!AC62</f>
        <v>1484297</v>
      </c>
      <c r="J8" s="12">
        <f>'TRA_Inv EU27'!AD62</f>
        <v>1510063</v>
      </c>
      <c r="K8" s="12">
        <f>'TRA_Inv EU27'!AE62</f>
        <v>1556338</v>
      </c>
      <c r="L8" s="12">
        <f>'TRA_Inv EU27'!AF62</f>
        <v>1695210</v>
      </c>
      <c r="M8" s="12">
        <f>'TRA_Inv EU27'!AG62</f>
        <v>1834853</v>
      </c>
      <c r="N8" s="12">
        <f>'TRA_Inv EU27'!AH62</f>
        <v>1997878</v>
      </c>
      <c r="O8" s="12">
        <f>'TRA_Inv EU27'!AI62</f>
        <v>2166677</v>
      </c>
      <c r="P8" s="12">
        <f>'TRA_Inv EU27'!AJ62</f>
        <v>2337253</v>
      </c>
      <c r="Q8" s="12">
        <f>'TRA_Inv EU27'!AK62</f>
        <v>2495151</v>
      </c>
      <c r="R8" s="12">
        <f>'TRA_Inv EU27'!AL62</f>
        <v>2637493</v>
      </c>
      <c r="S8" s="12">
        <f>'TRA_Inv EU27'!AM62</f>
        <v>2754476</v>
      </c>
      <c r="T8" s="12">
        <f>'TRA_Inv EU27'!AN62</f>
        <v>2849386</v>
      </c>
      <c r="U8" s="12">
        <f>'TRA_Inv EU27'!AO62</f>
        <v>2909175</v>
      </c>
      <c r="V8" s="12">
        <f>'TRA_Inv EU27'!AP62</f>
        <v>2944355</v>
      </c>
      <c r="W8" s="12">
        <f>'TRA_Inv EU27'!AQ62</f>
        <v>2943380</v>
      </c>
      <c r="X8" s="12">
        <f>'TRA_Inv EU27'!AR62</f>
        <v>2908758</v>
      </c>
      <c r="Y8" s="12">
        <f>'TRA_Inv EU27'!AS62</f>
        <v>2853109</v>
      </c>
      <c r="Z8" s="12">
        <f>'TRA_Inv EU27'!AT62</f>
        <v>2782034</v>
      </c>
      <c r="AA8" s="12">
        <f>'TRA_Inv EU27'!AU62</f>
        <v>2704547</v>
      </c>
      <c r="AB8" s="12">
        <f>'TRA_Inv EU27'!AV62</f>
        <v>2614569</v>
      </c>
      <c r="AC8" s="12">
        <f>'TRA_Inv EU27'!AW62</f>
        <v>2521244</v>
      </c>
      <c r="AD8" s="12">
        <f>'TRA_Inv EU27'!AX62</f>
        <v>2423222</v>
      </c>
      <c r="AE8" s="12">
        <f>'TRA_Inv EU27'!AY62</f>
        <v>2329111</v>
      </c>
      <c r="AF8" s="12">
        <f>'TRA_Inv EU27'!AZ62</f>
        <v>2241944</v>
      </c>
    </row>
    <row r="9" spans="1:32" x14ac:dyDescent="0.35">
      <c r="A9" s="14" t="s">
        <v>71</v>
      </c>
      <c r="B9" s="12">
        <f>'TRA_Inv EU27'!V47</f>
        <v>615278</v>
      </c>
      <c r="C9" s="12">
        <f>'TRA_Inv EU27'!W47</f>
        <v>513337</v>
      </c>
      <c r="D9" s="12">
        <f>'TRA_Inv EU27'!X47</f>
        <v>533741</v>
      </c>
      <c r="E9" s="12">
        <f>'TRA_Inv EU27'!Y47</f>
        <v>524845</v>
      </c>
      <c r="F9" s="12">
        <f>'TRA_Inv EU27'!Z47</f>
        <v>546421</v>
      </c>
      <c r="G9" s="12">
        <f>'TRA_Inv EU27'!AA47</f>
        <v>567452</v>
      </c>
      <c r="H9" s="12">
        <f>'TRA_Inv EU27'!AB47</f>
        <v>580540</v>
      </c>
      <c r="I9" s="12">
        <f>'TRA_Inv EU27'!AC47</f>
        <v>598215</v>
      </c>
      <c r="J9" s="12">
        <f>'TRA_Inv EU27'!AD47</f>
        <v>647291</v>
      </c>
      <c r="K9" s="12">
        <f>'TRA_Inv EU27'!AE47</f>
        <v>655168</v>
      </c>
      <c r="L9" s="12">
        <f>'TRA_Inv EU27'!AF47</f>
        <v>638608</v>
      </c>
      <c r="M9" s="12">
        <f>'TRA_Inv EU27'!AG47</f>
        <v>618152</v>
      </c>
      <c r="N9" s="12">
        <f>'TRA_Inv EU27'!AH47</f>
        <v>596464</v>
      </c>
      <c r="O9" s="12">
        <f>'TRA_Inv EU27'!AI47</f>
        <v>581160</v>
      </c>
      <c r="P9" s="12">
        <f>'TRA_Inv EU27'!AJ47</f>
        <v>569606</v>
      </c>
      <c r="Q9" s="12">
        <f>'TRA_Inv EU27'!AK47</f>
        <v>558271</v>
      </c>
      <c r="R9" s="12">
        <f>'TRA_Inv EU27'!AL47</f>
        <v>549640</v>
      </c>
      <c r="S9" s="12">
        <f>'TRA_Inv EU27'!AM47</f>
        <v>539558</v>
      </c>
      <c r="T9" s="12">
        <f>'TRA_Inv EU27'!AN47</f>
        <v>532611</v>
      </c>
      <c r="U9" s="12">
        <f>'TRA_Inv EU27'!AO47</f>
        <v>523994</v>
      </c>
      <c r="V9" s="12">
        <f>'TRA_Inv EU27'!AP47</f>
        <v>518290</v>
      </c>
      <c r="W9" s="12">
        <f>'TRA_Inv EU27'!AQ47</f>
        <v>511849</v>
      </c>
      <c r="X9" s="12">
        <f>'TRA_Inv EU27'!AR47</f>
        <v>506554</v>
      </c>
      <c r="Y9" s="12">
        <f>'TRA_Inv EU27'!AS47</f>
        <v>499653</v>
      </c>
      <c r="Z9" s="12">
        <f>'TRA_Inv EU27'!AT47</f>
        <v>493869</v>
      </c>
      <c r="AA9" s="12">
        <f>'TRA_Inv EU27'!AU47</f>
        <v>486910</v>
      </c>
      <c r="AB9" s="12">
        <f>'TRA_Inv EU27'!AV47</f>
        <v>480481</v>
      </c>
      <c r="AC9" s="12">
        <f>'TRA_Inv EU27'!AW47</f>
        <v>473221</v>
      </c>
      <c r="AD9" s="12">
        <f>'TRA_Inv EU27'!AX47</f>
        <v>467822</v>
      </c>
      <c r="AE9" s="12">
        <f>'TRA_Inv EU27'!AY47</f>
        <v>461317</v>
      </c>
      <c r="AF9" s="12">
        <f>'TRA_Inv EU27'!AZ47</f>
        <v>454948</v>
      </c>
    </row>
    <row r="10" spans="1:32" x14ac:dyDescent="0.35">
      <c r="A10" s="14" t="s">
        <v>72</v>
      </c>
      <c r="B10" s="12">
        <f>'TRA_Inv EU27'!V75</f>
        <v>1433</v>
      </c>
      <c r="C10" s="12">
        <f>'TRA_Inv EU27'!W75</f>
        <v>1004</v>
      </c>
      <c r="D10" s="12">
        <f>'TRA_Inv EU27'!X75</f>
        <v>246</v>
      </c>
      <c r="E10" s="12">
        <f>'TRA_Inv EU27'!Y75</f>
        <v>219</v>
      </c>
      <c r="F10" s="12">
        <f>'TRA_Inv EU27'!Z75</f>
        <v>189</v>
      </c>
      <c r="G10" s="12">
        <f>'TRA_Inv EU27'!AA75</f>
        <v>163</v>
      </c>
      <c r="H10" s="12">
        <f>'TRA_Inv EU27'!AB75</f>
        <v>141</v>
      </c>
      <c r="I10" s="12">
        <f>'TRA_Inv EU27'!AC75</f>
        <v>126</v>
      </c>
      <c r="J10" s="12">
        <f>'TRA_Inv EU27'!AD75</f>
        <v>144</v>
      </c>
      <c r="K10" s="12">
        <f>'TRA_Inv EU27'!AE75</f>
        <v>974</v>
      </c>
      <c r="L10" s="12">
        <f>'TRA_Inv EU27'!AF75</f>
        <v>9468</v>
      </c>
      <c r="M10" s="12">
        <f>'TRA_Inv EU27'!AG75</f>
        <v>21488</v>
      </c>
      <c r="N10" s="12">
        <f>'TRA_Inv EU27'!AH75</f>
        <v>35136</v>
      </c>
      <c r="O10" s="12">
        <f>'TRA_Inv EU27'!AI75</f>
        <v>50269</v>
      </c>
      <c r="P10" s="12">
        <f>'TRA_Inv EU27'!AJ75</f>
        <v>66494</v>
      </c>
      <c r="Q10" s="12">
        <f>'TRA_Inv EU27'!AK75</f>
        <v>83569</v>
      </c>
      <c r="R10" s="12">
        <f>'TRA_Inv EU27'!AL75</f>
        <v>101474</v>
      </c>
      <c r="S10" s="12">
        <f>'TRA_Inv EU27'!AM75</f>
        <v>119884</v>
      </c>
      <c r="T10" s="12">
        <f>'TRA_Inv EU27'!AN75</f>
        <v>138998</v>
      </c>
      <c r="U10" s="12">
        <f>'TRA_Inv EU27'!AO75</f>
        <v>158425</v>
      </c>
      <c r="V10" s="12">
        <f>'TRA_Inv EU27'!AP75</f>
        <v>179139</v>
      </c>
      <c r="W10" s="12">
        <f>'TRA_Inv EU27'!AQ75</f>
        <v>201675</v>
      </c>
      <c r="X10" s="12">
        <f>'TRA_Inv EU27'!AR75</f>
        <v>225959</v>
      </c>
      <c r="Y10" s="12">
        <f>'TRA_Inv EU27'!AS75</f>
        <v>251296</v>
      </c>
      <c r="Z10" s="12">
        <f>'TRA_Inv EU27'!AT75</f>
        <v>277459</v>
      </c>
      <c r="AA10" s="12">
        <f>'TRA_Inv EU27'!AU75</f>
        <v>304488</v>
      </c>
      <c r="AB10" s="12">
        <f>'TRA_Inv EU27'!AV75</f>
        <v>331672</v>
      </c>
      <c r="AC10" s="12">
        <f>'TRA_Inv EU27'!AW75</f>
        <v>359347</v>
      </c>
      <c r="AD10" s="12">
        <f>'TRA_Inv EU27'!AX75</f>
        <v>386985</v>
      </c>
      <c r="AE10" s="12">
        <f>'TRA_Inv EU27'!AY75</f>
        <v>414756</v>
      </c>
      <c r="AF10" s="12">
        <f>'TRA_Inv EU27'!AZ75</f>
        <v>440900</v>
      </c>
    </row>
    <row r="12" spans="1:32" x14ac:dyDescent="0.35">
      <c r="A12" s="1" t="s">
        <v>918</v>
      </c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35">
      <c r="A13" s="14" t="s">
        <v>1</v>
      </c>
      <c r="B13" s="12">
        <f>'TRA_Inv EU27'!V100</f>
        <v>1851</v>
      </c>
      <c r="C13" s="12">
        <f>'TRA_Inv EU27'!W100</f>
        <v>2412</v>
      </c>
      <c r="D13" s="12">
        <f>'TRA_Inv EU27'!X100</f>
        <v>2988</v>
      </c>
      <c r="E13" s="12">
        <f>'TRA_Inv EU27'!Y100</f>
        <v>3624</v>
      </c>
      <c r="F13" s="12">
        <f>'TRA_Inv EU27'!Z100</f>
        <v>4295</v>
      </c>
      <c r="G13" s="12">
        <f>'TRA_Inv EU27'!AA100</f>
        <v>5008</v>
      </c>
      <c r="H13" s="12">
        <f>'TRA_Inv EU27'!AB100</f>
        <v>5712</v>
      </c>
      <c r="I13" s="12">
        <f>'TRA_Inv EU27'!AC100</f>
        <v>6494</v>
      </c>
      <c r="J13" s="12">
        <f>'TRA_Inv EU27'!AD100</f>
        <v>7383</v>
      </c>
      <c r="K13" s="12">
        <f>'TRA_Inv EU27'!AE100</f>
        <v>8359</v>
      </c>
      <c r="L13" s="12">
        <f>'TRA_Inv EU27'!AF100</f>
        <v>9379</v>
      </c>
      <c r="M13" s="12">
        <f>'TRA_Inv EU27'!AG100</f>
        <v>10454</v>
      </c>
      <c r="N13" s="12">
        <f>'TRA_Inv EU27'!AH100</f>
        <v>11538</v>
      </c>
      <c r="O13" s="12">
        <f>'TRA_Inv EU27'!AI100</f>
        <v>12616</v>
      </c>
      <c r="P13" s="12">
        <f>'TRA_Inv EU27'!AJ100</f>
        <v>13773</v>
      </c>
      <c r="Q13" s="12">
        <f>'TRA_Inv EU27'!AK100</f>
        <v>14801</v>
      </c>
      <c r="R13" s="12">
        <f>'TRA_Inv EU27'!AL100</f>
        <v>15847</v>
      </c>
      <c r="S13" s="12">
        <f>'TRA_Inv EU27'!AM100</f>
        <v>17063</v>
      </c>
      <c r="T13" s="12">
        <f>'TRA_Inv EU27'!AN100</f>
        <v>18229</v>
      </c>
      <c r="U13" s="12">
        <f>'TRA_Inv EU27'!AO100</f>
        <v>19558</v>
      </c>
      <c r="V13" s="12">
        <f>'TRA_Inv EU27'!AP100</f>
        <v>21078</v>
      </c>
      <c r="W13" s="12">
        <f>'TRA_Inv EU27'!AQ100</f>
        <v>22660</v>
      </c>
      <c r="X13" s="12">
        <f>'TRA_Inv EU27'!AR100</f>
        <v>24231</v>
      </c>
      <c r="Y13" s="12">
        <f>'TRA_Inv EU27'!AS100</f>
        <v>25890</v>
      </c>
      <c r="Z13" s="12">
        <f>'TRA_Inv EU27'!AT100</f>
        <v>27545</v>
      </c>
      <c r="AA13" s="12">
        <f>'TRA_Inv EU27'!AU100</f>
        <v>29290</v>
      </c>
      <c r="AB13" s="12">
        <f>'TRA_Inv EU27'!AV100</f>
        <v>31028</v>
      </c>
      <c r="AC13" s="12">
        <f>'TRA_Inv EU27'!AW100</f>
        <v>32904</v>
      </c>
      <c r="AD13" s="12">
        <f>'TRA_Inv EU27'!AX100</f>
        <v>34684</v>
      </c>
      <c r="AE13" s="12">
        <f>'TRA_Inv EU27'!AY100</f>
        <v>36587</v>
      </c>
      <c r="AF13" s="12">
        <f>'TRA_Inv EU27'!AZ100</f>
        <v>38420</v>
      </c>
    </row>
    <row r="14" spans="1:32" x14ac:dyDescent="0.35">
      <c r="A14" s="14" t="s">
        <v>2</v>
      </c>
      <c r="B14" s="12">
        <f>'TRA_Inv EU27'!V82</f>
        <v>5437</v>
      </c>
      <c r="C14" s="12">
        <f>'TRA_Inv EU27'!W82</f>
        <v>5855</v>
      </c>
      <c r="D14" s="12">
        <f>'TRA_Inv EU27'!X82</f>
        <v>6205</v>
      </c>
      <c r="E14" s="12">
        <f>'TRA_Inv EU27'!Y82</f>
        <v>6710</v>
      </c>
      <c r="F14" s="12">
        <f>'TRA_Inv EU27'!Z82</f>
        <v>7124</v>
      </c>
      <c r="G14" s="12">
        <f>'TRA_Inv EU27'!AA82</f>
        <v>7523</v>
      </c>
      <c r="H14" s="12">
        <f>'TRA_Inv EU27'!AB82</f>
        <v>7829</v>
      </c>
      <c r="I14" s="12">
        <f>'TRA_Inv EU27'!AC82</f>
        <v>8159</v>
      </c>
      <c r="J14" s="12">
        <f>'TRA_Inv EU27'!AD82</f>
        <v>8532</v>
      </c>
      <c r="K14" s="12">
        <f>'TRA_Inv EU27'!AE82</f>
        <v>8965</v>
      </c>
      <c r="L14" s="12">
        <f>'TRA_Inv EU27'!AF82</f>
        <v>9403</v>
      </c>
      <c r="M14" s="12">
        <f>'TRA_Inv EU27'!AG82</f>
        <v>9785</v>
      </c>
      <c r="N14" s="12">
        <f>'TRA_Inv EU27'!AH82</f>
        <v>10108</v>
      </c>
      <c r="O14" s="12">
        <f>'TRA_Inv EU27'!AI82</f>
        <v>10457</v>
      </c>
      <c r="P14" s="12">
        <f>'TRA_Inv EU27'!AJ82</f>
        <v>10895</v>
      </c>
      <c r="Q14" s="12">
        <f>'TRA_Inv EU27'!AK82</f>
        <v>11136</v>
      </c>
      <c r="R14" s="12">
        <f>'TRA_Inv EU27'!AL82</f>
        <v>11380</v>
      </c>
      <c r="S14" s="12">
        <f>'TRA_Inv EU27'!AM82</f>
        <v>11629</v>
      </c>
      <c r="T14" s="12">
        <f>'TRA_Inv EU27'!AN82</f>
        <v>11829</v>
      </c>
      <c r="U14" s="12">
        <f>'TRA_Inv EU27'!AO82</f>
        <v>12017</v>
      </c>
      <c r="V14" s="12">
        <f>'TRA_Inv EU27'!AP82</f>
        <v>12310</v>
      </c>
      <c r="W14" s="12">
        <f>'TRA_Inv EU27'!AQ82</f>
        <v>12435</v>
      </c>
      <c r="X14" s="12">
        <f>'TRA_Inv EU27'!AR82</f>
        <v>12566</v>
      </c>
      <c r="Y14" s="12">
        <f>'TRA_Inv EU27'!AS82</f>
        <v>12668</v>
      </c>
      <c r="Z14" s="12">
        <f>'TRA_Inv EU27'!AT82</f>
        <v>12792</v>
      </c>
      <c r="AA14" s="12">
        <f>'TRA_Inv EU27'!AU82</f>
        <v>12855</v>
      </c>
      <c r="AB14" s="12">
        <f>'TRA_Inv EU27'!AV82</f>
        <v>12896</v>
      </c>
      <c r="AC14" s="12">
        <f>'TRA_Inv EU27'!AW82</f>
        <v>12914</v>
      </c>
      <c r="AD14" s="12">
        <f>'TRA_Inv EU27'!AX82</f>
        <v>12964</v>
      </c>
      <c r="AE14" s="12">
        <f>'TRA_Inv EU27'!AY82</f>
        <v>12934</v>
      </c>
      <c r="AF14" s="12">
        <f>'TRA_Inv EU27'!AZ82</f>
        <v>12920</v>
      </c>
    </row>
    <row r="15" spans="1:32" x14ac:dyDescent="0.35">
      <c r="A15" s="14" t="s">
        <v>3</v>
      </c>
      <c r="B15" s="12">
        <f>SUM('TRA_Inv EU27'!V84:V85,'TRA_Inv EU27'!V81)</f>
        <v>447</v>
      </c>
      <c r="C15" s="12">
        <f>SUM('TRA_Inv EU27'!W84:W85,'TRA_Inv EU27'!W81)</f>
        <v>438</v>
      </c>
      <c r="D15" s="12">
        <f>SUM('TRA_Inv EU27'!X84:X85,'TRA_Inv EU27'!X81)</f>
        <v>441</v>
      </c>
      <c r="E15" s="12">
        <f>SUM('TRA_Inv EU27'!Y84:Y85,'TRA_Inv EU27'!Y81)</f>
        <v>458</v>
      </c>
      <c r="F15" s="12">
        <f>SUM('TRA_Inv EU27'!Z84:Z85,'TRA_Inv EU27'!Z81)</f>
        <v>468</v>
      </c>
      <c r="G15" s="12">
        <f>SUM('TRA_Inv EU27'!AA84:AA85,'TRA_Inv EU27'!AA81)</f>
        <v>474</v>
      </c>
      <c r="H15" s="12">
        <f>SUM('TRA_Inv EU27'!AB84:AB85,'TRA_Inv EU27'!AB81)</f>
        <v>479</v>
      </c>
      <c r="I15" s="12">
        <f>SUM('TRA_Inv EU27'!AC84:AC85,'TRA_Inv EU27'!AC81)</f>
        <v>491</v>
      </c>
      <c r="J15" s="12">
        <f>SUM('TRA_Inv EU27'!AD84:AD85,'TRA_Inv EU27'!AD81)</f>
        <v>509</v>
      </c>
      <c r="K15" s="12">
        <f>SUM('TRA_Inv EU27'!AE84:AE85,'TRA_Inv EU27'!AE81)</f>
        <v>528</v>
      </c>
      <c r="L15" s="12">
        <f>SUM('TRA_Inv EU27'!AF84:AF85,'TRA_Inv EU27'!AF81)</f>
        <v>558</v>
      </c>
      <c r="M15" s="12">
        <f>SUM('TRA_Inv EU27'!AG84:AG85,'TRA_Inv EU27'!AG81)</f>
        <v>580</v>
      </c>
      <c r="N15" s="12">
        <f>SUM('TRA_Inv EU27'!AH84:AH85,'TRA_Inv EU27'!AH81)</f>
        <v>613</v>
      </c>
      <c r="O15" s="12">
        <f>SUM('TRA_Inv EU27'!AI84:AI85,'TRA_Inv EU27'!AI81)</f>
        <v>657</v>
      </c>
      <c r="P15" s="12">
        <f>SUM('TRA_Inv EU27'!AJ84:AJ85,'TRA_Inv EU27'!AJ81)</f>
        <v>714</v>
      </c>
      <c r="Q15" s="12">
        <f>SUM('TRA_Inv EU27'!AK84:AK85,'TRA_Inv EU27'!AK81)</f>
        <v>791</v>
      </c>
      <c r="R15" s="12">
        <f>SUM('TRA_Inv EU27'!AL84:AL85,'TRA_Inv EU27'!AL81)</f>
        <v>890</v>
      </c>
      <c r="S15" s="12">
        <f>SUM('TRA_Inv EU27'!AM84:AM85,'TRA_Inv EU27'!AM81)</f>
        <v>1015</v>
      </c>
      <c r="T15" s="12">
        <f>SUM('TRA_Inv EU27'!AN84:AN85,'TRA_Inv EU27'!AN81)</f>
        <v>1158</v>
      </c>
      <c r="U15" s="12">
        <f>SUM('TRA_Inv EU27'!AO84:AO85,'TRA_Inv EU27'!AO81)</f>
        <v>1320</v>
      </c>
      <c r="V15" s="12">
        <f>SUM('TRA_Inv EU27'!AP84:AP85,'TRA_Inv EU27'!AP81)</f>
        <v>1508</v>
      </c>
      <c r="W15" s="12">
        <f>SUM('TRA_Inv EU27'!AQ84:AQ85,'TRA_Inv EU27'!AQ81)</f>
        <v>1701</v>
      </c>
      <c r="X15" s="12">
        <f>SUM('TRA_Inv EU27'!AR84:AR85,'TRA_Inv EU27'!AR81)</f>
        <v>1904</v>
      </c>
      <c r="Y15" s="12">
        <f>SUM('TRA_Inv EU27'!AS84:AS85,'TRA_Inv EU27'!AS81)</f>
        <v>2117</v>
      </c>
      <c r="Z15" s="12">
        <f>SUM('TRA_Inv EU27'!AT84:AT85,'TRA_Inv EU27'!AT81)</f>
        <v>2354</v>
      </c>
      <c r="AA15" s="12">
        <f>SUM('TRA_Inv EU27'!AU84:AU85,'TRA_Inv EU27'!AU81)</f>
        <v>2601</v>
      </c>
      <c r="AB15" s="12">
        <f>SUM('TRA_Inv EU27'!AV84:AV85,'TRA_Inv EU27'!AV81)</f>
        <v>2874</v>
      </c>
      <c r="AC15" s="12">
        <f>SUM('TRA_Inv EU27'!AW84:AW85,'TRA_Inv EU27'!AW81)</f>
        <v>3173</v>
      </c>
      <c r="AD15" s="12">
        <f>SUM('TRA_Inv EU27'!AX84:AX85,'TRA_Inv EU27'!AX81)</f>
        <v>3528</v>
      </c>
      <c r="AE15" s="12">
        <f>SUM('TRA_Inv EU27'!AY84:AY85,'TRA_Inv EU27'!AY81)</f>
        <v>3902</v>
      </c>
      <c r="AF15" s="12">
        <f>SUM('TRA_Inv EU27'!AZ84:AZ85,'TRA_Inv EU27'!AZ81)</f>
        <v>4329</v>
      </c>
    </row>
    <row r="16" spans="1:32" x14ac:dyDescent="0.35">
      <c r="A16" s="14" t="s">
        <v>4</v>
      </c>
      <c r="B16" s="12">
        <f>'TRA_Inv EU27'!V83</f>
        <v>65050</v>
      </c>
      <c r="C16" s="12">
        <f>'TRA_Inv EU27'!W83</f>
        <v>66004</v>
      </c>
      <c r="D16" s="12">
        <f>'TRA_Inv EU27'!X83</f>
        <v>65337</v>
      </c>
      <c r="E16" s="12">
        <f>'TRA_Inv EU27'!Y83</f>
        <v>66345</v>
      </c>
      <c r="F16" s="12">
        <f>'TRA_Inv EU27'!Z83</f>
        <v>66628</v>
      </c>
      <c r="G16" s="12">
        <f>'TRA_Inv EU27'!AA83</f>
        <v>66694</v>
      </c>
      <c r="H16" s="12">
        <f>'TRA_Inv EU27'!AB83</f>
        <v>66243</v>
      </c>
      <c r="I16" s="12">
        <f>'TRA_Inv EU27'!AC83</f>
        <v>66099</v>
      </c>
      <c r="J16" s="12">
        <f>'TRA_Inv EU27'!AD83</f>
        <v>66777</v>
      </c>
      <c r="K16" s="12">
        <f>'TRA_Inv EU27'!AE83</f>
        <v>67229</v>
      </c>
      <c r="L16" s="12">
        <f>'TRA_Inv EU27'!AF83</f>
        <v>67784</v>
      </c>
      <c r="M16" s="12">
        <f>'TRA_Inv EU27'!AG83</f>
        <v>67932</v>
      </c>
      <c r="N16" s="12">
        <f>'TRA_Inv EU27'!AH83</f>
        <v>67936</v>
      </c>
      <c r="O16" s="12">
        <f>'TRA_Inv EU27'!AI83</f>
        <v>68121</v>
      </c>
      <c r="P16" s="12">
        <f>'TRA_Inv EU27'!AJ83</f>
        <v>68837</v>
      </c>
      <c r="Q16" s="12">
        <f>'TRA_Inv EU27'!AK83</f>
        <v>68412</v>
      </c>
      <c r="R16" s="12">
        <f>'TRA_Inv EU27'!AL83</f>
        <v>67972</v>
      </c>
      <c r="S16" s="12">
        <f>'TRA_Inv EU27'!AM83</f>
        <v>67642</v>
      </c>
      <c r="T16" s="12">
        <f>'TRA_Inv EU27'!AN83</f>
        <v>67191</v>
      </c>
      <c r="U16" s="12">
        <f>'TRA_Inv EU27'!AO83</f>
        <v>66721</v>
      </c>
      <c r="V16" s="12">
        <f>'TRA_Inv EU27'!AP83</f>
        <v>66713</v>
      </c>
      <c r="W16" s="12">
        <f>'TRA_Inv EU27'!AQ83</f>
        <v>66071</v>
      </c>
      <c r="X16" s="12">
        <f>'TRA_Inv EU27'!AR83</f>
        <v>65397</v>
      </c>
      <c r="Y16" s="12">
        <f>'TRA_Inv EU27'!AS83</f>
        <v>64697</v>
      </c>
      <c r="Z16" s="12">
        <f>'TRA_Inv EU27'!AT83</f>
        <v>64117</v>
      </c>
      <c r="AA16" s="12">
        <f>'TRA_Inv EU27'!AU83</f>
        <v>63359</v>
      </c>
      <c r="AB16" s="12">
        <f>'TRA_Inv EU27'!AV83</f>
        <v>62695</v>
      </c>
      <c r="AC16" s="12">
        <f>'TRA_Inv EU27'!AW83</f>
        <v>61965</v>
      </c>
      <c r="AD16" s="12">
        <f>'TRA_Inv EU27'!AX83</f>
        <v>61477</v>
      </c>
      <c r="AE16" s="12">
        <f>'TRA_Inv EU27'!AY83</f>
        <v>60547</v>
      </c>
      <c r="AF16" s="12">
        <f>'TRA_Inv EU27'!AZ83</f>
        <v>59835</v>
      </c>
    </row>
    <row r="17" spans="1:32" x14ac:dyDescent="0.35">
      <c r="A17" s="14" t="s">
        <v>5</v>
      </c>
      <c r="B17" s="12">
        <f>'TRA_Inv EU27'!V93</f>
        <v>495</v>
      </c>
      <c r="C17" s="12">
        <f>'TRA_Inv EU27'!W93</f>
        <v>531</v>
      </c>
      <c r="D17" s="12">
        <f>'TRA_Inv EU27'!X93</f>
        <v>560</v>
      </c>
      <c r="E17" s="12">
        <f>'TRA_Inv EU27'!Y93</f>
        <v>607</v>
      </c>
      <c r="F17" s="12">
        <f>'TRA_Inv EU27'!Z93</f>
        <v>644</v>
      </c>
      <c r="G17" s="12">
        <f>'TRA_Inv EU27'!AA93</f>
        <v>687</v>
      </c>
      <c r="H17" s="12">
        <f>'TRA_Inv EU27'!AB93</f>
        <v>716</v>
      </c>
      <c r="I17" s="12">
        <f>'TRA_Inv EU27'!AC93</f>
        <v>754</v>
      </c>
      <c r="J17" s="12">
        <f>'TRA_Inv EU27'!AD93</f>
        <v>805</v>
      </c>
      <c r="K17" s="12">
        <f>'TRA_Inv EU27'!AE93</f>
        <v>852</v>
      </c>
      <c r="L17" s="12">
        <f>'TRA_Inv EU27'!AF93</f>
        <v>898</v>
      </c>
      <c r="M17" s="12">
        <f>'TRA_Inv EU27'!AG93</f>
        <v>949</v>
      </c>
      <c r="N17" s="12">
        <f>'TRA_Inv EU27'!AH93</f>
        <v>993</v>
      </c>
      <c r="O17" s="12">
        <f>'TRA_Inv EU27'!AI93</f>
        <v>1042</v>
      </c>
      <c r="P17" s="12">
        <f>'TRA_Inv EU27'!AJ93</f>
        <v>1098</v>
      </c>
      <c r="Q17" s="12">
        <f>'TRA_Inv EU27'!AK93</f>
        <v>1137</v>
      </c>
      <c r="R17" s="12">
        <f>'TRA_Inv EU27'!AL93</f>
        <v>1176</v>
      </c>
      <c r="S17" s="12">
        <f>'TRA_Inv EU27'!AM93</f>
        <v>1218</v>
      </c>
      <c r="T17" s="12">
        <f>'TRA_Inv EU27'!AN93</f>
        <v>1254</v>
      </c>
      <c r="U17" s="12">
        <f>'TRA_Inv EU27'!AO93</f>
        <v>1299</v>
      </c>
      <c r="V17" s="12">
        <f>'TRA_Inv EU27'!AP93</f>
        <v>1352</v>
      </c>
      <c r="W17" s="12">
        <f>'TRA_Inv EU27'!AQ93</f>
        <v>1395</v>
      </c>
      <c r="X17" s="12">
        <f>'TRA_Inv EU27'!AR93</f>
        <v>1441</v>
      </c>
      <c r="Y17" s="12">
        <f>'TRA_Inv EU27'!AS93</f>
        <v>1486</v>
      </c>
      <c r="Z17" s="12">
        <f>'TRA_Inv EU27'!AT93</f>
        <v>1525</v>
      </c>
      <c r="AA17" s="12">
        <f>'TRA_Inv EU27'!AU93</f>
        <v>1569</v>
      </c>
      <c r="AB17" s="12">
        <f>'TRA_Inv EU27'!AV93</f>
        <v>1607</v>
      </c>
      <c r="AC17" s="12">
        <f>'TRA_Inv EU27'!AW93</f>
        <v>1659</v>
      </c>
      <c r="AD17" s="12">
        <f>'TRA_Inv EU27'!AX93</f>
        <v>1699</v>
      </c>
      <c r="AE17" s="12">
        <f>'TRA_Inv EU27'!AY93</f>
        <v>1749</v>
      </c>
      <c r="AF17" s="12">
        <f>'TRA_Inv EU27'!AZ93</f>
        <v>1784</v>
      </c>
    </row>
    <row r="18" spans="1:32" x14ac:dyDescent="0.35">
      <c r="A18" s="14" t="s">
        <v>71</v>
      </c>
      <c r="B18" s="12">
        <f>'TRA_Inv EU27'!V80</f>
        <v>203</v>
      </c>
      <c r="C18" s="12">
        <f>'TRA_Inv EU27'!W80</f>
        <v>223</v>
      </c>
      <c r="D18" s="12">
        <f>'TRA_Inv EU27'!X80</f>
        <v>230</v>
      </c>
      <c r="E18" s="12">
        <f>'TRA_Inv EU27'!Y80</f>
        <v>241</v>
      </c>
      <c r="F18" s="12">
        <f>'TRA_Inv EU27'!Z80</f>
        <v>247</v>
      </c>
      <c r="G18" s="12">
        <f>'TRA_Inv EU27'!AA80</f>
        <v>249</v>
      </c>
      <c r="H18" s="12">
        <f>'TRA_Inv EU27'!AB80</f>
        <v>247</v>
      </c>
      <c r="I18" s="12">
        <f>'TRA_Inv EU27'!AC80</f>
        <v>245</v>
      </c>
      <c r="J18" s="12">
        <f>'TRA_Inv EU27'!AD80</f>
        <v>248</v>
      </c>
      <c r="K18" s="12">
        <f>'TRA_Inv EU27'!AE80</f>
        <v>250</v>
      </c>
      <c r="L18" s="12">
        <f>'TRA_Inv EU27'!AF80</f>
        <v>252</v>
      </c>
      <c r="M18" s="12">
        <f>'TRA_Inv EU27'!AG80</f>
        <v>252</v>
      </c>
      <c r="N18" s="12">
        <f>'TRA_Inv EU27'!AH80</f>
        <v>255</v>
      </c>
      <c r="O18" s="12">
        <f>'TRA_Inv EU27'!AI80</f>
        <v>258</v>
      </c>
      <c r="P18" s="12">
        <f>'TRA_Inv EU27'!AJ80</f>
        <v>263</v>
      </c>
      <c r="Q18" s="12">
        <f>'TRA_Inv EU27'!AK80</f>
        <v>266</v>
      </c>
      <c r="R18" s="12">
        <f>'TRA_Inv EU27'!AL80</f>
        <v>264</v>
      </c>
      <c r="S18" s="12">
        <f>'TRA_Inv EU27'!AM80</f>
        <v>265</v>
      </c>
      <c r="T18" s="12">
        <f>'TRA_Inv EU27'!AN80</f>
        <v>265</v>
      </c>
      <c r="U18" s="12">
        <f>'TRA_Inv EU27'!AO80</f>
        <v>263</v>
      </c>
      <c r="V18" s="12">
        <f>'TRA_Inv EU27'!AP80</f>
        <v>263</v>
      </c>
      <c r="W18" s="12">
        <f>'TRA_Inv EU27'!AQ80</f>
        <v>262</v>
      </c>
      <c r="X18" s="12">
        <f>'TRA_Inv EU27'!AR80</f>
        <v>263</v>
      </c>
      <c r="Y18" s="12">
        <f>'TRA_Inv EU27'!AS80</f>
        <v>264</v>
      </c>
      <c r="Z18" s="12">
        <f>'TRA_Inv EU27'!AT80</f>
        <v>260</v>
      </c>
      <c r="AA18" s="12">
        <f>'TRA_Inv EU27'!AU80</f>
        <v>260</v>
      </c>
      <c r="AB18" s="12">
        <f>'TRA_Inv EU27'!AV80</f>
        <v>259</v>
      </c>
      <c r="AC18" s="12">
        <f>'TRA_Inv EU27'!AW80</f>
        <v>259</v>
      </c>
      <c r="AD18" s="12">
        <f>'TRA_Inv EU27'!AX80</f>
        <v>259</v>
      </c>
      <c r="AE18" s="12">
        <f>'TRA_Inv EU27'!AY80</f>
        <v>255</v>
      </c>
      <c r="AF18" s="12">
        <f>'TRA_Inv EU27'!AZ80</f>
        <v>253</v>
      </c>
    </row>
    <row r="19" spans="1:32" x14ac:dyDescent="0.35">
      <c r="A19" s="14" t="s">
        <v>72</v>
      </c>
      <c r="B19" s="12">
        <f>'TRA_Inv EU27'!V105</f>
        <v>4</v>
      </c>
      <c r="C19" s="12">
        <f>'TRA_Inv EU27'!W105</f>
        <v>0</v>
      </c>
      <c r="D19" s="12">
        <f>'TRA_Inv EU27'!X105</f>
        <v>0</v>
      </c>
      <c r="E19" s="12">
        <f>'TRA_Inv EU27'!Y105</f>
        <v>0</v>
      </c>
      <c r="F19" s="12">
        <f>'TRA_Inv EU27'!Z105</f>
        <v>0</v>
      </c>
      <c r="G19" s="12">
        <f>'TRA_Inv EU27'!AA105</f>
        <v>0</v>
      </c>
      <c r="H19" s="12">
        <f>'TRA_Inv EU27'!AB105</f>
        <v>0</v>
      </c>
      <c r="I19" s="12">
        <f>'TRA_Inv EU27'!AC105</f>
        <v>0</v>
      </c>
      <c r="J19" s="12">
        <f>'TRA_Inv EU27'!AD105</f>
        <v>0</v>
      </c>
      <c r="K19" s="12">
        <f>'TRA_Inv EU27'!AE105</f>
        <v>0</v>
      </c>
      <c r="L19" s="12">
        <f>'TRA_Inv EU27'!AF105</f>
        <v>83</v>
      </c>
      <c r="M19" s="12">
        <f>'TRA_Inv EU27'!AG105</f>
        <v>308</v>
      </c>
      <c r="N19" s="12">
        <f>'TRA_Inv EU27'!AH105</f>
        <v>583</v>
      </c>
      <c r="O19" s="12">
        <f>'TRA_Inv EU27'!AI105</f>
        <v>901</v>
      </c>
      <c r="P19" s="12">
        <f>'TRA_Inv EU27'!AJ105</f>
        <v>1265</v>
      </c>
      <c r="Q19" s="12">
        <f>'TRA_Inv EU27'!AK105</f>
        <v>1649</v>
      </c>
      <c r="R19" s="12">
        <f>'TRA_Inv EU27'!AL105</f>
        <v>2057</v>
      </c>
      <c r="S19" s="12">
        <f>'TRA_Inv EU27'!AM105</f>
        <v>2511</v>
      </c>
      <c r="T19" s="12">
        <f>'TRA_Inv EU27'!AN105</f>
        <v>2965</v>
      </c>
      <c r="U19" s="12">
        <f>'TRA_Inv EU27'!AO105</f>
        <v>3464</v>
      </c>
      <c r="V19" s="12">
        <f>'TRA_Inv EU27'!AP105</f>
        <v>4001</v>
      </c>
      <c r="W19" s="12">
        <f>'TRA_Inv EU27'!AQ105</f>
        <v>4587</v>
      </c>
      <c r="X19" s="12">
        <f>'TRA_Inv EU27'!AR105</f>
        <v>5180</v>
      </c>
      <c r="Y19" s="12">
        <f>'TRA_Inv EU27'!AS105</f>
        <v>5803</v>
      </c>
      <c r="Z19" s="12">
        <f>'TRA_Inv EU27'!AT105</f>
        <v>6433</v>
      </c>
      <c r="AA19" s="12">
        <f>'TRA_Inv EU27'!AU105</f>
        <v>7103</v>
      </c>
      <c r="AB19" s="12">
        <f>'TRA_Inv EU27'!AV105</f>
        <v>7751</v>
      </c>
      <c r="AC19" s="12">
        <f>'TRA_Inv EU27'!AW105</f>
        <v>8469</v>
      </c>
      <c r="AD19" s="12">
        <f>'TRA_Inv EU27'!AX105</f>
        <v>9131</v>
      </c>
      <c r="AE19" s="12">
        <f>'TRA_Inv EU27'!AY105</f>
        <v>9817</v>
      </c>
      <c r="AF19" s="12">
        <f>'TRA_Inv EU27'!AZ105</f>
        <v>10436</v>
      </c>
    </row>
    <row r="21" spans="1:32" x14ac:dyDescent="0.35">
      <c r="A21" s="1" t="s">
        <v>922</v>
      </c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35">
      <c r="A22" s="14" t="s">
        <v>1</v>
      </c>
      <c r="B22" s="12">
        <f>SUM('TRA_Inv EU27'!V185,'TRA_Inv EU27'!V186,'TRA_Inv EU27'!V187)</f>
        <v>1679.9623982004978</v>
      </c>
      <c r="C22" s="12">
        <f>SUM('TRA_Inv EU27'!W185,'TRA_Inv EU27'!W186,'TRA_Inv EU27'!W187)</f>
        <v>1630.5939120122625</v>
      </c>
      <c r="D22" s="12">
        <f>SUM('TRA_Inv EU27'!X185,'TRA_Inv EU27'!X186,'TRA_Inv EU27'!X187)</f>
        <v>1559.8932735495434</v>
      </c>
      <c r="E22" s="12">
        <f>SUM('TRA_Inv EU27'!Y185,'TRA_Inv EU27'!Y186,'TRA_Inv EU27'!Y187)</f>
        <v>1550.4816072105712</v>
      </c>
      <c r="F22" s="12">
        <f>SUM('TRA_Inv EU27'!Z185,'TRA_Inv EU27'!Z186,'TRA_Inv EU27'!Z187)</f>
        <v>1493.7140049455909</v>
      </c>
      <c r="G22" s="12">
        <f>SUM('TRA_Inv EU27'!AA185,'TRA_Inv EU27'!AA186,'TRA_Inv EU27'!AA187)</f>
        <v>1458.3457643613774</v>
      </c>
      <c r="H22" s="12">
        <f>SUM('TRA_Inv EU27'!AB185,'TRA_Inv EU27'!AB186,'TRA_Inv EU27'!AB187)</f>
        <v>1435.7571095350895</v>
      </c>
      <c r="I22" s="12">
        <f>SUM('TRA_Inv EU27'!AC185,'TRA_Inv EU27'!AC186,'TRA_Inv EU27'!AC187)</f>
        <v>1428.6982268511592</v>
      </c>
      <c r="J22" s="12">
        <f>SUM('TRA_Inv EU27'!AD185,'TRA_Inv EU27'!AD186,'TRA_Inv EU27'!AD187)</f>
        <v>1377.1767183657321</v>
      </c>
      <c r="K22" s="12">
        <f>SUM('TRA_Inv EU27'!AE185,'TRA_Inv EU27'!AE186,'TRA_Inv EU27'!AE187)</f>
        <v>1375.3599135267996</v>
      </c>
      <c r="L22" s="12">
        <f>SUM('TRA_Inv EU27'!AF185,'TRA_Inv EU27'!AF186,'TRA_Inv EU27'!AF187)</f>
        <v>1358.7809898360852</v>
      </c>
      <c r="M22" s="12">
        <f>SUM('TRA_Inv EU27'!AG185,'TRA_Inv EU27'!AG186,'TRA_Inv EU27'!AG187)</f>
        <v>2278.6714138071252</v>
      </c>
      <c r="N22" s="12">
        <f>SUM('TRA_Inv EU27'!AH185,'TRA_Inv EU27'!AH186,'TRA_Inv EU27'!AH187)</f>
        <v>1121.6080268843989</v>
      </c>
      <c r="O22" s="12">
        <f>SUM('TRA_Inv EU27'!AI185,'TRA_Inv EU27'!AI186,'TRA_Inv EU27'!AI187)</f>
        <v>1192.1409304986216</v>
      </c>
      <c r="P22" s="12">
        <f>SUM('TRA_Inv EU27'!AJ185,'TRA_Inv EU27'!AJ186,'TRA_Inv EU27'!AJ187)</f>
        <v>1229.3005359924884</v>
      </c>
      <c r="Q22" s="12">
        <f>SUM('TRA_Inv EU27'!AK185,'TRA_Inv EU27'!AK186,'TRA_Inv EU27'!AK187)</f>
        <v>1294.0303612654866</v>
      </c>
      <c r="R22" s="12">
        <f>SUM('TRA_Inv EU27'!AL185,'TRA_Inv EU27'!AL186,'TRA_Inv EU27'!AL187)</f>
        <v>1360.910506820403</v>
      </c>
      <c r="S22" s="12">
        <f>SUM('TRA_Inv EU27'!AM185,'TRA_Inv EU27'!AM186,'TRA_Inv EU27'!AM187)</f>
        <v>1415.8091914869203</v>
      </c>
      <c r="T22" s="12">
        <f>SUM('TRA_Inv EU27'!AN185,'TRA_Inv EU27'!AN186,'TRA_Inv EU27'!AN187)</f>
        <v>1462.9441442636876</v>
      </c>
      <c r="U22" s="12">
        <f>SUM('TRA_Inv EU27'!AO185,'TRA_Inv EU27'!AO186,'TRA_Inv EU27'!AO187)</f>
        <v>1524.568920862886</v>
      </c>
      <c r="V22" s="12">
        <f>SUM('TRA_Inv EU27'!AP185,'TRA_Inv EU27'!AP186,'TRA_Inv EU27'!AP187)</f>
        <v>1520.9093926863416</v>
      </c>
      <c r="W22" s="12">
        <f>SUM('TRA_Inv EU27'!AQ185,'TRA_Inv EU27'!AQ186,'TRA_Inv EU27'!AQ187)</f>
        <v>1531.5412621099999</v>
      </c>
      <c r="X22" s="12">
        <f>SUM('TRA_Inv EU27'!AR185,'TRA_Inv EU27'!AR186,'TRA_Inv EU27'!AR187)</f>
        <v>1562.951917577795</v>
      </c>
      <c r="Y22" s="12">
        <f>SUM('TRA_Inv EU27'!AS185,'TRA_Inv EU27'!AS186,'TRA_Inv EU27'!AS187)</f>
        <v>1583.5398650495997</v>
      </c>
      <c r="Z22" s="12">
        <f>SUM('TRA_Inv EU27'!AT185,'TRA_Inv EU27'!AT186,'TRA_Inv EU27'!AT187)</f>
        <v>1613.1718899224384</v>
      </c>
      <c r="AA22" s="12">
        <f>SUM('TRA_Inv EU27'!AU185,'TRA_Inv EU27'!AU186,'TRA_Inv EU27'!AU187)</f>
        <v>1615.498921013284</v>
      </c>
      <c r="AB22" s="12">
        <f>SUM('TRA_Inv EU27'!AV185,'TRA_Inv EU27'!AV186,'TRA_Inv EU27'!AV187)</f>
        <v>1655.8541443115921</v>
      </c>
      <c r="AC22" s="12">
        <f>SUM('TRA_Inv EU27'!AW185,'TRA_Inv EU27'!AW186,'TRA_Inv EU27'!AW187)</f>
        <v>1748.7905898847423</v>
      </c>
      <c r="AD22" s="12">
        <f>SUM('TRA_Inv EU27'!AX185,'TRA_Inv EU27'!AX186,'TRA_Inv EU27'!AX187)</f>
        <v>1776.5334373275807</v>
      </c>
      <c r="AE22" s="12">
        <f>SUM('TRA_Inv EU27'!AY185,'TRA_Inv EU27'!AY186,'TRA_Inv EU27'!AY187)</f>
        <v>1783.6328741052985</v>
      </c>
      <c r="AF22" s="12">
        <f>SUM('TRA_Inv EU27'!AZ185,'TRA_Inv EU27'!AZ186,'TRA_Inv EU27'!AZ187)</f>
        <v>1808.4815812775487</v>
      </c>
    </row>
    <row r="23" spans="1:32" x14ac:dyDescent="0.35">
      <c r="A23" s="14" t="s">
        <v>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</row>
    <row r="24" spans="1:32" x14ac:dyDescent="0.35">
      <c r="A24" s="14" t="s">
        <v>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</row>
    <row r="25" spans="1:32" x14ac:dyDescent="0.35">
      <c r="A25" s="14" t="s">
        <v>4</v>
      </c>
      <c r="B25" s="12">
        <f>'TRA_Inv EU27'!V184</f>
        <v>225.31929442028394</v>
      </c>
      <c r="C25" s="12">
        <f>'TRA_Inv EU27'!W184</f>
        <v>216.3768449010503</v>
      </c>
      <c r="D25" s="12">
        <f>'TRA_Inv EU27'!X184</f>
        <v>205.54381234992047</v>
      </c>
      <c r="E25" s="12">
        <f>'TRA_Inv EU27'!Y184</f>
        <v>198.39254244687206</v>
      </c>
      <c r="F25" s="12">
        <f>'TRA_Inv EU27'!Z184</f>
        <v>188.73046633353147</v>
      </c>
      <c r="G25" s="12">
        <f>'TRA_Inv EU27'!AA184</f>
        <v>183.29331054861132</v>
      </c>
      <c r="H25" s="12">
        <f>'TRA_Inv EU27'!AB184</f>
        <v>178.24903187114546</v>
      </c>
      <c r="I25" s="12">
        <f>'TRA_Inv EU27'!AC184</f>
        <v>174.17571504183127</v>
      </c>
      <c r="J25" s="12">
        <f>'TRA_Inv EU27'!AD184</f>
        <v>159.43312263122999</v>
      </c>
      <c r="K25" s="12">
        <f>'TRA_Inv EU27'!AE184</f>
        <v>162.8079308925922</v>
      </c>
      <c r="L25" s="12">
        <f>'TRA_Inv EU27'!AF184</f>
        <v>152.94980947224053</v>
      </c>
      <c r="M25" s="12">
        <f>'TRA_Inv EU27'!AG184</f>
        <v>272.05745658704694</v>
      </c>
      <c r="N25" s="12">
        <f>'TRA_Inv EU27'!AH184</f>
        <v>121.06159563612999</v>
      </c>
      <c r="O25" s="12">
        <f>'TRA_Inv EU27'!AI184</f>
        <v>123.69717953321576</v>
      </c>
      <c r="P25" s="12">
        <f>'TRA_Inv EU27'!AJ184</f>
        <v>127.39110988452511</v>
      </c>
      <c r="Q25" s="12">
        <f>'TRA_Inv EU27'!AK184</f>
        <v>127.39690601769821</v>
      </c>
      <c r="R25" s="12">
        <f>'TRA_Inv EU27'!AL184</f>
        <v>130.06287255442663</v>
      </c>
      <c r="S25" s="12">
        <f>'TRA_Inv EU27'!AM184</f>
        <v>135.21952624783859</v>
      </c>
      <c r="T25" s="12">
        <f>'TRA_Inv EU27'!AN184</f>
        <v>140.69250352244217</v>
      </c>
      <c r="U25" s="12">
        <f>'TRA_Inv EU27'!AO184</f>
        <v>143.78470277281096</v>
      </c>
      <c r="V25" s="12">
        <f>'TRA_Inv EU27'!AP184</f>
        <v>143.47277028654358</v>
      </c>
      <c r="W25" s="12">
        <f>'TRA_Inv EU27'!AQ184</f>
        <v>130.2867799329434</v>
      </c>
      <c r="X25" s="12">
        <f>'TRA_Inv EU27'!AR184</f>
        <v>131.89286742983634</v>
      </c>
      <c r="Y25" s="12">
        <f>'TRA_Inv EU27'!AS184</f>
        <v>121.51230434853134</v>
      </c>
      <c r="Z25" s="12">
        <f>'TRA_Inv EU27'!AT184</f>
        <v>124.23277764906663</v>
      </c>
      <c r="AA25" s="12">
        <f>'TRA_Inv EU27'!AU184</f>
        <v>108.72000765053554</v>
      </c>
      <c r="AB25" s="12">
        <f>'TRA_Inv EU27'!AV184</f>
        <v>113.62758088820685</v>
      </c>
      <c r="AC25" s="12">
        <f>'TRA_Inv EU27'!AW184</f>
        <v>121.72535363957111</v>
      </c>
      <c r="AD25" s="12">
        <f>'TRA_Inv EU27'!AX184</f>
        <v>124.25508250537334</v>
      </c>
      <c r="AE25" s="12">
        <f>'TRA_Inv EU27'!AY184</f>
        <v>121.95694576526108</v>
      </c>
      <c r="AF25" s="12">
        <f>'TRA_Inv EU27'!AZ184</f>
        <v>118.22152140065725</v>
      </c>
    </row>
    <row r="26" spans="1:32" x14ac:dyDescent="0.35">
      <c r="A26" s="14" t="s">
        <v>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</row>
    <row r="27" spans="1:32" x14ac:dyDescent="0.35">
      <c r="A27" s="14" t="s">
        <v>71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</row>
    <row r="28" spans="1:32" x14ac:dyDescent="0.35">
      <c r="A28" s="14" t="s">
        <v>72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</row>
    <row r="30" spans="1:32" x14ac:dyDescent="0.35">
      <c r="A30" s="1" t="s">
        <v>919</v>
      </c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35">
      <c r="A31" s="14" t="s">
        <v>1</v>
      </c>
      <c r="B31" s="12">
        <f>'TRA_Inv EU27'!V39</f>
        <v>631397</v>
      </c>
      <c r="C31" s="12">
        <f>'TRA_Inv EU27'!W39</f>
        <v>673295</v>
      </c>
      <c r="D31" s="12">
        <f>'TRA_Inv EU27'!X39</f>
        <v>730824</v>
      </c>
      <c r="E31" s="12">
        <f>'TRA_Inv EU27'!Y39</f>
        <v>779327</v>
      </c>
      <c r="F31" s="12">
        <f>'TRA_Inv EU27'!Z39</f>
        <v>809681</v>
      </c>
      <c r="G31" s="12">
        <f>'TRA_Inv EU27'!AA39</f>
        <v>848034</v>
      </c>
      <c r="H31" s="12">
        <f>'TRA_Inv EU27'!AB39</f>
        <v>849325</v>
      </c>
      <c r="I31" s="12">
        <f>'TRA_Inv EU27'!AC39</f>
        <v>851342</v>
      </c>
      <c r="J31" s="12">
        <f>'TRA_Inv EU27'!AD39</f>
        <v>865096</v>
      </c>
      <c r="K31" s="12">
        <f>'TRA_Inv EU27'!AE39</f>
        <v>891807</v>
      </c>
      <c r="L31" s="12">
        <f>'TRA_Inv EU27'!AF39</f>
        <v>932897</v>
      </c>
      <c r="M31" s="12">
        <f>'TRA_Inv EU27'!AG39</f>
        <v>992464</v>
      </c>
      <c r="N31" s="12">
        <f>'TRA_Inv EU27'!AH39</f>
        <v>1063032</v>
      </c>
      <c r="O31" s="12">
        <f>'TRA_Inv EU27'!AI39</f>
        <v>1138014</v>
      </c>
      <c r="P31" s="12">
        <f>'TRA_Inv EU27'!AJ39</f>
        <v>1224566</v>
      </c>
      <c r="Q31" s="12">
        <f>'TRA_Inv EU27'!AK39</f>
        <v>1321009</v>
      </c>
      <c r="R31" s="12">
        <f>'TRA_Inv EU27'!AL39</f>
        <v>1423183</v>
      </c>
      <c r="S31" s="12">
        <f>'TRA_Inv EU27'!AM39</f>
        <v>1544734</v>
      </c>
      <c r="T31" s="12">
        <f>'TRA_Inv EU27'!AN39</f>
        <v>1651131</v>
      </c>
      <c r="U31" s="12">
        <f>'TRA_Inv EU27'!AO39</f>
        <v>1753494</v>
      </c>
      <c r="V31" s="12">
        <f>'TRA_Inv EU27'!AP39</f>
        <v>1848095</v>
      </c>
      <c r="W31" s="12">
        <f>'TRA_Inv EU27'!AQ39</f>
        <v>1949077</v>
      </c>
      <c r="X31" s="12">
        <f>'TRA_Inv EU27'!AR39</f>
        <v>2053581</v>
      </c>
      <c r="Y31" s="12">
        <f>'TRA_Inv EU27'!AS39</f>
        <v>2169967</v>
      </c>
      <c r="Z31" s="12">
        <f>'TRA_Inv EU27'!AT39</f>
        <v>2307254</v>
      </c>
      <c r="AA31" s="12">
        <f>'TRA_Inv EU27'!AU39</f>
        <v>2438268</v>
      </c>
      <c r="AB31" s="12">
        <f>'TRA_Inv EU27'!AV39</f>
        <v>2574835</v>
      </c>
      <c r="AC31" s="12">
        <f>'TRA_Inv EU27'!AW39</f>
        <v>2729947</v>
      </c>
      <c r="AD31" s="12">
        <f>'TRA_Inv EU27'!AX39</f>
        <v>2887159</v>
      </c>
      <c r="AE31" s="12">
        <f>'TRA_Inv EU27'!AY39</f>
        <v>3061919</v>
      </c>
      <c r="AF31" s="12">
        <f>'TRA_Inv EU27'!AZ39</f>
        <v>3247092</v>
      </c>
    </row>
    <row r="32" spans="1:32" x14ac:dyDescent="0.35">
      <c r="A32" s="14" t="s">
        <v>2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</row>
    <row r="33" spans="1:32" x14ac:dyDescent="0.35">
      <c r="A33" s="14" t="s">
        <v>3</v>
      </c>
      <c r="B33" s="12">
        <f>SUM('TRA_Inv EU27'!V34,'TRA_Inv EU27'!V36)</f>
        <v>2807716</v>
      </c>
      <c r="C33" s="12">
        <f>SUM('TRA_Inv EU27'!W34,'TRA_Inv EU27'!W36)</f>
        <v>2847810</v>
      </c>
      <c r="D33" s="12">
        <f>SUM('TRA_Inv EU27'!X34,'TRA_Inv EU27'!X36)</f>
        <v>2924279</v>
      </c>
      <c r="E33" s="12">
        <f>SUM('TRA_Inv EU27'!Y34,'TRA_Inv EU27'!Y36)</f>
        <v>2953737</v>
      </c>
      <c r="F33" s="12">
        <f>SUM('TRA_Inv EU27'!Z34,'TRA_Inv EU27'!Z36)</f>
        <v>2923869</v>
      </c>
      <c r="G33" s="12">
        <f>SUM('TRA_Inv EU27'!AA34,'TRA_Inv EU27'!AA36)</f>
        <v>2921444</v>
      </c>
      <c r="H33" s="12">
        <f>SUM('TRA_Inv EU27'!AB34,'TRA_Inv EU27'!AB36)</f>
        <v>2816247</v>
      </c>
      <c r="I33" s="12">
        <f>SUM('TRA_Inv EU27'!AC34,'TRA_Inv EU27'!AC36)</f>
        <v>2718690</v>
      </c>
      <c r="J33" s="12">
        <f>SUM('TRA_Inv EU27'!AD34,'TRA_Inv EU27'!AD36)</f>
        <v>2664885</v>
      </c>
      <c r="K33" s="12">
        <f>SUM('TRA_Inv EU27'!AE34,'TRA_Inv EU27'!AE36)</f>
        <v>2640326</v>
      </c>
      <c r="L33" s="12">
        <f>SUM('TRA_Inv EU27'!AF34,'TRA_Inv EU27'!AF36)</f>
        <v>2649595</v>
      </c>
      <c r="M33" s="12">
        <f>SUM('TRA_Inv EU27'!AG34,'TRA_Inv EU27'!AG36)</f>
        <v>2687295</v>
      </c>
      <c r="N33" s="12">
        <f>SUM('TRA_Inv EU27'!AH34,'TRA_Inv EU27'!AH36)</f>
        <v>2734528</v>
      </c>
      <c r="O33" s="12">
        <f>SUM('TRA_Inv EU27'!AI34,'TRA_Inv EU27'!AI36)</f>
        <v>2777581</v>
      </c>
      <c r="P33" s="12">
        <f>SUM('TRA_Inv EU27'!AJ34,'TRA_Inv EU27'!AJ36)</f>
        <v>2846755</v>
      </c>
      <c r="Q33" s="12">
        <f>SUM('TRA_Inv EU27'!AK34,'TRA_Inv EU27'!AK36)</f>
        <v>2918003</v>
      </c>
      <c r="R33" s="12">
        <f>SUM('TRA_Inv EU27'!AL34,'TRA_Inv EU27'!AL36)</f>
        <v>2993679</v>
      </c>
      <c r="S33" s="12">
        <f>SUM('TRA_Inv EU27'!AM34,'TRA_Inv EU27'!AM36)</f>
        <v>3101412</v>
      </c>
      <c r="T33" s="12">
        <f>SUM('TRA_Inv EU27'!AN34,'TRA_Inv EU27'!AN36)</f>
        <v>3175856</v>
      </c>
      <c r="U33" s="12">
        <f>SUM('TRA_Inv EU27'!AO34,'TRA_Inv EU27'!AO36)</f>
        <v>3237575</v>
      </c>
      <c r="V33" s="12">
        <f>SUM('TRA_Inv EU27'!AP34,'TRA_Inv EU27'!AP36)</f>
        <v>3296520</v>
      </c>
      <c r="W33" s="12">
        <f>SUM('TRA_Inv EU27'!AQ34,'TRA_Inv EU27'!AQ36)</f>
        <v>3362294</v>
      </c>
      <c r="X33" s="12">
        <f>SUM('TRA_Inv EU27'!AR34,'TRA_Inv EU27'!AR36)</f>
        <v>3441463</v>
      </c>
      <c r="Y33" s="12">
        <f>SUM('TRA_Inv EU27'!AS34,'TRA_Inv EU27'!AS36)</f>
        <v>3532461</v>
      </c>
      <c r="Z33" s="12">
        <f>SUM('TRA_Inv EU27'!AT34,'TRA_Inv EU27'!AT36)</f>
        <v>3658635</v>
      </c>
      <c r="AA33" s="12">
        <f>SUM('TRA_Inv EU27'!AU34,'TRA_Inv EU27'!AU36)</f>
        <v>3763657</v>
      </c>
      <c r="AB33" s="12">
        <f>SUM('TRA_Inv EU27'!AV34,'TRA_Inv EU27'!AV36)</f>
        <v>3878630</v>
      </c>
      <c r="AC33" s="12">
        <f>SUM('TRA_Inv EU27'!AW34,'TRA_Inv EU27'!AW36)</f>
        <v>4008974</v>
      </c>
      <c r="AD33" s="12">
        <f>SUM('TRA_Inv EU27'!AX34,'TRA_Inv EU27'!AX36)</f>
        <v>4148229</v>
      </c>
      <c r="AE33" s="12">
        <f>SUM('TRA_Inv EU27'!AY34,'TRA_Inv EU27'!AY36)</f>
        <v>4293828</v>
      </c>
      <c r="AF33" s="12">
        <f>SUM('TRA_Inv EU27'!AZ34,'TRA_Inv EU27'!AZ36)</f>
        <v>4457137</v>
      </c>
    </row>
    <row r="34" spans="1:32" x14ac:dyDescent="0.35">
      <c r="A34" s="14" t="s">
        <v>4</v>
      </c>
      <c r="B34" s="12">
        <f>'TRA_Inv EU27'!V35</f>
        <v>0</v>
      </c>
      <c r="C34" s="12">
        <f>'TRA_Inv EU27'!W35</f>
        <v>0</v>
      </c>
      <c r="D34" s="12">
        <f>'TRA_Inv EU27'!X35</f>
        <v>0</v>
      </c>
      <c r="E34" s="12">
        <f>'TRA_Inv EU27'!Y35</f>
        <v>0</v>
      </c>
      <c r="F34" s="12">
        <f>'TRA_Inv EU27'!Z35</f>
        <v>0</v>
      </c>
      <c r="G34" s="12">
        <f>'TRA_Inv EU27'!AA35</f>
        <v>0</v>
      </c>
      <c r="H34" s="12">
        <f>'TRA_Inv EU27'!AB35</f>
        <v>0</v>
      </c>
      <c r="I34" s="12">
        <f>'TRA_Inv EU27'!AC35</f>
        <v>0</v>
      </c>
      <c r="J34" s="12">
        <f>'TRA_Inv EU27'!AD35</f>
        <v>0</v>
      </c>
      <c r="K34" s="12">
        <f>'TRA_Inv EU27'!AE35</f>
        <v>0</v>
      </c>
      <c r="L34" s="12">
        <f>'TRA_Inv EU27'!AF35</f>
        <v>0</v>
      </c>
      <c r="M34" s="12">
        <f>'TRA_Inv EU27'!AG35</f>
        <v>0</v>
      </c>
      <c r="N34" s="12">
        <f>'TRA_Inv EU27'!AH35</f>
        <v>0</v>
      </c>
      <c r="O34" s="12">
        <f>'TRA_Inv EU27'!AI35</f>
        <v>0</v>
      </c>
      <c r="P34" s="12">
        <f>'TRA_Inv EU27'!AJ35</f>
        <v>0</v>
      </c>
      <c r="Q34" s="12">
        <f>'TRA_Inv EU27'!AK35</f>
        <v>0</v>
      </c>
      <c r="R34" s="12">
        <f>'TRA_Inv EU27'!AL35</f>
        <v>0</v>
      </c>
      <c r="S34" s="12">
        <f>'TRA_Inv EU27'!AM35</f>
        <v>0</v>
      </c>
      <c r="T34" s="12">
        <f>'TRA_Inv EU27'!AN35</f>
        <v>0</v>
      </c>
      <c r="U34" s="12">
        <f>'TRA_Inv EU27'!AO35</f>
        <v>0</v>
      </c>
      <c r="V34" s="12">
        <f>'TRA_Inv EU27'!AP35</f>
        <v>0</v>
      </c>
      <c r="W34" s="12">
        <f>'TRA_Inv EU27'!AQ35</f>
        <v>0</v>
      </c>
      <c r="X34" s="12">
        <f>'TRA_Inv EU27'!AR35</f>
        <v>0</v>
      </c>
      <c r="Y34" s="12">
        <f>'TRA_Inv EU27'!AS35</f>
        <v>0</v>
      </c>
      <c r="Z34" s="12">
        <f>'TRA_Inv EU27'!AT35</f>
        <v>0</v>
      </c>
      <c r="AA34" s="12">
        <f>'TRA_Inv EU27'!AU35</f>
        <v>0</v>
      </c>
      <c r="AB34" s="12">
        <f>'TRA_Inv EU27'!AV35</f>
        <v>0</v>
      </c>
      <c r="AC34" s="12">
        <f>'TRA_Inv EU27'!AW35</f>
        <v>0</v>
      </c>
      <c r="AD34" s="12">
        <f>'TRA_Inv EU27'!AX35</f>
        <v>0</v>
      </c>
      <c r="AE34" s="12">
        <f>'TRA_Inv EU27'!AY35</f>
        <v>0</v>
      </c>
      <c r="AF34" s="12">
        <f>'TRA_Inv EU27'!AZ35</f>
        <v>0</v>
      </c>
    </row>
    <row r="35" spans="1:32" x14ac:dyDescent="0.35">
      <c r="A35" s="14" t="s">
        <v>5</v>
      </c>
      <c r="B35" s="12">
        <f>'TRA_Inv EU27'!V37</f>
        <v>0</v>
      </c>
      <c r="C35" s="12">
        <f>'TRA_Inv EU27'!W37</f>
        <v>0</v>
      </c>
      <c r="D35" s="12">
        <f>'TRA_Inv EU27'!X37</f>
        <v>0</v>
      </c>
      <c r="E35" s="12">
        <f>'TRA_Inv EU27'!Y37</f>
        <v>0</v>
      </c>
      <c r="F35" s="12">
        <f>'TRA_Inv EU27'!Z37</f>
        <v>0</v>
      </c>
      <c r="G35" s="12">
        <f>'TRA_Inv EU27'!AA37</f>
        <v>0</v>
      </c>
      <c r="H35" s="12">
        <f>'TRA_Inv EU27'!AB37</f>
        <v>0</v>
      </c>
      <c r="I35" s="12">
        <f>'TRA_Inv EU27'!AC37</f>
        <v>0</v>
      </c>
      <c r="J35" s="12">
        <f>'TRA_Inv EU27'!AD37</f>
        <v>0</v>
      </c>
      <c r="K35" s="12">
        <f>'TRA_Inv EU27'!AE37</f>
        <v>0</v>
      </c>
      <c r="L35" s="12">
        <f>'TRA_Inv EU27'!AF37</f>
        <v>0</v>
      </c>
      <c r="M35" s="12">
        <f>'TRA_Inv EU27'!AG37</f>
        <v>0</v>
      </c>
      <c r="N35" s="12">
        <f>'TRA_Inv EU27'!AH37</f>
        <v>0</v>
      </c>
      <c r="O35" s="12">
        <f>'TRA_Inv EU27'!AI37</f>
        <v>0</v>
      </c>
      <c r="P35" s="12">
        <f>'TRA_Inv EU27'!AJ37</f>
        <v>0</v>
      </c>
      <c r="Q35" s="12">
        <f>'TRA_Inv EU27'!AK37</f>
        <v>0</v>
      </c>
      <c r="R35" s="12">
        <f>'TRA_Inv EU27'!AL37</f>
        <v>0</v>
      </c>
      <c r="S35" s="12">
        <f>'TRA_Inv EU27'!AM37</f>
        <v>0</v>
      </c>
      <c r="T35" s="12">
        <f>'TRA_Inv EU27'!AN37</f>
        <v>0</v>
      </c>
      <c r="U35" s="12">
        <f>'TRA_Inv EU27'!AO37</f>
        <v>0</v>
      </c>
      <c r="V35" s="12">
        <f>'TRA_Inv EU27'!AP37</f>
        <v>0</v>
      </c>
      <c r="W35" s="12">
        <f>'TRA_Inv EU27'!AQ37</f>
        <v>0</v>
      </c>
      <c r="X35" s="12">
        <f>'TRA_Inv EU27'!AR37</f>
        <v>0</v>
      </c>
      <c r="Y35" s="12">
        <f>'TRA_Inv EU27'!AS37</f>
        <v>0</v>
      </c>
      <c r="Z35" s="12">
        <f>'TRA_Inv EU27'!AT37</f>
        <v>0</v>
      </c>
      <c r="AA35" s="12">
        <f>'TRA_Inv EU27'!AU37</f>
        <v>0</v>
      </c>
      <c r="AB35" s="12">
        <f>'TRA_Inv EU27'!AV37</f>
        <v>0</v>
      </c>
      <c r="AC35" s="12">
        <f>'TRA_Inv EU27'!AW37</f>
        <v>0</v>
      </c>
      <c r="AD35" s="12">
        <f>'TRA_Inv EU27'!AX37</f>
        <v>0</v>
      </c>
      <c r="AE35" s="12">
        <f>'TRA_Inv EU27'!AY37</f>
        <v>0</v>
      </c>
      <c r="AF35" s="12">
        <f>'TRA_Inv EU27'!AZ37</f>
        <v>0</v>
      </c>
    </row>
    <row r="36" spans="1:32" x14ac:dyDescent="0.35">
      <c r="A36" s="14" t="s">
        <v>71</v>
      </c>
      <c r="B36" s="12">
        <f>0</f>
        <v>0</v>
      </c>
      <c r="C36" s="12">
        <f>0</f>
        <v>0</v>
      </c>
      <c r="D36" s="12">
        <f>0</f>
        <v>0</v>
      </c>
      <c r="E36" s="12">
        <f>0</f>
        <v>0</v>
      </c>
      <c r="F36" s="12">
        <f>0</f>
        <v>0</v>
      </c>
      <c r="G36" s="12">
        <f>0</f>
        <v>0</v>
      </c>
      <c r="H36" s="12">
        <f>0</f>
        <v>0</v>
      </c>
      <c r="I36" s="12">
        <f>0</f>
        <v>0</v>
      </c>
      <c r="J36" s="12">
        <f>0</f>
        <v>0</v>
      </c>
      <c r="K36" s="12">
        <f>0</f>
        <v>0</v>
      </c>
      <c r="L36" s="12">
        <f>0</f>
        <v>0</v>
      </c>
      <c r="M36" s="12">
        <f>0</f>
        <v>0</v>
      </c>
      <c r="N36" s="12">
        <f>0</f>
        <v>0</v>
      </c>
      <c r="O36" s="12">
        <f>0</f>
        <v>0</v>
      </c>
      <c r="P36" s="12">
        <f>0</f>
        <v>0</v>
      </c>
      <c r="Q36" s="12">
        <f>0</f>
        <v>0</v>
      </c>
      <c r="R36" s="12">
        <f>0</f>
        <v>0</v>
      </c>
      <c r="S36" s="12">
        <f>0</f>
        <v>0</v>
      </c>
      <c r="T36" s="12">
        <f>0</f>
        <v>0</v>
      </c>
      <c r="U36" s="12">
        <f>0</f>
        <v>0</v>
      </c>
      <c r="V36" s="12">
        <f>0</f>
        <v>0</v>
      </c>
      <c r="W36" s="12">
        <f>0</f>
        <v>0</v>
      </c>
      <c r="X36" s="12">
        <f>0</f>
        <v>0</v>
      </c>
      <c r="Y36" s="12">
        <f>0</f>
        <v>0</v>
      </c>
      <c r="Z36" s="12">
        <f>0</f>
        <v>0</v>
      </c>
      <c r="AA36" s="12">
        <f>0</f>
        <v>0</v>
      </c>
      <c r="AB36" s="12">
        <f>0</f>
        <v>0</v>
      </c>
      <c r="AC36" s="12">
        <f>0</f>
        <v>0</v>
      </c>
      <c r="AD36" s="12">
        <f>0</f>
        <v>0</v>
      </c>
      <c r="AE36" s="12">
        <f>0</f>
        <v>0</v>
      </c>
      <c r="AF36" s="12">
        <f>0</f>
        <v>0</v>
      </c>
    </row>
    <row r="37" spans="1:32" x14ac:dyDescent="0.35">
      <c r="A37" s="14" t="s">
        <v>72</v>
      </c>
      <c r="B37" s="12">
        <f>'TRA_Inv EU27'!V43</f>
        <v>0</v>
      </c>
      <c r="C37" s="12">
        <f>'TRA_Inv EU27'!W43</f>
        <v>0</v>
      </c>
      <c r="D37" s="12">
        <f>'TRA_Inv EU27'!X43</f>
        <v>0</v>
      </c>
      <c r="E37" s="12">
        <f>'TRA_Inv EU27'!Y43</f>
        <v>0</v>
      </c>
      <c r="F37" s="12">
        <f>'TRA_Inv EU27'!Z43</f>
        <v>0</v>
      </c>
      <c r="G37" s="12">
        <f>'TRA_Inv EU27'!AA43</f>
        <v>0</v>
      </c>
      <c r="H37" s="12">
        <f>'TRA_Inv EU27'!AB43</f>
        <v>0</v>
      </c>
      <c r="I37" s="12">
        <f>'TRA_Inv EU27'!AC43</f>
        <v>0</v>
      </c>
      <c r="J37" s="12">
        <f>'TRA_Inv EU27'!AD43</f>
        <v>0</v>
      </c>
      <c r="K37" s="12">
        <f>'TRA_Inv EU27'!AE43</f>
        <v>0</v>
      </c>
      <c r="L37" s="12">
        <f>'TRA_Inv EU27'!AF43</f>
        <v>0</v>
      </c>
      <c r="M37" s="12">
        <f>'TRA_Inv EU27'!AG43</f>
        <v>0</v>
      </c>
      <c r="N37" s="12">
        <f>'TRA_Inv EU27'!AH43</f>
        <v>0</v>
      </c>
      <c r="O37" s="12">
        <f>'TRA_Inv EU27'!AI43</f>
        <v>0</v>
      </c>
      <c r="P37" s="12">
        <f>'TRA_Inv EU27'!AJ43</f>
        <v>0</v>
      </c>
      <c r="Q37" s="12">
        <f>'TRA_Inv EU27'!AK43</f>
        <v>0</v>
      </c>
      <c r="R37" s="12">
        <f>'TRA_Inv EU27'!AL43</f>
        <v>0</v>
      </c>
      <c r="S37" s="12">
        <f>'TRA_Inv EU27'!AM43</f>
        <v>0</v>
      </c>
      <c r="T37" s="12">
        <f>'TRA_Inv EU27'!AN43</f>
        <v>0</v>
      </c>
      <c r="U37" s="12">
        <f>'TRA_Inv EU27'!AO43</f>
        <v>0</v>
      </c>
      <c r="V37" s="12">
        <f>'TRA_Inv EU27'!AP43</f>
        <v>0</v>
      </c>
      <c r="W37" s="12">
        <f>'TRA_Inv EU27'!AQ43</f>
        <v>0</v>
      </c>
      <c r="X37" s="12">
        <f>'TRA_Inv EU27'!AR43</f>
        <v>0</v>
      </c>
      <c r="Y37" s="12">
        <f>'TRA_Inv EU27'!AS43</f>
        <v>0</v>
      </c>
      <c r="Z37" s="12">
        <f>'TRA_Inv EU27'!AT43</f>
        <v>0</v>
      </c>
      <c r="AA37" s="12">
        <f>'TRA_Inv EU27'!AU43</f>
        <v>0</v>
      </c>
      <c r="AB37" s="12">
        <f>'TRA_Inv EU27'!AV43</f>
        <v>0</v>
      </c>
      <c r="AC37" s="12">
        <f>'TRA_Inv EU27'!AW43</f>
        <v>0</v>
      </c>
      <c r="AD37" s="12">
        <f>'TRA_Inv EU27'!AX43</f>
        <v>0</v>
      </c>
      <c r="AE37" s="12">
        <f>'TRA_Inv EU27'!AY43</f>
        <v>0</v>
      </c>
      <c r="AF37" s="12">
        <f>'TRA_Inv EU27'!AZ43</f>
        <v>0</v>
      </c>
    </row>
    <row r="39" spans="1:32" x14ac:dyDescent="0.35">
      <c r="A39" s="1" t="s">
        <v>920</v>
      </c>
      <c r="B39">
        <v>2020</v>
      </c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35">
      <c r="A40" s="14" t="s">
        <v>1</v>
      </c>
      <c r="B40" s="12">
        <f>'TRA_Inv EU27'!V134</f>
        <v>133976</v>
      </c>
      <c r="C40" s="12">
        <f>'TRA_Inv EU27'!W134</f>
        <v>117475</v>
      </c>
      <c r="D40" s="12">
        <f>'TRA_Inv EU27'!X134</f>
        <v>95523</v>
      </c>
      <c r="E40" s="12">
        <f>'TRA_Inv EU27'!Y134</f>
        <v>78421</v>
      </c>
      <c r="F40" s="12">
        <f>'TRA_Inv EU27'!Z134</f>
        <v>82559</v>
      </c>
      <c r="G40" s="12">
        <f>'TRA_Inv EU27'!AA134</f>
        <v>104161</v>
      </c>
      <c r="H40" s="12">
        <f>'TRA_Inv EU27'!AB134</f>
        <v>126540</v>
      </c>
      <c r="I40" s="12">
        <f>'TRA_Inv EU27'!AC134</f>
        <v>150098</v>
      </c>
      <c r="J40" s="12">
        <f>'TRA_Inv EU27'!AD134</f>
        <v>177204</v>
      </c>
      <c r="K40" s="12">
        <f>'TRA_Inv EU27'!AE134</f>
        <v>208430</v>
      </c>
      <c r="L40" s="12">
        <f>'TRA_Inv EU27'!AF134</f>
        <v>246837</v>
      </c>
      <c r="M40" s="12">
        <f>'TRA_Inv EU27'!AG134</f>
        <v>290527</v>
      </c>
      <c r="N40" s="12">
        <f>'TRA_Inv EU27'!AH134</f>
        <v>340062</v>
      </c>
      <c r="O40" s="12">
        <f>'TRA_Inv EU27'!AI134</f>
        <v>386270</v>
      </c>
      <c r="P40" s="12">
        <f>'TRA_Inv EU27'!AJ134</f>
        <v>438050</v>
      </c>
      <c r="Q40" s="12">
        <f>'TRA_Inv EU27'!AK134</f>
        <v>490530</v>
      </c>
      <c r="R40" s="12">
        <f>'TRA_Inv EU27'!AL134</f>
        <v>545038</v>
      </c>
      <c r="S40" s="12">
        <f>'TRA_Inv EU27'!AM134</f>
        <v>598480</v>
      </c>
      <c r="T40" s="12">
        <f>'TRA_Inv EU27'!AN134</f>
        <v>652122</v>
      </c>
      <c r="U40" s="12">
        <f>'TRA_Inv EU27'!AO134</f>
        <v>704736</v>
      </c>
      <c r="V40" s="12">
        <f>'TRA_Inv EU27'!AP134</f>
        <v>756614</v>
      </c>
      <c r="W40" s="12">
        <f>'TRA_Inv EU27'!AQ134</f>
        <v>809479</v>
      </c>
      <c r="X40" s="12">
        <f>'TRA_Inv EU27'!AR134</f>
        <v>864800</v>
      </c>
      <c r="Y40" s="12">
        <f>'TRA_Inv EU27'!AS134</f>
        <v>916182</v>
      </c>
      <c r="Z40" s="12">
        <f>'TRA_Inv EU27'!AT134</f>
        <v>972782</v>
      </c>
      <c r="AA40" s="12">
        <f>'TRA_Inv EU27'!AU134</f>
        <v>1028300</v>
      </c>
      <c r="AB40" s="12">
        <f>'TRA_Inv EU27'!AV134</f>
        <v>1086417</v>
      </c>
      <c r="AC40" s="12">
        <f>'TRA_Inv EU27'!AW134</f>
        <v>1144057</v>
      </c>
      <c r="AD40" s="12">
        <f>'TRA_Inv EU27'!AX134</f>
        <v>1205882</v>
      </c>
      <c r="AE40" s="12">
        <f>'TRA_Inv EU27'!AY134</f>
        <v>1267988</v>
      </c>
      <c r="AF40" s="12">
        <f>'TRA_Inv EU27'!AZ134</f>
        <v>1336206</v>
      </c>
    </row>
    <row r="41" spans="1:32" x14ac:dyDescent="0.35">
      <c r="A41" s="14" t="s">
        <v>2</v>
      </c>
      <c r="B41" s="12">
        <f>'TRA_Inv EU27'!V113</f>
        <v>16444</v>
      </c>
      <c r="C41" s="12">
        <f>'TRA_Inv EU27'!W113</f>
        <v>18892</v>
      </c>
      <c r="D41" s="12">
        <f>'TRA_Inv EU27'!X113</f>
        <v>20754</v>
      </c>
      <c r="E41" s="12">
        <f>'TRA_Inv EU27'!Y113</f>
        <v>23827</v>
      </c>
      <c r="F41" s="12">
        <f>'TRA_Inv EU27'!Z113</f>
        <v>26566</v>
      </c>
      <c r="G41" s="12">
        <f>'TRA_Inv EU27'!AA113</f>
        <v>28562</v>
      </c>
      <c r="H41" s="12">
        <f>'TRA_Inv EU27'!AB113</f>
        <v>30172</v>
      </c>
      <c r="I41" s="12">
        <f>'TRA_Inv EU27'!AC113</f>
        <v>31336</v>
      </c>
      <c r="J41" s="12">
        <f>'TRA_Inv EU27'!AD113</f>
        <v>32606</v>
      </c>
      <c r="K41" s="12">
        <f>'TRA_Inv EU27'!AE113</f>
        <v>34092</v>
      </c>
      <c r="L41" s="12">
        <f>'TRA_Inv EU27'!AF113</f>
        <v>36000</v>
      </c>
      <c r="M41" s="12">
        <f>'TRA_Inv EU27'!AG113</f>
        <v>37974</v>
      </c>
      <c r="N41" s="12">
        <f>'TRA_Inv EU27'!AH113</f>
        <v>39931</v>
      </c>
      <c r="O41" s="12">
        <f>'TRA_Inv EU27'!AI113</f>
        <v>41827</v>
      </c>
      <c r="P41" s="12">
        <f>'TRA_Inv EU27'!AJ113</f>
        <v>43807</v>
      </c>
      <c r="Q41" s="12">
        <f>'TRA_Inv EU27'!AK113</f>
        <v>45758</v>
      </c>
      <c r="R41" s="12">
        <f>'TRA_Inv EU27'!AL113</f>
        <v>47888</v>
      </c>
      <c r="S41" s="12">
        <f>'TRA_Inv EU27'!AM113</f>
        <v>49974</v>
      </c>
      <c r="T41" s="12">
        <f>'TRA_Inv EU27'!AN113</f>
        <v>52319</v>
      </c>
      <c r="U41" s="12">
        <f>'TRA_Inv EU27'!AO113</f>
        <v>54805</v>
      </c>
      <c r="V41" s="12">
        <f>'TRA_Inv EU27'!AP113</f>
        <v>57647</v>
      </c>
      <c r="W41" s="12">
        <f>'TRA_Inv EU27'!AQ113</f>
        <v>60617</v>
      </c>
      <c r="X41" s="12">
        <f>'TRA_Inv EU27'!AR113</f>
        <v>64301</v>
      </c>
      <c r="Y41" s="12">
        <f>'TRA_Inv EU27'!AS113</f>
        <v>67690</v>
      </c>
      <c r="Z41" s="12">
        <f>'TRA_Inv EU27'!AT113</f>
        <v>71949</v>
      </c>
      <c r="AA41" s="12">
        <f>'TRA_Inv EU27'!AU113</f>
        <v>75990</v>
      </c>
      <c r="AB41" s="12">
        <f>'TRA_Inv EU27'!AV113</f>
        <v>80391</v>
      </c>
      <c r="AC41" s="12">
        <f>'TRA_Inv EU27'!AW113</f>
        <v>84746</v>
      </c>
      <c r="AD41" s="12">
        <f>'TRA_Inv EU27'!AX113</f>
        <v>89787</v>
      </c>
      <c r="AE41" s="12">
        <f>'TRA_Inv EU27'!AY113</f>
        <v>94291</v>
      </c>
      <c r="AF41" s="12">
        <f>'TRA_Inv EU27'!AZ113</f>
        <v>99526</v>
      </c>
    </row>
    <row r="42" spans="1:32" x14ac:dyDescent="0.35">
      <c r="A42" s="14" t="s">
        <v>3</v>
      </c>
      <c r="B42" s="12">
        <f>SUM('TRA_Inv EU27'!V112,'TRA_Inv EU27'!V114,'TRA_Inv EU27'!V116)</f>
        <v>245043</v>
      </c>
      <c r="C42" s="12">
        <f>SUM('TRA_Inv EU27'!W112,'TRA_Inv EU27'!W114,'TRA_Inv EU27'!W116)</f>
        <v>244495</v>
      </c>
      <c r="D42" s="12">
        <f>SUM('TRA_Inv EU27'!X112,'TRA_Inv EU27'!X114,'TRA_Inv EU27'!X116)</f>
        <v>239232</v>
      </c>
      <c r="E42" s="12">
        <f>SUM('TRA_Inv EU27'!Y112,'TRA_Inv EU27'!Y114,'TRA_Inv EU27'!Y116)</f>
        <v>239218</v>
      </c>
      <c r="F42" s="12">
        <f>SUM('TRA_Inv EU27'!Z112,'TRA_Inv EU27'!Z114,'TRA_Inv EU27'!Z116)</f>
        <v>239480</v>
      </c>
      <c r="G42" s="12">
        <f>SUM('TRA_Inv EU27'!AA112,'TRA_Inv EU27'!AA114,'TRA_Inv EU27'!AA116)</f>
        <v>241059</v>
      </c>
      <c r="H42" s="12">
        <f>SUM('TRA_Inv EU27'!AB112,'TRA_Inv EU27'!AB114,'TRA_Inv EU27'!AB116)</f>
        <v>238409</v>
      </c>
      <c r="I42" s="12">
        <f>SUM('TRA_Inv EU27'!AC112,'TRA_Inv EU27'!AC114,'TRA_Inv EU27'!AC116)</f>
        <v>236206</v>
      </c>
      <c r="J42" s="12">
        <f>SUM('TRA_Inv EU27'!AD112,'TRA_Inv EU27'!AD114,'TRA_Inv EU27'!AD116)</f>
        <v>233888</v>
      </c>
      <c r="K42" s="12">
        <f>SUM('TRA_Inv EU27'!AE112,'TRA_Inv EU27'!AE114,'TRA_Inv EU27'!AE116)</f>
        <v>233058</v>
      </c>
      <c r="L42" s="12">
        <f>SUM('TRA_Inv EU27'!AF112,'TRA_Inv EU27'!AF114,'TRA_Inv EU27'!AF116)</f>
        <v>232756</v>
      </c>
      <c r="M42" s="12">
        <f>SUM('TRA_Inv EU27'!AG112,'TRA_Inv EU27'!AG114,'TRA_Inv EU27'!AG116)</f>
        <v>231253</v>
      </c>
      <c r="N42" s="12">
        <f>SUM('TRA_Inv EU27'!AH112,'TRA_Inv EU27'!AH114,'TRA_Inv EU27'!AH116)</f>
        <v>228161</v>
      </c>
      <c r="O42" s="12">
        <f>SUM('TRA_Inv EU27'!AI112,'TRA_Inv EU27'!AI114,'TRA_Inv EU27'!AI116)</f>
        <v>225316</v>
      </c>
      <c r="P42" s="12">
        <f>SUM('TRA_Inv EU27'!AJ112,'TRA_Inv EU27'!AJ114,'TRA_Inv EU27'!AJ116)</f>
        <v>222664</v>
      </c>
      <c r="Q42" s="12">
        <f>SUM('TRA_Inv EU27'!AK112,'TRA_Inv EU27'!AK114,'TRA_Inv EU27'!AK116)</f>
        <v>220361</v>
      </c>
      <c r="R42" s="12">
        <f>SUM('TRA_Inv EU27'!AL112,'TRA_Inv EU27'!AL114,'TRA_Inv EU27'!AL116)</f>
        <v>218221</v>
      </c>
      <c r="S42" s="12">
        <f>SUM('TRA_Inv EU27'!AM112,'TRA_Inv EU27'!AM114,'TRA_Inv EU27'!AM116)</f>
        <v>216742</v>
      </c>
      <c r="T42" s="12">
        <f>SUM('TRA_Inv EU27'!AN112,'TRA_Inv EU27'!AN114,'TRA_Inv EU27'!AN116)</f>
        <v>215526</v>
      </c>
      <c r="U42" s="12">
        <f>SUM('TRA_Inv EU27'!AO112,'TRA_Inv EU27'!AO114,'TRA_Inv EU27'!AO116)</f>
        <v>215405</v>
      </c>
      <c r="V42" s="12">
        <f>SUM('TRA_Inv EU27'!AP112,'TRA_Inv EU27'!AP114,'TRA_Inv EU27'!AP116)</f>
        <v>216020</v>
      </c>
      <c r="W42" s="12">
        <f>SUM('TRA_Inv EU27'!AQ112,'TRA_Inv EU27'!AQ114,'TRA_Inv EU27'!AQ116)</f>
        <v>217453</v>
      </c>
      <c r="X42" s="12">
        <f>SUM('TRA_Inv EU27'!AR112,'TRA_Inv EU27'!AR114,'TRA_Inv EU27'!AR116)</f>
        <v>220068</v>
      </c>
      <c r="Y42" s="12">
        <f>SUM('TRA_Inv EU27'!AS112,'TRA_Inv EU27'!AS114,'TRA_Inv EU27'!AS116)</f>
        <v>223058</v>
      </c>
      <c r="Z42" s="12">
        <f>SUM('TRA_Inv EU27'!AT112,'TRA_Inv EU27'!AT114,'TRA_Inv EU27'!AT116)</f>
        <v>226830</v>
      </c>
      <c r="AA42" s="12">
        <f>SUM('TRA_Inv EU27'!AU112,'TRA_Inv EU27'!AU114,'TRA_Inv EU27'!AU116)</f>
        <v>231191</v>
      </c>
      <c r="AB42" s="12">
        <f>SUM('TRA_Inv EU27'!AV112,'TRA_Inv EU27'!AV114,'TRA_Inv EU27'!AV116)</f>
        <v>236435</v>
      </c>
      <c r="AC42" s="12">
        <f>SUM('TRA_Inv EU27'!AW112,'TRA_Inv EU27'!AW114,'TRA_Inv EU27'!AW116)</f>
        <v>242360</v>
      </c>
      <c r="AD42" s="12">
        <f>SUM('TRA_Inv EU27'!AX112,'TRA_Inv EU27'!AX114,'TRA_Inv EU27'!AX116)</f>
        <v>249939</v>
      </c>
      <c r="AE42" s="12">
        <f>SUM('TRA_Inv EU27'!AY112,'TRA_Inv EU27'!AY114,'TRA_Inv EU27'!AY116)</f>
        <v>257532</v>
      </c>
      <c r="AF42" s="12">
        <f>SUM('TRA_Inv EU27'!AZ112,'TRA_Inv EU27'!AZ114,'TRA_Inv EU27'!AZ116)</f>
        <v>267591</v>
      </c>
    </row>
    <row r="43" spans="1:32" x14ac:dyDescent="0.35">
      <c r="A43" s="14" t="s">
        <v>4</v>
      </c>
      <c r="B43" s="12">
        <f>'TRA_Inv EU27'!V115</f>
        <v>2291733</v>
      </c>
      <c r="C43" s="12">
        <f>'TRA_Inv EU27'!W115</f>
        <v>2354398</v>
      </c>
      <c r="D43" s="12">
        <f>'TRA_Inv EU27'!X115</f>
        <v>2396494</v>
      </c>
      <c r="E43" s="12">
        <f>'TRA_Inv EU27'!Y115</f>
        <v>2445334</v>
      </c>
      <c r="F43" s="12">
        <f>'TRA_Inv EU27'!Z115</f>
        <v>2482921</v>
      </c>
      <c r="G43" s="12">
        <f>'TRA_Inv EU27'!AA115</f>
        <v>2498971</v>
      </c>
      <c r="H43" s="12">
        <f>'TRA_Inv EU27'!AB115</f>
        <v>2467294</v>
      </c>
      <c r="I43" s="12">
        <f>'TRA_Inv EU27'!AC115</f>
        <v>2426181</v>
      </c>
      <c r="J43" s="12">
        <f>'TRA_Inv EU27'!AD115</f>
        <v>2386965</v>
      </c>
      <c r="K43" s="12">
        <f>'TRA_Inv EU27'!AE115</f>
        <v>2359749</v>
      </c>
      <c r="L43" s="12">
        <f>'TRA_Inv EU27'!AF115</f>
        <v>2349382</v>
      </c>
      <c r="M43" s="12">
        <f>'TRA_Inv EU27'!AG115</f>
        <v>2328122</v>
      </c>
      <c r="N43" s="12">
        <f>'TRA_Inv EU27'!AH115</f>
        <v>2293038</v>
      </c>
      <c r="O43" s="12">
        <f>'TRA_Inv EU27'!AI115</f>
        <v>2234381</v>
      </c>
      <c r="P43" s="12">
        <f>'TRA_Inv EU27'!AJ115</f>
        <v>2197203</v>
      </c>
      <c r="Q43" s="12">
        <f>'TRA_Inv EU27'!AK115</f>
        <v>2163231</v>
      </c>
      <c r="R43" s="12">
        <f>'TRA_Inv EU27'!AL115</f>
        <v>2130168</v>
      </c>
      <c r="S43" s="12">
        <f>'TRA_Inv EU27'!AM115</f>
        <v>2100991</v>
      </c>
      <c r="T43" s="12">
        <f>'TRA_Inv EU27'!AN115</f>
        <v>2073941</v>
      </c>
      <c r="U43" s="12">
        <f>'TRA_Inv EU27'!AO115</f>
        <v>2055973</v>
      </c>
      <c r="V43" s="12">
        <f>'TRA_Inv EU27'!AP115</f>
        <v>2041161</v>
      </c>
      <c r="W43" s="12">
        <f>'TRA_Inv EU27'!AQ115</f>
        <v>2036052</v>
      </c>
      <c r="X43" s="12">
        <f>'TRA_Inv EU27'!AR115</f>
        <v>2032531</v>
      </c>
      <c r="Y43" s="12">
        <f>'TRA_Inv EU27'!AS115</f>
        <v>2033708</v>
      </c>
      <c r="Z43" s="12">
        <f>'TRA_Inv EU27'!AT115</f>
        <v>2034262</v>
      </c>
      <c r="AA43" s="12">
        <f>'TRA_Inv EU27'!AU115</f>
        <v>2037941</v>
      </c>
      <c r="AB43" s="12">
        <f>'TRA_Inv EU27'!AV115</f>
        <v>2037923</v>
      </c>
      <c r="AC43" s="12">
        <f>'TRA_Inv EU27'!AW115</f>
        <v>2040987</v>
      </c>
      <c r="AD43" s="12">
        <f>'TRA_Inv EU27'!AX115</f>
        <v>2045978</v>
      </c>
      <c r="AE43" s="12">
        <f>'TRA_Inv EU27'!AY115</f>
        <v>2051445</v>
      </c>
      <c r="AF43" s="12">
        <f>'TRA_Inv EU27'!AZ115</f>
        <v>2064277</v>
      </c>
    </row>
    <row r="44" spans="1:32" x14ac:dyDescent="0.35">
      <c r="A44" s="14" t="s">
        <v>5</v>
      </c>
      <c r="B44" s="12">
        <f>'TRA_Inv EU27'!V126</f>
        <v>58374</v>
      </c>
      <c r="C44" s="12">
        <f>'TRA_Inv EU27'!W126</f>
        <v>76870</v>
      </c>
      <c r="D44" s="12">
        <f>'TRA_Inv EU27'!X126</f>
        <v>88337</v>
      </c>
      <c r="E44" s="12">
        <f>'TRA_Inv EU27'!Y126</f>
        <v>96357</v>
      </c>
      <c r="F44" s="12">
        <f>'TRA_Inv EU27'!Z126</f>
        <v>113035</v>
      </c>
      <c r="G44" s="12">
        <f>'TRA_Inv EU27'!AA126</f>
        <v>139673</v>
      </c>
      <c r="H44" s="12">
        <f>'TRA_Inv EU27'!AB126</f>
        <v>165310</v>
      </c>
      <c r="I44" s="12">
        <f>'TRA_Inv EU27'!AC126</f>
        <v>190194</v>
      </c>
      <c r="J44" s="12">
        <f>'TRA_Inv EU27'!AD126</f>
        <v>216440</v>
      </c>
      <c r="K44" s="12">
        <f>'TRA_Inv EU27'!AE126</f>
        <v>243863</v>
      </c>
      <c r="L44" s="12">
        <f>'TRA_Inv EU27'!AF126</f>
        <v>275018</v>
      </c>
      <c r="M44" s="12">
        <f>'TRA_Inv EU27'!AG126</f>
        <v>307854</v>
      </c>
      <c r="N44" s="12">
        <f>'TRA_Inv EU27'!AH126</f>
        <v>344647</v>
      </c>
      <c r="O44" s="12">
        <f>'TRA_Inv EU27'!AI126</f>
        <v>377907</v>
      </c>
      <c r="P44" s="12">
        <f>'TRA_Inv EU27'!AJ126</f>
        <v>416226</v>
      </c>
      <c r="Q44" s="12">
        <f>'TRA_Inv EU27'!AK126</f>
        <v>452374</v>
      </c>
      <c r="R44" s="12">
        <f>'TRA_Inv EU27'!AL126</f>
        <v>488533</v>
      </c>
      <c r="S44" s="12">
        <f>'TRA_Inv EU27'!AM126</f>
        <v>519973</v>
      </c>
      <c r="T44" s="12">
        <f>'TRA_Inv EU27'!AN126</f>
        <v>549402</v>
      </c>
      <c r="U44" s="12">
        <f>'TRA_Inv EU27'!AO126</f>
        <v>572840</v>
      </c>
      <c r="V44" s="12">
        <f>'TRA_Inv EU27'!AP126</f>
        <v>592906</v>
      </c>
      <c r="W44" s="12">
        <f>'TRA_Inv EU27'!AQ126</f>
        <v>605572</v>
      </c>
      <c r="X44" s="12">
        <f>'TRA_Inv EU27'!AR126</f>
        <v>615338</v>
      </c>
      <c r="Y44" s="12">
        <f>'TRA_Inv EU27'!AS126</f>
        <v>619528</v>
      </c>
      <c r="Z44" s="12">
        <f>'TRA_Inv EU27'!AT126</f>
        <v>623901</v>
      </c>
      <c r="AA44" s="12">
        <f>'TRA_Inv EU27'!AU126</f>
        <v>624096</v>
      </c>
      <c r="AB44" s="12">
        <f>'TRA_Inv EU27'!AV126</f>
        <v>624916</v>
      </c>
      <c r="AC44" s="12">
        <f>'TRA_Inv EU27'!AW126</f>
        <v>622561</v>
      </c>
      <c r="AD44" s="12">
        <f>'TRA_Inv EU27'!AX126</f>
        <v>622230</v>
      </c>
      <c r="AE44" s="12">
        <f>'TRA_Inv EU27'!AY126</f>
        <v>619952</v>
      </c>
      <c r="AF44" s="12">
        <f>'TRA_Inv EU27'!AZ126</f>
        <v>624561</v>
      </c>
    </row>
    <row r="45" spans="1:32" x14ac:dyDescent="0.35">
      <c r="A45" s="14" t="s">
        <v>71</v>
      </c>
      <c r="B45" s="12">
        <f>'TRA_Inv EU27'!V111</f>
        <v>25596</v>
      </c>
      <c r="C45" s="12">
        <f>'TRA_Inv EU27'!W111</f>
        <v>28016</v>
      </c>
      <c r="D45" s="12">
        <f>'TRA_Inv EU27'!X111</f>
        <v>29591</v>
      </c>
      <c r="E45" s="12">
        <f>'TRA_Inv EU27'!Y111</f>
        <v>31812</v>
      </c>
      <c r="F45" s="12">
        <f>'TRA_Inv EU27'!Z111</f>
        <v>33078</v>
      </c>
      <c r="G45" s="12">
        <f>'TRA_Inv EU27'!AA111</f>
        <v>33164</v>
      </c>
      <c r="H45" s="12">
        <f>'TRA_Inv EU27'!AB111</f>
        <v>32762</v>
      </c>
      <c r="I45" s="12">
        <f>'TRA_Inv EU27'!AC111</f>
        <v>32159</v>
      </c>
      <c r="J45" s="12">
        <f>'TRA_Inv EU27'!AD111</f>
        <v>31688</v>
      </c>
      <c r="K45" s="12">
        <f>'TRA_Inv EU27'!AE111</f>
        <v>31295</v>
      </c>
      <c r="L45" s="12">
        <f>'TRA_Inv EU27'!AF111</f>
        <v>31096</v>
      </c>
      <c r="M45" s="12">
        <f>'TRA_Inv EU27'!AG111</f>
        <v>30682</v>
      </c>
      <c r="N45" s="12">
        <f>'TRA_Inv EU27'!AH111</f>
        <v>30250</v>
      </c>
      <c r="O45" s="12">
        <f>'TRA_Inv EU27'!AI111</f>
        <v>29719</v>
      </c>
      <c r="P45" s="12">
        <f>'TRA_Inv EU27'!AJ111</f>
        <v>29320</v>
      </c>
      <c r="Q45" s="12">
        <f>'TRA_Inv EU27'!AK111</f>
        <v>28835</v>
      </c>
      <c r="R45" s="12">
        <f>'TRA_Inv EU27'!AL111</f>
        <v>28416</v>
      </c>
      <c r="S45" s="12">
        <f>'TRA_Inv EU27'!AM111</f>
        <v>27907</v>
      </c>
      <c r="T45" s="12">
        <f>'TRA_Inv EU27'!AN111</f>
        <v>27580</v>
      </c>
      <c r="U45" s="12">
        <f>'TRA_Inv EU27'!AO111</f>
        <v>27217</v>
      </c>
      <c r="V45" s="12">
        <f>'TRA_Inv EU27'!AP111</f>
        <v>27016</v>
      </c>
      <c r="W45" s="12">
        <f>'TRA_Inv EU27'!AQ111</f>
        <v>26796</v>
      </c>
      <c r="X45" s="12">
        <f>'TRA_Inv EU27'!AR111</f>
        <v>26747</v>
      </c>
      <c r="Y45" s="12">
        <f>'TRA_Inv EU27'!AS111</f>
        <v>26606</v>
      </c>
      <c r="Z45" s="12">
        <f>'TRA_Inv EU27'!AT111</f>
        <v>26625</v>
      </c>
      <c r="AA45" s="12">
        <f>'TRA_Inv EU27'!AU111</f>
        <v>26585</v>
      </c>
      <c r="AB45" s="12">
        <f>'TRA_Inv EU27'!AV111</f>
        <v>26597</v>
      </c>
      <c r="AC45" s="12">
        <f>'TRA_Inv EU27'!AW111</f>
        <v>26523</v>
      </c>
      <c r="AD45" s="12">
        <f>'TRA_Inv EU27'!AX111</f>
        <v>26677</v>
      </c>
      <c r="AE45" s="12">
        <f>'TRA_Inv EU27'!AY111</f>
        <v>26576</v>
      </c>
      <c r="AF45" s="12">
        <f>'TRA_Inv EU27'!AZ111</f>
        <v>26675</v>
      </c>
    </row>
    <row r="46" spans="1:32" x14ac:dyDescent="0.35">
      <c r="A46" s="14" t="s">
        <v>72</v>
      </c>
      <c r="B46" s="12">
        <f>'TRA_Inv EU27'!V139</f>
        <v>492</v>
      </c>
      <c r="C46" s="12">
        <f>'TRA_Inv EU27'!W139</f>
        <v>104</v>
      </c>
      <c r="D46" s="12">
        <f>'TRA_Inv EU27'!X139</f>
        <v>18</v>
      </c>
      <c r="E46" s="12">
        <f>'TRA_Inv EU27'!Y139</f>
        <v>10</v>
      </c>
      <c r="F46" s="12">
        <f>'TRA_Inv EU27'!Z139</f>
        <v>8</v>
      </c>
      <c r="G46" s="12">
        <f>'TRA_Inv EU27'!AA139</f>
        <v>9</v>
      </c>
      <c r="H46" s="12">
        <f>'TRA_Inv EU27'!AB139</f>
        <v>8</v>
      </c>
      <c r="I46" s="12">
        <f>'TRA_Inv EU27'!AC139</f>
        <v>9</v>
      </c>
      <c r="J46" s="12">
        <f>'TRA_Inv EU27'!AD139</f>
        <v>15</v>
      </c>
      <c r="K46" s="12">
        <f>'TRA_Inv EU27'!AE139</f>
        <v>129</v>
      </c>
      <c r="L46" s="12">
        <f>'TRA_Inv EU27'!AF139</f>
        <v>1272</v>
      </c>
      <c r="M46" s="12">
        <f>'TRA_Inv EU27'!AG139</f>
        <v>2908</v>
      </c>
      <c r="N46" s="12">
        <f>'TRA_Inv EU27'!AH139</f>
        <v>4776</v>
      </c>
      <c r="O46" s="12">
        <f>'TRA_Inv EU27'!AI139</f>
        <v>6719</v>
      </c>
      <c r="P46" s="12">
        <f>'TRA_Inv EU27'!AJ139</f>
        <v>8862</v>
      </c>
      <c r="Q46" s="12">
        <f>'TRA_Inv EU27'!AK139</f>
        <v>11115</v>
      </c>
      <c r="R46" s="12">
        <f>'TRA_Inv EU27'!AL139</f>
        <v>13494</v>
      </c>
      <c r="S46" s="12">
        <f>'TRA_Inv EU27'!AM139</f>
        <v>15987</v>
      </c>
      <c r="T46" s="12">
        <f>'TRA_Inv EU27'!AN139</f>
        <v>18612</v>
      </c>
      <c r="U46" s="12">
        <f>'TRA_Inv EU27'!AO139</f>
        <v>21372</v>
      </c>
      <c r="V46" s="12">
        <f>'TRA_Inv EU27'!AP139</f>
        <v>24331</v>
      </c>
      <c r="W46" s="12">
        <f>'TRA_Inv EU27'!AQ139</f>
        <v>27653</v>
      </c>
      <c r="X46" s="12">
        <f>'TRA_Inv EU27'!AR139</f>
        <v>31293</v>
      </c>
      <c r="Y46" s="12">
        <f>'TRA_Inv EU27'!AS139</f>
        <v>35152</v>
      </c>
      <c r="Z46" s="12">
        <f>'TRA_Inv EU27'!AT139</f>
        <v>39278</v>
      </c>
      <c r="AA46" s="12">
        <f>'TRA_Inv EU27'!AU139</f>
        <v>43502</v>
      </c>
      <c r="AB46" s="12">
        <f>'TRA_Inv EU27'!AV139</f>
        <v>47945</v>
      </c>
      <c r="AC46" s="12">
        <f>'TRA_Inv EU27'!AW139</f>
        <v>52513</v>
      </c>
      <c r="AD46" s="12">
        <f>'TRA_Inv EU27'!AX139</f>
        <v>57268</v>
      </c>
      <c r="AE46" s="12">
        <f>'TRA_Inv EU27'!AY139</f>
        <v>62113</v>
      </c>
      <c r="AF46" s="12">
        <f>'TRA_Inv EU27'!AZ139</f>
        <v>67298</v>
      </c>
    </row>
    <row r="48" spans="1:32" x14ac:dyDescent="0.35">
      <c r="A48" s="1" t="s">
        <v>921</v>
      </c>
      <c r="B48">
        <v>2020</v>
      </c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35">
      <c r="A49" s="14" t="s">
        <v>1</v>
      </c>
      <c r="B49" s="12">
        <f>'TRA_Inv EU27'!V172</f>
        <v>0</v>
      </c>
      <c r="C49" s="12">
        <f>'TRA_Inv EU27'!W172</f>
        <v>0</v>
      </c>
      <c r="D49" s="12">
        <f>'TRA_Inv EU27'!X172</f>
        <v>0</v>
      </c>
      <c r="E49" s="12">
        <f>'TRA_Inv EU27'!Y172</f>
        <v>0</v>
      </c>
      <c r="F49" s="12">
        <f>'TRA_Inv EU27'!Z172</f>
        <v>0</v>
      </c>
      <c r="G49" s="12">
        <f>'TRA_Inv EU27'!AA172</f>
        <v>0</v>
      </c>
      <c r="H49" s="12">
        <f>'TRA_Inv EU27'!AB172</f>
        <v>0</v>
      </c>
      <c r="I49" s="12">
        <f>'TRA_Inv EU27'!AC172</f>
        <v>0</v>
      </c>
      <c r="J49" s="12">
        <f>'TRA_Inv EU27'!AD172</f>
        <v>2</v>
      </c>
      <c r="K49" s="12">
        <f>'TRA_Inv EU27'!AE172</f>
        <v>15</v>
      </c>
      <c r="L49" s="12">
        <f>'TRA_Inv EU27'!AF172</f>
        <v>64</v>
      </c>
      <c r="M49" s="12">
        <f>'TRA_Inv EU27'!AG172</f>
        <v>136</v>
      </c>
      <c r="N49" s="12">
        <f>'TRA_Inv EU27'!AH172</f>
        <v>217</v>
      </c>
      <c r="O49" s="12">
        <f>'TRA_Inv EU27'!AI172</f>
        <v>314</v>
      </c>
      <c r="P49" s="12">
        <f>'TRA_Inv EU27'!AJ172</f>
        <v>422</v>
      </c>
      <c r="Q49" s="12">
        <f>'TRA_Inv EU27'!AK172</f>
        <v>543</v>
      </c>
      <c r="R49" s="12">
        <f>'TRA_Inv EU27'!AL172</f>
        <v>678</v>
      </c>
      <c r="S49" s="12">
        <f>'TRA_Inv EU27'!AM172</f>
        <v>825</v>
      </c>
      <c r="T49" s="12">
        <f>'TRA_Inv EU27'!AN172</f>
        <v>984</v>
      </c>
      <c r="U49" s="12">
        <f>'TRA_Inv EU27'!AO172</f>
        <v>1153</v>
      </c>
      <c r="V49" s="12">
        <f>'TRA_Inv EU27'!AP172</f>
        <v>1328</v>
      </c>
      <c r="W49" s="12">
        <f>'TRA_Inv EU27'!AQ172</f>
        <v>1523</v>
      </c>
      <c r="X49" s="12">
        <f>'TRA_Inv EU27'!AR172</f>
        <v>1733</v>
      </c>
      <c r="Y49" s="12">
        <f>'TRA_Inv EU27'!AS172</f>
        <v>1959</v>
      </c>
      <c r="Z49" s="12">
        <f>'TRA_Inv EU27'!AT172</f>
        <v>2196</v>
      </c>
      <c r="AA49" s="12">
        <f>'TRA_Inv EU27'!AU172</f>
        <v>2446</v>
      </c>
      <c r="AB49" s="12">
        <f>'TRA_Inv EU27'!AV172</f>
        <v>2701</v>
      </c>
      <c r="AC49" s="12">
        <f>'TRA_Inv EU27'!AW172</f>
        <v>2968</v>
      </c>
      <c r="AD49" s="12">
        <f>'TRA_Inv EU27'!AX172</f>
        <v>3233</v>
      </c>
      <c r="AE49" s="12">
        <f>'TRA_Inv EU27'!AY172</f>
        <v>3512</v>
      </c>
      <c r="AF49" s="12">
        <f>'TRA_Inv EU27'!AZ172</f>
        <v>3831</v>
      </c>
    </row>
    <row r="50" spans="1:32" x14ac:dyDescent="0.35">
      <c r="A50" s="14" t="s">
        <v>2</v>
      </c>
      <c r="B50" s="12">
        <f>'TRA_Inv EU27'!V165</f>
        <v>28</v>
      </c>
      <c r="C50" s="12">
        <f>'TRA_Inv EU27'!W165</f>
        <v>35</v>
      </c>
      <c r="D50" s="12">
        <f>'TRA_Inv EU27'!X165</f>
        <v>44</v>
      </c>
      <c r="E50" s="12">
        <f>'TRA_Inv EU27'!Y165</f>
        <v>55</v>
      </c>
      <c r="F50" s="12">
        <f>'TRA_Inv EU27'!Z165</f>
        <v>65</v>
      </c>
      <c r="G50" s="12">
        <f>'TRA_Inv EU27'!AA165</f>
        <v>83</v>
      </c>
      <c r="H50" s="12">
        <f>'TRA_Inv EU27'!AB165</f>
        <v>99</v>
      </c>
      <c r="I50" s="12">
        <f>'TRA_Inv EU27'!AC165</f>
        <v>121</v>
      </c>
      <c r="J50" s="12">
        <f>'TRA_Inv EU27'!AD165</f>
        <v>148</v>
      </c>
      <c r="K50" s="12">
        <f>'TRA_Inv EU27'!AE165</f>
        <v>180</v>
      </c>
      <c r="L50" s="12">
        <f>'TRA_Inv EU27'!AF165</f>
        <v>217</v>
      </c>
      <c r="M50" s="12">
        <f>'TRA_Inv EU27'!AG165</f>
        <v>264</v>
      </c>
      <c r="N50" s="12">
        <f>'TRA_Inv EU27'!AH165</f>
        <v>316</v>
      </c>
      <c r="O50" s="12">
        <f>'TRA_Inv EU27'!AI165</f>
        <v>376</v>
      </c>
      <c r="P50" s="12">
        <f>'TRA_Inv EU27'!AJ165</f>
        <v>453</v>
      </c>
      <c r="Q50" s="12">
        <f>'TRA_Inv EU27'!AK165</f>
        <v>543</v>
      </c>
      <c r="R50" s="12">
        <f>'TRA_Inv EU27'!AL165</f>
        <v>653</v>
      </c>
      <c r="S50" s="12">
        <f>'TRA_Inv EU27'!AM165</f>
        <v>782</v>
      </c>
      <c r="T50" s="12">
        <f>'TRA_Inv EU27'!AN165</f>
        <v>939</v>
      </c>
      <c r="U50" s="12">
        <f>'TRA_Inv EU27'!AO165</f>
        <v>1123</v>
      </c>
      <c r="V50" s="12">
        <f>'TRA_Inv EU27'!AP165</f>
        <v>1343</v>
      </c>
      <c r="W50" s="12">
        <f>'TRA_Inv EU27'!AQ165</f>
        <v>1597</v>
      </c>
      <c r="X50" s="12">
        <f>'TRA_Inv EU27'!AR165</f>
        <v>1899</v>
      </c>
      <c r="Y50" s="12">
        <f>'TRA_Inv EU27'!AS165</f>
        <v>2248</v>
      </c>
      <c r="Z50" s="12">
        <f>'TRA_Inv EU27'!AT165</f>
        <v>2650</v>
      </c>
      <c r="AA50" s="12">
        <f>'TRA_Inv EU27'!AU165</f>
        <v>3109</v>
      </c>
      <c r="AB50" s="12">
        <f>'TRA_Inv EU27'!AV165</f>
        <v>3633</v>
      </c>
      <c r="AC50" s="12">
        <f>'TRA_Inv EU27'!AW165</f>
        <v>4225</v>
      </c>
      <c r="AD50" s="12">
        <f>'TRA_Inv EU27'!AX165</f>
        <v>4894</v>
      </c>
      <c r="AE50" s="12">
        <f>'TRA_Inv EU27'!AY165</f>
        <v>5642</v>
      </c>
      <c r="AF50" s="12">
        <f>'TRA_Inv EU27'!AZ165</f>
        <v>6495</v>
      </c>
    </row>
    <row r="51" spans="1:32" x14ac:dyDescent="0.35">
      <c r="A51" s="14" t="s">
        <v>3</v>
      </c>
      <c r="B51" s="12">
        <f>SUM('TRA_Inv EU27'!V164)</f>
        <v>2</v>
      </c>
      <c r="C51" s="12">
        <f>SUM('TRA_Inv EU27'!W164)</f>
        <v>2</v>
      </c>
      <c r="D51" s="12">
        <f>SUM('TRA_Inv EU27'!X164)</f>
        <v>3</v>
      </c>
      <c r="E51" s="12">
        <f>SUM('TRA_Inv EU27'!Y164)</f>
        <v>5</v>
      </c>
      <c r="F51" s="12">
        <f>SUM('TRA_Inv EU27'!Z164)</f>
        <v>7</v>
      </c>
      <c r="G51" s="12">
        <f>SUM('TRA_Inv EU27'!AA164)</f>
        <v>10</v>
      </c>
      <c r="H51" s="12">
        <f>SUM('TRA_Inv EU27'!AB164)</f>
        <v>14</v>
      </c>
      <c r="I51" s="12">
        <f>SUM('TRA_Inv EU27'!AC164)</f>
        <v>19</v>
      </c>
      <c r="J51" s="12">
        <f>SUM('TRA_Inv EU27'!AD164)</f>
        <v>25</v>
      </c>
      <c r="K51" s="12">
        <f>SUM('TRA_Inv EU27'!AE164)</f>
        <v>34</v>
      </c>
      <c r="L51" s="12">
        <f>SUM('TRA_Inv EU27'!AF164)</f>
        <v>44</v>
      </c>
      <c r="M51" s="12">
        <f>SUM('TRA_Inv EU27'!AG164)</f>
        <v>57</v>
      </c>
      <c r="N51" s="12">
        <f>SUM('TRA_Inv EU27'!AH164)</f>
        <v>77</v>
      </c>
      <c r="O51" s="12">
        <f>SUM('TRA_Inv EU27'!AI164)</f>
        <v>96</v>
      </c>
      <c r="P51" s="12">
        <f>SUM('TRA_Inv EU27'!AJ164)</f>
        <v>127</v>
      </c>
      <c r="Q51" s="12">
        <f>SUM('TRA_Inv EU27'!AK164)</f>
        <v>164</v>
      </c>
      <c r="R51" s="12">
        <f>SUM('TRA_Inv EU27'!AL164)</f>
        <v>212</v>
      </c>
      <c r="S51" s="12">
        <f>SUM('TRA_Inv EU27'!AM164)</f>
        <v>274</v>
      </c>
      <c r="T51" s="12">
        <f>SUM('TRA_Inv EU27'!AN164)</f>
        <v>348</v>
      </c>
      <c r="U51" s="12">
        <f>SUM('TRA_Inv EU27'!AO164)</f>
        <v>444</v>
      </c>
      <c r="V51" s="12">
        <f>SUM('TRA_Inv EU27'!AP164)</f>
        <v>565</v>
      </c>
      <c r="W51" s="12">
        <f>SUM('TRA_Inv EU27'!AQ164)</f>
        <v>714</v>
      </c>
      <c r="X51" s="12">
        <f>SUM('TRA_Inv EU27'!AR164)</f>
        <v>900</v>
      </c>
      <c r="Y51" s="12">
        <f>SUM('TRA_Inv EU27'!AS164)</f>
        <v>1126</v>
      </c>
      <c r="Z51" s="12">
        <f>SUM('TRA_Inv EU27'!AT164)</f>
        <v>1396</v>
      </c>
      <c r="AA51" s="12">
        <f>SUM('TRA_Inv EU27'!AU164)</f>
        <v>1719</v>
      </c>
      <c r="AB51" s="12">
        <f>SUM('TRA_Inv EU27'!AV164)</f>
        <v>2100</v>
      </c>
      <c r="AC51" s="12">
        <f>SUM('TRA_Inv EU27'!AW164)</f>
        <v>2540</v>
      </c>
      <c r="AD51" s="12">
        <f>SUM('TRA_Inv EU27'!AX164)</f>
        <v>3039</v>
      </c>
      <c r="AE51" s="12">
        <f>SUM('TRA_Inv EU27'!AY164)</f>
        <v>3593</v>
      </c>
      <c r="AF51" s="12">
        <f>SUM('TRA_Inv EU27'!AZ164)</f>
        <v>4185</v>
      </c>
    </row>
    <row r="52" spans="1:32" x14ac:dyDescent="0.35">
      <c r="A52" s="14" t="s">
        <v>4</v>
      </c>
      <c r="B52" s="12">
        <f>'TRA_Inv EU27'!V163</f>
        <v>107553</v>
      </c>
      <c r="C52" s="12">
        <f>'TRA_Inv EU27'!W163</f>
        <v>109240</v>
      </c>
      <c r="D52" s="12">
        <f>'TRA_Inv EU27'!X163</f>
        <v>110233</v>
      </c>
      <c r="E52" s="12">
        <f>'TRA_Inv EU27'!Y163</f>
        <v>111973</v>
      </c>
      <c r="F52" s="12">
        <f>'TRA_Inv EU27'!Z163</f>
        <v>113514</v>
      </c>
      <c r="G52" s="12">
        <f>'TRA_Inv EU27'!AA163</f>
        <v>115227</v>
      </c>
      <c r="H52" s="12">
        <f>'TRA_Inv EU27'!AB163</f>
        <v>116168</v>
      </c>
      <c r="I52" s="12">
        <f>'TRA_Inv EU27'!AC163</f>
        <v>117375</v>
      </c>
      <c r="J52" s="12">
        <f>'TRA_Inv EU27'!AD163</f>
        <v>118701</v>
      </c>
      <c r="K52" s="12">
        <f>'TRA_Inv EU27'!AE163</f>
        <v>119976</v>
      </c>
      <c r="L52" s="12">
        <f>'TRA_Inv EU27'!AF163</f>
        <v>121095</v>
      </c>
      <c r="M52" s="12">
        <f>'TRA_Inv EU27'!AG163</f>
        <v>122019</v>
      </c>
      <c r="N52" s="12">
        <f>'TRA_Inv EU27'!AH163</f>
        <v>122915</v>
      </c>
      <c r="O52" s="12">
        <f>'TRA_Inv EU27'!AI163</f>
        <v>123115</v>
      </c>
      <c r="P52" s="12">
        <f>'TRA_Inv EU27'!AJ163</f>
        <v>123954</v>
      </c>
      <c r="Q52" s="12">
        <f>'TRA_Inv EU27'!AK163</f>
        <v>124727</v>
      </c>
      <c r="R52" s="12">
        <f>'TRA_Inv EU27'!AL163</f>
        <v>125455</v>
      </c>
      <c r="S52" s="12">
        <f>'TRA_Inv EU27'!AM163</f>
        <v>126092</v>
      </c>
      <c r="T52" s="12">
        <f>'TRA_Inv EU27'!AN163</f>
        <v>126681</v>
      </c>
      <c r="U52" s="12">
        <f>'TRA_Inv EU27'!AO163</f>
        <v>127127</v>
      </c>
      <c r="V52" s="12">
        <f>'TRA_Inv EU27'!AP163</f>
        <v>127532</v>
      </c>
      <c r="W52" s="12">
        <f>'TRA_Inv EU27'!AQ163</f>
        <v>127839</v>
      </c>
      <c r="X52" s="12">
        <f>'TRA_Inv EU27'!AR163</f>
        <v>127987</v>
      </c>
      <c r="Y52" s="12">
        <f>'TRA_Inv EU27'!AS163</f>
        <v>127929</v>
      </c>
      <c r="Z52" s="12">
        <f>'TRA_Inv EU27'!AT163</f>
        <v>127618</v>
      </c>
      <c r="AA52" s="12">
        <f>'TRA_Inv EU27'!AU163</f>
        <v>127091</v>
      </c>
      <c r="AB52" s="12">
        <f>'TRA_Inv EU27'!AV163</f>
        <v>126305</v>
      </c>
      <c r="AC52" s="12">
        <f>'TRA_Inv EU27'!AW163</f>
        <v>125223</v>
      </c>
      <c r="AD52" s="12">
        <f>'TRA_Inv EU27'!AX163</f>
        <v>123947</v>
      </c>
      <c r="AE52" s="12">
        <f>'TRA_Inv EU27'!AY163</f>
        <v>122358</v>
      </c>
      <c r="AF52" s="12">
        <f>'TRA_Inv EU27'!AZ163</f>
        <v>120519</v>
      </c>
    </row>
    <row r="53" spans="1:32" x14ac:dyDescent="0.35">
      <c r="A53" s="14" t="s">
        <v>5</v>
      </c>
      <c r="B53" s="12">
        <f>0</f>
        <v>0</v>
      </c>
      <c r="C53" s="12">
        <f>0</f>
        <v>0</v>
      </c>
      <c r="D53" s="12">
        <f>0</f>
        <v>0</v>
      </c>
      <c r="E53" s="12">
        <f>0</f>
        <v>0</v>
      </c>
      <c r="F53" s="12">
        <f>0</f>
        <v>0</v>
      </c>
      <c r="G53" s="12">
        <f>0</f>
        <v>0</v>
      </c>
      <c r="H53" s="12">
        <f>0</f>
        <v>0</v>
      </c>
      <c r="I53" s="12">
        <f>0</f>
        <v>0</v>
      </c>
      <c r="J53" s="12">
        <f>0</f>
        <v>0</v>
      </c>
      <c r="K53" s="12">
        <f>0</f>
        <v>0</v>
      </c>
      <c r="L53" s="12">
        <f>0</f>
        <v>0</v>
      </c>
      <c r="M53" s="12">
        <f>0</f>
        <v>0</v>
      </c>
      <c r="N53" s="12">
        <f>0</f>
        <v>0</v>
      </c>
      <c r="O53" s="12">
        <f>0</f>
        <v>0</v>
      </c>
      <c r="P53" s="12">
        <f>0</f>
        <v>0</v>
      </c>
      <c r="Q53" s="12">
        <f>0</f>
        <v>0</v>
      </c>
      <c r="R53" s="12">
        <f>0</f>
        <v>0</v>
      </c>
      <c r="S53" s="12">
        <f>0</f>
        <v>0</v>
      </c>
      <c r="T53" s="12">
        <f>0</f>
        <v>0</v>
      </c>
      <c r="U53" s="12">
        <f>0</f>
        <v>0</v>
      </c>
      <c r="V53" s="12">
        <f>0</f>
        <v>0</v>
      </c>
      <c r="W53" s="12">
        <f>0</f>
        <v>0</v>
      </c>
      <c r="X53" s="12">
        <f>0</f>
        <v>0</v>
      </c>
      <c r="Y53" s="12">
        <f>0</f>
        <v>0</v>
      </c>
      <c r="Z53" s="12">
        <f>0</f>
        <v>0</v>
      </c>
      <c r="AA53" s="12">
        <f>0</f>
        <v>0</v>
      </c>
      <c r="AB53" s="12">
        <f>0</f>
        <v>0</v>
      </c>
      <c r="AC53" s="12">
        <f>0</f>
        <v>0</v>
      </c>
      <c r="AD53" s="12">
        <f>0</f>
        <v>0</v>
      </c>
      <c r="AE53" s="12">
        <f>0</f>
        <v>0</v>
      </c>
      <c r="AF53" s="12">
        <f>0</f>
        <v>0</v>
      </c>
    </row>
    <row r="54" spans="1:32" x14ac:dyDescent="0.35">
      <c r="A54" s="14" t="s">
        <v>71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5" spans="1:32" x14ac:dyDescent="0.35">
      <c r="A55" s="14" t="s">
        <v>72</v>
      </c>
      <c r="B55" s="12">
        <f>'TRA_Inv EU27'!V177</f>
        <v>7</v>
      </c>
      <c r="C55" s="12">
        <f>'TRA_Inv EU27'!W177</f>
        <v>0</v>
      </c>
      <c r="D55" s="12">
        <f>'TRA_Inv EU27'!X177</f>
        <v>0</v>
      </c>
      <c r="E55" s="12">
        <f>'TRA_Inv EU27'!Y177</f>
        <v>0</v>
      </c>
      <c r="F55" s="12">
        <f>'TRA_Inv EU27'!Z177</f>
        <v>0</v>
      </c>
      <c r="G55" s="12">
        <f>'TRA_Inv EU27'!AA177</f>
        <v>0</v>
      </c>
      <c r="H55" s="12">
        <f>'TRA_Inv EU27'!AB177</f>
        <v>0</v>
      </c>
      <c r="I55" s="12">
        <f>'TRA_Inv EU27'!AC177</f>
        <v>0</v>
      </c>
      <c r="J55" s="12">
        <f>'TRA_Inv EU27'!AD177</f>
        <v>0</v>
      </c>
      <c r="K55" s="12">
        <f>'TRA_Inv EU27'!AE177</f>
        <v>0</v>
      </c>
      <c r="L55" s="12">
        <f>'TRA_Inv EU27'!AF177</f>
        <v>124</v>
      </c>
      <c r="M55" s="12">
        <f>'TRA_Inv EU27'!AG177</f>
        <v>376</v>
      </c>
      <c r="N55" s="12">
        <f>'TRA_Inv EU27'!AH177</f>
        <v>660</v>
      </c>
      <c r="O55" s="12">
        <f>'TRA_Inv EU27'!AI177</f>
        <v>985</v>
      </c>
      <c r="P55" s="12">
        <f>'TRA_Inv EU27'!AJ177</f>
        <v>1333</v>
      </c>
      <c r="Q55" s="12">
        <f>'TRA_Inv EU27'!AK177</f>
        <v>1721</v>
      </c>
      <c r="R55" s="12">
        <f>'TRA_Inv EU27'!AL177</f>
        <v>2128</v>
      </c>
      <c r="S55" s="12">
        <f>'TRA_Inv EU27'!AM177</f>
        <v>2575</v>
      </c>
      <c r="T55" s="12">
        <f>'TRA_Inv EU27'!AN177</f>
        <v>3037</v>
      </c>
      <c r="U55" s="12">
        <f>'TRA_Inv EU27'!AO177</f>
        <v>3530</v>
      </c>
      <c r="V55" s="12">
        <f>'TRA_Inv EU27'!AP177</f>
        <v>4051</v>
      </c>
      <c r="W55" s="12">
        <f>'TRA_Inv EU27'!AQ177</f>
        <v>4644</v>
      </c>
      <c r="X55" s="12">
        <f>'TRA_Inv EU27'!AR177</f>
        <v>5260</v>
      </c>
      <c r="Y55" s="12">
        <f>'TRA_Inv EU27'!AS177</f>
        <v>5918</v>
      </c>
      <c r="Z55" s="12">
        <f>'TRA_Inv EU27'!AT177</f>
        <v>6596</v>
      </c>
      <c r="AA55" s="12">
        <f>'TRA_Inv EU27'!AU177</f>
        <v>7337</v>
      </c>
      <c r="AB55" s="12">
        <f>'TRA_Inv EU27'!AV177</f>
        <v>8068</v>
      </c>
      <c r="AC55" s="12">
        <f>'TRA_Inv EU27'!AW177</f>
        <v>8875</v>
      </c>
      <c r="AD55" s="12">
        <f>'TRA_Inv EU27'!AX177</f>
        <v>9648</v>
      </c>
      <c r="AE55" s="12">
        <f>'TRA_Inv EU27'!AY177</f>
        <v>10479</v>
      </c>
      <c r="AF55" s="12">
        <f>'TRA_Inv EU27'!AZ177</f>
        <v>11383</v>
      </c>
    </row>
    <row r="57" spans="1:32" x14ac:dyDescent="0.35">
      <c r="A57" s="1" t="s">
        <v>923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2" x14ac:dyDescent="0.35">
      <c r="A58" s="14" t="s">
        <v>1</v>
      </c>
      <c r="B58" s="12">
        <f>'TRA_Inv EU27'!V190</f>
        <v>397.29510772944383</v>
      </c>
      <c r="C58" s="12">
        <f>'TRA_Inv EU27'!W190</f>
        <v>377.4088207041205</v>
      </c>
      <c r="D58" s="12">
        <f>'TRA_Inv EU27'!X190</f>
        <v>366.54745812862467</v>
      </c>
      <c r="E58" s="12">
        <f>'TRA_Inv EU27'!Y190</f>
        <v>343.38404497017882</v>
      </c>
      <c r="F58" s="12">
        <f>'TRA_Inv EU27'!Z190</f>
        <v>331.6369326047415</v>
      </c>
      <c r="G58" s="12">
        <f>'TRA_Inv EU27'!AA190</f>
        <v>317.76840335728031</v>
      </c>
      <c r="H58" s="12">
        <f>'TRA_Inv EU27'!AB190</f>
        <v>312.86372487705842</v>
      </c>
      <c r="I58" s="12">
        <f>'TRA_Inv EU27'!AC190</f>
        <v>305.46876133376634</v>
      </c>
      <c r="J58" s="12">
        <f>'TRA_Inv EU27'!AD190</f>
        <v>300.41567817719437</v>
      </c>
      <c r="K58" s="12">
        <f>'TRA_Inv EU27'!AE190</f>
        <v>295.59674203257629</v>
      </c>
      <c r="L58" s="12">
        <f>'TRA_Inv EU27'!AF190</f>
        <v>293.35846691884279</v>
      </c>
      <c r="M58" s="12">
        <f>'TRA_Inv EU27'!AG190</f>
        <v>499.39007566918519</v>
      </c>
      <c r="N58" s="12">
        <f>'TRA_Inv EU27'!AH190</f>
        <v>238.89492437955542</v>
      </c>
      <c r="O58" s="12">
        <f>'TRA_Inv EU27'!AI190</f>
        <v>252.26650724652671</v>
      </c>
      <c r="P58" s="12">
        <f>'TRA_Inv EU27'!AJ190</f>
        <v>270.84683033103403</v>
      </c>
      <c r="Q58" s="12">
        <f>'TRA_Inv EU27'!AK190</f>
        <v>281.75189132827057</v>
      </c>
      <c r="R58" s="12">
        <f>'TRA_Inv EU27'!AL190</f>
        <v>308.52880520525747</v>
      </c>
      <c r="S58" s="12">
        <f>'TRA_Inv EU27'!AM190</f>
        <v>316.68539962140983</v>
      </c>
      <c r="T58" s="12">
        <f>'TRA_Inv EU27'!AN190</f>
        <v>320.01029646452764</v>
      </c>
      <c r="U58" s="12">
        <f>'TRA_Inv EU27'!AO190</f>
        <v>349.36411110777738</v>
      </c>
      <c r="V58" s="12">
        <f>'TRA_Inv EU27'!AP190</f>
        <v>364.80558089400336</v>
      </c>
      <c r="W58" s="12">
        <f>'TRA_Inv EU27'!AQ190</f>
        <v>335.37982314364712</v>
      </c>
      <c r="X58" s="12">
        <f>'TRA_Inv EU27'!AR190</f>
        <v>354.54751140773203</v>
      </c>
      <c r="Y58" s="12">
        <f>'TRA_Inv EU27'!AS190</f>
        <v>367.62766470153116</v>
      </c>
      <c r="Z58" s="12">
        <f>'TRA_Inv EU27'!AT190</f>
        <v>370.39362192220318</v>
      </c>
      <c r="AA58" s="12">
        <f>'TRA_Inv EU27'!AU190</f>
        <v>382.98272862002392</v>
      </c>
      <c r="AB58" s="12">
        <f>'TRA_Inv EU27'!AV190</f>
        <v>386.64603240904296</v>
      </c>
      <c r="AC58" s="12">
        <f>'TRA_Inv EU27'!AW190</f>
        <v>430.66836162264849</v>
      </c>
      <c r="AD58" s="12">
        <f>'TRA_Inv EU27'!AX190</f>
        <v>432.35650047103616</v>
      </c>
      <c r="AE58" s="12">
        <f>'TRA_Inv EU27'!AY190</f>
        <v>431.96175236566154</v>
      </c>
      <c r="AF58" s="12">
        <f>'TRA_Inv EU27'!AZ190</f>
        <v>434.26670569862773</v>
      </c>
    </row>
    <row r="59" spans="1:32" x14ac:dyDescent="0.35">
      <c r="A59" s="14" t="s">
        <v>2</v>
      </c>
      <c r="B59" s="12">
        <f>'TRA_Inv EU27'!V174</f>
        <v>0</v>
      </c>
      <c r="C59" s="12">
        <f>'TRA_Inv EU27'!W174</f>
        <v>0</v>
      </c>
      <c r="D59" s="12">
        <f>'TRA_Inv EU27'!X174</f>
        <v>0</v>
      </c>
      <c r="E59" s="12">
        <f>'TRA_Inv EU27'!Y174</f>
        <v>0</v>
      </c>
      <c r="F59" s="12">
        <f>'TRA_Inv EU27'!Z174</f>
        <v>0</v>
      </c>
      <c r="G59" s="12">
        <f>'TRA_Inv EU27'!AA174</f>
        <v>0</v>
      </c>
      <c r="H59" s="12">
        <f>'TRA_Inv EU27'!AB174</f>
        <v>0</v>
      </c>
      <c r="I59" s="12">
        <f>'TRA_Inv EU27'!AC174</f>
        <v>0</v>
      </c>
      <c r="J59" s="12">
        <f>'TRA_Inv EU27'!AD174</f>
        <v>0</v>
      </c>
      <c r="K59" s="12">
        <f>'TRA_Inv EU27'!AE174</f>
        <v>0</v>
      </c>
      <c r="L59" s="12">
        <f>'TRA_Inv EU27'!AF174</f>
        <v>0</v>
      </c>
      <c r="M59" s="12">
        <f>'TRA_Inv EU27'!AG174</f>
        <v>0</v>
      </c>
      <c r="N59" s="12">
        <f>'TRA_Inv EU27'!AH174</f>
        <v>0</v>
      </c>
      <c r="O59" s="12">
        <f>'TRA_Inv EU27'!AI174</f>
        <v>0</v>
      </c>
      <c r="P59" s="12">
        <f>'TRA_Inv EU27'!AJ174</f>
        <v>0</v>
      </c>
      <c r="Q59" s="12">
        <f>'TRA_Inv EU27'!AK174</f>
        <v>0</v>
      </c>
      <c r="R59" s="12">
        <f>'TRA_Inv EU27'!AL174</f>
        <v>0</v>
      </c>
      <c r="S59" s="12">
        <f>'TRA_Inv EU27'!AM174</f>
        <v>0</v>
      </c>
      <c r="T59" s="12">
        <f>'TRA_Inv EU27'!AN174</f>
        <v>0</v>
      </c>
      <c r="U59" s="12">
        <f>'TRA_Inv EU27'!AO174</f>
        <v>0</v>
      </c>
      <c r="V59" s="12">
        <f>'TRA_Inv EU27'!AP174</f>
        <v>0</v>
      </c>
      <c r="W59" s="12">
        <f>'TRA_Inv EU27'!AQ174</f>
        <v>0</v>
      </c>
      <c r="X59" s="12">
        <f>'TRA_Inv EU27'!AR174</f>
        <v>0</v>
      </c>
      <c r="Y59" s="12">
        <f>'TRA_Inv EU27'!AS174</f>
        <v>0</v>
      </c>
      <c r="Z59" s="12">
        <f>'TRA_Inv EU27'!AT174</f>
        <v>0</v>
      </c>
      <c r="AA59" s="12">
        <f>'TRA_Inv EU27'!AU174</f>
        <v>0</v>
      </c>
      <c r="AB59" s="12">
        <f>'TRA_Inv EU27'!AV174</f>
        <v>0</v>
      </c>
      <c r="AC59" s="12">
        <f>'TRA_Inv EU27'!AW174</f>
        <v>0</v>
      </c>
      <c r="AD59" s="12">
        <f>'TRA_Inv EU27'!AX174</f>
        <v>0</v>
      </c>
      <c r="AE59" s="12">
        <f>'TRA_Inv EU27'!AY174</f>
        <v>0</v>
      </c>
      <c r="AF59" s="12">
        <f>'TRA_Inv EU27'!AZ174</f>
        <v>0</v>
      </c>
    </row>
    <row r="60" spans="1:32" x14ac:dyDescent="0.35">
      <c r="A60" s="14" t="s">
        <v>3</v>
      </c>
      <c r="B60" s="12">
        <f>SUM('TRA_Inv EU27'!V173)</f>
        <v>0</v>
      </c>
      <c r="C60" s="12">
        <f>SUM('TRA_Inv EU27'!W173)</f>
        <v>0</v>
      </c>
      <c r="D60" s="12">
        <f>SUM('TRA_Inv EU27'!X173)</f>
        <v>0</v>
      </c>
      <c r="E60" s="12">
        <f>SUM('TRA_Inv EU27'!Y173)</f>
        <v>0</v>
      </c>
      <c r="F60" s="12">
        <f>SUM('TRA_Inv EU27'!Z173)</f>
        <v>0</v>
      </c>
      <c r="G60" s="12">
        <f>SUM('TRA_Inv EU27'!AA173)</f>
        <v>0</v>
      </c>
      <c r="H60" s="12">
        <f>SUM('TRA_Inv EU27'!AB173)</f>
        <v>0</v>
      </c>
      <c r="I60" s="12">
        <f>SUM('TRA_Inv EU27'!AC173)</f>
        <v>0</v>
      </c>
      <c r="J60" s="12">
        <f>SUM('TRA_Inv EU27'!AD173)</f>
        <v>0</v>
      </c>
      <c r="K60" s="12">
        <f>SUM('TRA_Inv EU27'!AE173)</f>
        <v>0</v>
      </c>
      <c r="L60" s="12">
        <f>SUM('TRA_Inv EU27'!AF173)</f>
        <v>0</v>
      </c>
      <c r="M60" s="12">
        <f>SUM('TRA_Inv EU27'!AG173)</f>
        <v>0</v>
      </c>
      <c r="N60" s="12">
        <f>SUM('TRA_Inv EU27'!AH173)</f>
        <v>0</v>
      </c>
      <c r="O60" s="12">
        <f>SUM('TRA_Inv EU27'!AI173)</f>
        <v>0</v>
      </c>
      <c r="P60" s="12">
        <f>SUM('TRA_Inv EU27'!AJ173)</f>
        <v>0</v>
      </c>
      <c r="Q60" s="12">
        <f>SUM('TRA_Inv EU27'!AK173)</f>
        <v>0</v>
      </c>
      <c r="R60" s="12">
        <f>SUM('TRA_Inv EU27'!AL173)</f>
        <v>0</v>
      </c>
      <c r="S60" s="12">
        <f>SUM('TRA_Inv EU27'!AM173)</f>
        <v>0</v>
      </c>
      <c r="T60" s="12">
        <f>SUM('TRA_Inv EU27'!AN173)</f>
        <v>0</v>
      </c>
      <c r="U60" s="12">
        <f>SUM('TRA_Inv EU27'!AO173)</f>
        <v>0</v>
      </c>
      <c r="V60" s="12">
        <f>SUM('TRA_Inv EU27'!AP173)</f>
        <v>0</v>
      </c>
      <c r="W60" s="12">
        <f>SUM('TRA_Inv EU27'!AQ173)</f>
        <v>0</v>
      </c>
      <c r="X60" s="12">
        <f>SUM('TRA_Inv EU27'!AR173)</f>
        <v>0</v>
      </c>
      <c r="Y60" s="12">
        <f>SUM('TRA_Inv EU27'!AS173)</f>
        <v>0</v>
      </c>
      <c r="Z60" s="12">
        <f>SUM('TRA_Inv EU27'!AT173)</f>
        <v>0</v>
      </c>
      <c r="AA60" s="12">
        <f>SUM('TRA_Inv EU27'!AU173)</f>
        <v>0</v>
      </c>
      <c r="AB60" s="12">
        <f>SUM('TRA_Inv EU27'!AV173)</f>
        <v>0</v>
      </c>
      <c r="AC60" s="12">
        <f>SUM('TRA_Inv EU27'!AW173)</f>
        <v>0</v>
      </c>
      <c r="AD60" s="12">
        <f>SUM('TRA_Inv EU27'!AX173)</f>
        <v>0</v>
      </c>
      <c r="AE60" s="12">
        <f>SUM('TRA_Inv EU27'!AY173)</f>
        <v>0</v>
      </c>
      <c r="AF60" s="12">
        <f>SUM('TRA_Inv EU27'!AZ173)</f>
        <v>0</v>
      </c>
    </row>
    <row r="61" spans="1:32" x14ac:dyDescent="0.35">
      <c r="A61" s="14" t="s">
        <v>4</v>
      </c>
      <c r="B61" s="12">
        <f>'TRA_Inv EU27'!V189</f>
        <v>122.55119047073292</v>
      </c>
      <c r="C61" s="12">
        <f>'TRA_Inv EU27'!W189</f>
        <v>115.85403984084746</v>
      </c>
      <c r="D61" s="12">
        <f>'TRA_Inv EU27'!X189</f>
        <v>111.55812889737784</v>
      </c>
      <c r="E61" s="12">
        <f>'TRA_Inv EU27'!Y189</f>
        <v>103.72064625253175</v>
      </c>
      <c r="F61" s="12">
        <f>'TRA_Inv EU27'!Z189</f>
        <v>98.749658313150434</v>
      </c>
      <c r="G61" s="12">
        <f>'TRA_Inv EU27'!AA189</f>
        <v>94.752836669246008</v>
      </c>
      <c r="H61" s="12">
        <f>'TRA_Inv EU27'!AB189</f>
        <v>89.970273744328338</v>
      </c>
      <c r="I61" s="12">
        <f>'TRA_Inv EU27'!AC189</f>
        <v>88.885525228650408</v>
      </c>
      <c r="J61" s="12">
        <f>'TRA_Inv EU27'!AD189</f>
        <v>86.076725371526379</v>
      </c>
      <c r="K61" s="12">
        <f>'TRA_Inv EU27'!AE189</f>
        <v>82.875040687776206</v>
      </c>
      <c r="L61" s="12">
        <f>'TRA_Inv EU27'!AF189</f>
        <v>80.450688257222552</v>
      </c>
      <c r="M61" s="12">
        <f>'TRA_Inv EU27'!AG189</f>
        <v>134.34331096029248</v>
      </c>
      <c r="N61" s="12">
        <f>'TRA_Inv EU27'!AH189</f>
        <v>63.495619675634941</v>
      </c>
      <c r="O61" s="12">
        <f>'TRA_Inv EU27'!AI189</f>
        <v>65.762662835899221</v>
      </c>
      <c r="P61" s="12">
        <f>'TRA_Inv EU27'!AJ189</f>
        <v>68.328046405652998</v>
      </c>
      <c r="Q61" s="12">
        <f>'TRA_Inv EU27'!AK189</f>
        <v>72.089880816125117</v>
      </c>
      <c r="R61" s="12">
        <f>'TRA_Inv EU27'!AL189</f>
        <v>74.681918178359297</v>
      </c>
      <c r="S61" s="12">
        <f>'TRA_Inv EU27'!AM189</f>
        <v>75.670114381914658</v>
      </c>
      <c r="T61" s="12">
        <f>'TRA_Inv EU27'!AN189</f>
        <v>74.547002234804651</v>
      </c>
      <c r="U61" s="12">
        <f>'TRA_Inv EU27'!AO189</f>
        <v>81.751287011640514</v>
      </c>
      <c r="V61" s="12">
        <f>'TRA_Inv EU27'!AP189</f>
        <v>85.755526955435471</v>
      </c>
      <c r="W61" s="12">
        <f>'TRA_Inv EU27'!AQ189</f>
        <v>73.073095477654434</v>
      </c>
      <c r="X61" s="12">
        <f>'TRA_Inv EU27'!AR189</f>
        <v>74.664397513939932</v>
      </c>
      <c r="Y61" s="12">
        <f>'TRA_Inv EU27'!AS189</f>
        <v>73.979202911429283</v>
      </c>
      <c r="Z61" s="12">
        <f>'TRA_Inv EU27'!AT189</f>
        <v>70.260533035012728</v>
      </c>
      <c r="AA61" s="12">
        <f>'TRA_Inv EU27'!AU189</f>
        <v>71.047611285692938</v>
      </c>
      <c r="AB61" s="12">
        <f>'TRA_Inv EU27'!AV189</f>
        <v>69.519837770313501</v>
      </c>
      <c r="AC61" s="12">
        <f>'TRA_Inv EU27'!AW189</f>
        <v>80.848986029751416</v>
      </c>
      <c r="AD61" s="12">
        <f>'TRA_Inv EU27'!AX189</f>
        <v>77.087716217199258</v>
      </c>
      <c r="AE61" s="12">
        <f>'TRA_Inv EU27'!AY189</f>
        <v>73.771791844123186</v>
      </c>
      <c r="AF61" s="12">
        <f>'TRA_Inv EU27'!AZ189</f>
        <v>72.651654490216231</v>
      </c>
    </row>
    <row r="62" spans="1:32" x14ac:dyDescent="0.35">
      <c r="A62" s="14" t="s">
        <v>5</v>
      </c>
      <c r="B62" s="12">
        <f>0</f>
        <v>0</v>
      </c>
      <c r="C62" s="12">
        <f>0</f>
        <v>0</v>
      </c>
      <c r="D62" s="12">
        <f>0</f>
        <v>0</v>
      </c>
      <c r="E62" s="12">
        <f>0</f>
        <v>0</v>
      </c>
      <c r="F62" s="12">
        <f>0</f>
        <v>0</v>
      </c>
      <c r="G62" s="12">
        <f>0</f>
        <v>0</v>
      </c>
      <c r="H62" s="12">
        <f>0</f>
        <v>0</v>
      </c>
      <c r="I62" s="12">
        <f>0</f>
        <v>0</v>
      </c>
      <c r="J62" s="12">
        <f>0</f>
        <v>0</v>
      </c>
      <c r="K62" s="12">
        <f>0</f>
        <v>0</v>
      </c>
      <c r="L62" s="12">
        <f>0</f>
        <v>0</v>
      </c>
      <c r="M62" s="12">
        <f>0</f>
        <v>0</v>
      </c>
      <c r="N62" s="12">
        <f>0</f>
        <v>0</v>
      </c>
      <c r="O62" s="12">
        <f>0</f>
        <v>0</v>
      </c>
      <c r="P62" s="12">
        <f>0</f>
        <v>0</v>
      </c>
      <c r="Q62" s="12">
        <f>0</f>
        <v>0</v>
      </c>
      <c r="R62" s="12">
        <f>0</f>
        <v>0</v>
      </c>
      <c r="S62" s="12">
        <f>0</f>
        <v>0</v>
      </c>
      <c r="T62" s="12">
        <f>0</f>
        <v>0</v>
      </c>
      <c r="U62" s="12">
        <f>0</f>
        <v>0</v>
      </c>
      <c r="V62" s="12">
        <f>0</f>
        <v>0</v>
      </c>
      <c r="W62" s="12">
        <f>0</f>
        <v>0</v>
      </c>
      <c r="X62" s="12">
        <f>0</f>
        <v>0</v>
      </c>
      <c r="Y62" s="12">
        <f>0</f>
        <v>0</v>
      </c>
      <c r="Z62" s="12">
        <f>0</f>
        <v>0</v>
      </c>
      <c r="AA62" s="12">
        <f>0</f>
        <v>0</v>
      </c>
      <c r="AB62" s="12">
        <f>0</f>
        <v>0</v>
      </c>
      <c r="AC62" s="12">
        <f>0</f>
        <v>0</v>
      </c>
      <c r="AD62" s="12">
        <f>0</f>
        <v>0</v>
      </c>
      <c r="AE62" s="12">
        <f>0</f>
        <v>0</v>
      </c>
      <c r="AF62" s="12">
        <f>0</f>
        <v>0</v>
      </c>
    </row>
    <row r="63" spans="1:32" x14ac:dyDescent="0.35">
      <c r="A63" s="14" t="s">
        <v>71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</row>
    <row r="64" spans="1:32" x14ac:dyDescent="0.35">
      <c r="A64" s="14" t="s">
        <v>72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</row>
    <row r="66" spans="1:32" s="1" customFormat="1" x14ac:dyDescent="0.35">
      <c r="A66" s="1" t="s">
        <v>924</v>
      </c>
    </row>
    <row r="67" spans="1:32" s="1" customFormat="1" x14ac:dyDescent="0.35">
      <c r="A67" s="80">
        <v>0.25</v>
      </c>
      <c r="B67" s="1" t="s">
        <v>929</v>
      </c>
    </row>
    <row r="68" spans="1:32" x14ac:dyDescent="0.35">
      <c r="B68" t="s">
        <v>930</v>
      </c>
    </row>
    <row r="70" spans="1:32" x14ac:dyDescent="0.35">
      <c r="A70" s="1" t="s">
        <v>916</v>
      </c>
      <c r="B70">
        <v>2020</v>
      </c>
      <c r="C70">
        <v>2021</v>
      </c>
      <c r="D70">
        <v>2022</v>
      </c>
      <c r="E70">
        <v>2023</v>
      </c>
      <c r="F70">
        <v>2024</v>
      </c>
      <c r="G70">
        <v>2025</v>
      </c>
      <c r="H70">
        <v>2026</v>
      </c>
      <c r="I70">
        <v>2027</v>
      </c>
      <c r="J70">
        <v>2028</v>
      </c>
      <c r="K70">
        <v>2029</v>
      </c>
      <c r="L70">
        <v>2030</v>
      </c>
      <c r="M70">
        <v>2031</v>
      </c>
      <c r="N70">
        <v>2032</v>
      </c>
      <c r="O70">
        <v>2033</v>
      </c>
      <c r="P70">
        <v>2034</v>
      </c>
      <c r="Q70">
        <v>2035</v>
      </c>
      <c r="R70">
        <v>2036</v>
      </c>
      <c r="S70">
        <v>2037</v>
      </c>
      <c r="T70">
        <v>2038</v>
      </c>
      <c r="U70">
        <v>2039</v>
      </c>
      <c r="V70">
        <v>2040</v>
      </c>
      <c r="W70">
        <v>2041</v>
      </c>
      <c r="X70">
        <v>2042</v>
      </c>
      <c r="Y70">
        <v>2043</v>
      </c>
      <c r="Z70">
        <v>2044</v>
      </c>
      <c r="AA70">
        <v>2045</v>
      </c>
      <c r="AB70">
        <v>2046</v>
      </c>
      <c r="AC70">
        <v>2047</v>
      </c>
      <c r="AD70">
        <v>2048</v>
      </c>
      <c r="AE70">
        <v>2049</v>
      </c>
      <c r="AF70">
        <v>2050</v>
      </c>
    </row>
    <row r="71" spans="1:32" x14ac:dyDescent="0.35">
      <c r="A71" s="14" t="s">
        <v>1</v>
      </c>
      <c r="B71" s="79">
        <f>B4/SUM(B$4:B$10)*(1+$A$67)</f>
        <v>1.4336195576483853E-2</v>
      </c>
      <c r="C71" s="79">
        <f t="shared" ref="C71:AF77" si="0">C4/SUM(C$4:C$10)*(1+$A$67)</f>
        <v>9.8861579280859563E-2</v>
      </c>
      <c r="D71" s="79">
        <f t="shared" si="0"/>
        <v>0.11338658775183445</v>
      </c>
      <c r="E71" s="79">
        <f t="shared" si="0"/>
        <v>0.13540794505226719</v>
      </c>
      <c r="F71" s="79">
        <f t="shared" si="0"/>
        <v>0.12597420869212039</v>
      </c>
      <c r="G71" s="79">
        <f t="shared" si="0"/>
        <v>0.12155850421008808</v>
      </c>
      <c r="H71" s="79">
        <f t="shared" si="0"/>
        <v>0.11042123125238142</v>
      </c>
      <c r="I71" s="79">
        <f t="shared" si="0"/>
        <v>0.10740756433678099</v>
      </c>
      <c r="J71" s="79">
        <f t="shared" si="0"/>
        <v>9.8156560284966846E-2</v>
      </c>
      <c r="K71" s="79">
        <f t="shared" si="0"/>
        <v>9.8898561715688477E-2</v>
      </c>
      <c r="L71" s="79">
        <f t="shared" si="0"/>
        <v>0.11382867832023148</v>
      </c>
      <c r="M71" s="79">
        <f t="shared" si="0"/>
        <v>0.13040098146754264</v>
      </c>
      <c r="N71" s="79">
        <f t="shared" si="0"/>
        <v>0.14903200692905921</v>
      </c>
      <c r="O71" s="79">
        <f t="shared" si="0"/>
        <v>0.16736792789928878</v>
      </c>
      <c r="P71" s="79">
        <f t="shared" si="0"/>
        <v>0.18635613172184923</v>
      </c>
      <c r="Q71" s="79">
        <f t="shared" si="0"/>
        <v>0.20478864300201902</v>
      </c>
      <c r="R71" s="79">
        <f t="shared" si="0"/>
        <v>0.22355171303075283</v>
      </c>
      <c r="S71" s="79">
        <f t="shared" si="0"/>
        <v>0.24113249279300175</v>
      </c>
      <c r="T71" s="79">
        <f t="shared" si="0"/>
        <v>0.25824969966617556</v>
      </c>
      <c r="U71" s="79">
        <f t="shared" si="0"/>
        <v>0.27356263332478209</v>
      </c>
      <c r="V71" s="79">
        <f t="shared" si="0"/>
        <v>0.2884607869041147</v>
      </c>
      <c r="W71" s="79">
        <f t="shared" si="0"/>
        <v>0.30200135968886344</v>
      </c>
      <c r="X71" s="79">
        <f t="shared" si="0"/>
        <v>0.31570981455942732</v>
      </c>
      <c r="Y71" s="79">
        <f t="shared" si="0"/>
        <v>0.32824104564737272</v>
      </c>
      <c r="Z71" s="79">
        <f t="shared" si="0"/>
        <v>0.34199808229454354</v>
      </c>
      <c r="AA71" s="79">
        <f t="shared" si="0"/>
        <v>0.35423338911609081</v>
      </c>
      <c r="AB71" s="79">
        <f t="shared" si="0"/>
        <v>0.36785715969622773</v>
      </c>
      <c r="AC71" s="79">
        <f t="shared" si="0"/>
        <v>0.37981511332457951</v>
      </c>
      <c r="AD71" s="79">
        <f t="shared" si="0"/>
        <v>0.39275475068353116</v>
      </c>
      <c r="AE71" s="79">
        <f t="shared" si="0"/>
        <v>0.40426274317526234</v>
      </c>
      <c r="AF71" s="79">
        <f t="shared" si="0"/>
        <v>0.41680400117693206</v>
      </c>
    </row>
    <row r="72" spans="1:32" x14ac:dyDescent="0.35">
      <c r="A72" s="14" t="s">
        <v>2</v>
      </c>
      <c r="B72" s="79">
        <f t="shared" ref="B72:Q77" si="1">B5/SUM(B$4:B$10)*(1+$A$67)</f>
        <v>9.1184858177638401E-3</v>
      </c>
      <c r="C72" s="79">
        <f t="shared" si="1"/>
        <v>7.8780839165017852E-3</v>
      </c>
      <c r="D72" s="79">
        <f t="shared" si="1"/>
        <v>8.9484116963789717E-3</v>
      </c>
      <c r="E72" s="79">
        <f t="shared" si="1"/>
        <v>9.3331994232432394E-3</v>
      </c>
      <c r="F72" s="79">
        <f t="shared" si="1"/>
        <v>1.0278899622918369E-2</v>
      </c>
      <c r="G72" s="79">
        <f t="shared" si="1"/>
        <v>1.1207434457572739E-2</v>
      </c>
      <c r="H72" s="79">
        <f t="shared" si="1"/>
        <v>1.2469815263537196E-2</v>
      </c>
      <c r="I72" s="79">
        <f t="shared" si="1"/>
        <v>1.3533474362338082E-2</v>
      </c>
      <c r="J72" s="79">
        <f t="shared" si="1"/>
        <v>1.4848676576414857E-2</v>
      </c>
      <c r="K72" s="79">
        <f t="shared" si="1"/>
        <v>1.5589473599805661E-2</v>
      </c>
      <c r="L72" s="79">
        <f t="shared" si="1"/>
        <v>1.6151851451743124E-2</v>
      </c>
      <c r="M72" s="79">
        <f t="shared" si="1"/>
        <v>1.6770762869797107E-2</v>
      </c>
      <c r="N72" s="79">
        <f t="shared" si="1"/>
        <v>1.733129109400338E-2</v>
      </c>
      <c r="O72" s="79">
        <f t="shared" si="1"/>
        <v>1.7862616134879789E-2</v>
      </c>
      <c r="P72" s="79">
        <f t="shared" si="1"/>
        <v>1.8397624928456827E-2</v>
      </c>
      <c r="Q72" s="79">
        <f t="shared" si="1"/>
        <v>1.8970508490896727E-2</v>
      </c>
      <c r="R72" s="79">
        <f t="shared" si="0"/>
        <v>1.9495402990429594E-2</v>
      </c>
      <c r="S72" s="79">
        <f t="shared" si="0"/>
        <v>2.008541742602472E-2</v>
      </c>
      <c r="T72" s="79">
        <f t="shared" si="0"/>
        <v>2.0667349358703953E-2</v>
      </c>
      <c r="U72" s="79">
        <f t="shared" si="0"/>
        <v>2.1346956871376829E-2</v>
      </c>
      <c r="V72" s="79">
        <f t="shared" si="0"/>
        <v>2.2032610947494737E-2</v>
      </c>
      <c r="W72" s="79">
        <f t="shared" si="0"/>
        <v>2.2788546696043126E-2</v>
      </c>
      <c r="X72" s="79">
        <f t="shared" si="0"/>
        <v>2.3561511280937763E-2</v>
      </c>
      <c r="Y72" s="79">
        <f t="shared" si="0"/>
        <v>2.4424104698694812E-2</v>
      </c>
      <c r="Z72" s="79">
        <f t="shared" si="0"/>
        <v>2.5243882958105694E-2</v>
      </c>
      <c r="AA72" s="79">
        <f t="shared" si="0"/>
        <v>2.6132736601300097E-2</v>
      </c>
      <c r="AB72" s="79">
        <f t="shared" si="0"/>
        <v>2.694382639175092E-2</v>
      </c>
      <c r="AC72" s="79">
        <f t="shared" si="0"/>
        <v>2.7869811767254924E-2</v>
      </c>
      <c r="AD72" s="79">
        <f t="shared" si="0"/>
        <v>2.8752318729993561E-2</v>
      </c>
      <c r="AE72" s="79">
        <f t="shared" si="0"/>
        <v>2.9669936322903084E-2</v>
      </c>
      <c r="AF72" s="79">
        <f t="shared" si="0"/>
        <v>3.050395710042577E-2</v>
      </c>
    </row>
    <row r="73" spans="1:32" x14ac:dyDescent="0.35">
      <c r="A73" s="14" t="s">
        <v>3</v>
      </c>
      <c r="B73" s="79">
        <f t="shared" si="1"/>
        <v>0.65876713086241812</v>
      </c>
      <c r="C73" s="79">
        <f t="shared" si="0"/>
        <v>0.61764142219515672</v>
      </c>
      <c r="D73" s="79">
        <f t="shared" si="0"/>
        <v>0.60165673918451557</v>
      </c>
      <c r="E73" s="79">
        <f t="shared" si="0"/>
        <v>0.58222030908237532</v>
      </c>
      <c r="F73" s="79">
        <f t="shared" si="0"/>
        <v>0.58231636580508328</v>
      </c>
      <c r="G73" s="79">
        <f t="shared" si="0"/>
        <v>0.58064569695253354</v>
      </c>
      <c r="H73" s="79">
        <f t="shared" si="0"/>
        <v>0.58334107989739881</v>
      </c>
      <c r="I73" s="79">
        <f t="shared" si="0"/>
        <v>0.58232472825179282</v>
      </c>
      <c r="J73" s="79">
        <f t="shared" si="0"/>
        <v>0.58512934647042059</v>
      </c>
      <c r="K73" s="79">
        <f t="shared" si="0"/>
        <v>0.5823056755312892</v>
      </c>
      <c r="L73" s="79">
        <f t="shared" si="0"/>
        <v>0.57029018308844415</v>
      </c>
      <c r="M73" s="79">
        <f t="shared" si="0"/>
        <v>0.55787703905541974</v>
      </c>
      <c r="N73" s="79">
        <f t="shared" si="0"/>
        <v>0.5434941795688395</v>
      </c>
      <c r="O73" s="79">
        <f t="shared" si="0"/>
        <v>0.53050229518412639</v>
      </c>
      <c r="P73" s="79">
        <f t="shared" si="0"/>
        <v>0.51639571049463107</v>
      </c>
      <c r="Q73" s="79">
        <f t="shared" si="0"/>
        <v>0.50322083002998053</v>
      </c>
      <c r="R73" s="79">
        <f t="shared" si="0"/>
        <v>0.48997336163358507</v>
      </c>
      <c r="S73" s="79">
        <f t="shared" si="0"/>
        <v>0.47814954107160607</v>
      </c>
      <c r="T73" s="79">
        <f t="shared" si="0"/>
        <v>0.4670082899470005</v>
      </c>
      <c r="U73" s="79">
        <f t="shared" si="0"/>
        <v>0.45758361118011259</v>
      </c>
      <c r="V73" s="79">
        <f t="shared" si="0"/>
        <v>0.44922173238033741</v>
      </c>
      <c r="W73" s="79">
        <f t="shared" si="0"/>
        <v>0.44270425644995565</v>
      </c>
      <c r="X73" s="79">
        <f t="shared" si="0"/>
        <v>0.43663323852238334</v>
      </c>
      <c r="Y73" s="79">
        <f t="shared" si="0"/>
        <v>0.43193556122064636</v>
      </c>
      <c r="Z73" s="79">
        <f t="shared" si="0"/>
        <v>0.42689183522611146</v>
      </c>
      <c r="AA73" s="79">
        <f t="shared" si="0"/>
        <v>0.42299150871110336</v>
      </c>
      <c r="AB73" s="79">
        <f t="shared" si="0"/>
        <v>0.418627973776874</v>
      </c>
      <c r="AC73" s="79">
        <f t="shared" si="0"/>
        <v>0.41527192674450852</v>
      </c>
      <c r="AD73" s="79">
        <f t="shared" si="0"/>
        <v>0.41133451188388132</v>
      </c>
      <c r="AE73" s="79">
        <f t="shared" si="0"/>
        <v>0.40840787194827005</v>
      </c>
      <c r="AF73" s="79">
        <f t="shared" si="0"/>
        <v>0.40459651708495353</v>
      </c>
    </row>
    <row r="74" spans="1:32" x14ac:dyDescent="0.35">
      <c r="A74" s="14" t="s">
        <v>4</v>
      </c>
      <c r="B74" s="79">
        <f t="shared" si="1"/>
        <v>0.51283454196445621</v>
      </c>
      <c r="C74" s="79">
        <f t="shared" si="0"/>
        <v>0.45222830128767871</v>
      </c>
      <c r="D74" s="79">
        <f t="shared" si="0"/>
        <v>0.44113179609335107</v>
      </c>
      <c r="E74" s="79">
        <f t="shared" si="0"/>
        <v>0.42603876494956683</v>
      </c>
      <c r="F74" s="79">
        <f t="shared" si="0"/>
        <v>0.42741928254885719</v>
      </c>
      <c r="G74" s="79">
        <f t="shared" si="0"/>
        <v>0.42616148677960769</v>
      </c>
      <c r="H74" s="79">
        <f t="shared" si="0"/>
        <v>0.42943350341023334</v>
      </c>
      <c r="I74" s="79">
        <f t="shared" si="0"/>
        <v>0.42761529308741603</v>
      </c>
      <c r="J74" s="79">
        <f t="shared" si="0"/>
        <v>0.4295224697731268</v>
      </c>
      <c r="K74" s="79">
        <f t="shared" si="0"/>
        <v>0.42720709081719332</v>
      </c>
      <c r="L74" s="79">
        <f t="shared" si="0"/>
        <v>0.41688730597006868</v>
      </c>
      <c r="M74" s="79">
        <f t="shared" si="0"/>
        <v>0.40556421202593806</v>
      </c>
      <c r="N74" s="79">
        <f t="shared" si="0"/>
        <v>0.39351885515282758</v>
      </c>
      <c r="O74" s="79">
        <f t="shared" si="0"/>
        <v>0.38103148478452575</v>
      </c>
      <c r="P74" s="79">
        <f t="shared" si="0"/>
        <v>0.36848633522698465</v>
      </c>
      <c r="Q74" s="79">
        <f t="shared" si="0"/>
        <v>0.35639213792056057</v>
      </c>
      <c r="R74" s="79">
        <f t="shared" si="0"/>
        <v>0.3446816735122511</v>
      </c>
      <c r="S74" s="79">
        <f t="shared" si="0"/>
        <v>0.33387894935219853</v>
      </c>
      <c r="T74" s="79">
        <f t="shared" si="0"/>
        <v>0.32373530869859113</v>
      </c>
      <c r="U74" s="79">
        <f t="shared" si="0"/>
        <v>0.31498402846863977</v>
      </c>
      <c r="V74" s="79">
        <f t="shared" si="0"/>
        <v>0.30687699650454825</v>
      </c>
      <c r="W74" s="79">
        <f t="shared" si="0"/>
        <v>0.29994945596470735</v>
      </c>
      <c r="X74" s="79">
        <f t="shared" si="0"/>
        <v>0.29357485998476063</v>
      </c>
      <c r="Y74" s="79">
        <f t="shared" si="0"/>
        <v>0.28790268622698961</v>
      </c>
      <c r="Z74" s="79">
        <f t="shared" si="0"/>
        <v>0.28196099086407939</v>
      </c>
      <c r="AA74" s="79">
        <f t="shared" si="0"/>
        <v>0.27673449985277659</v>
      </c>
      <c r="AB74" s="79">
        <f t="shared" si="0"/>
        <v>0.27103004052996588</v>
      </c>
      <c r="AC74" s="79">
        <f t="shared" si="0"/>
        <v>0.26599136053266664</v>
      </c>
      <c r="AD74" s="79">
        <f t="shared" si="0"/>
        <v>0.26072663039517391</v>
      </c>
      <c r="AE74" s="79">
        <f t="shared" si="0"/>
        <v>0.25570944602389628</v>
      </c>
      <c r="AF74" s="79">
        <f t="shared" si="0"/>
        <v>0.25019695663582942</v>
      </c>
    </row>
    <row r="75" spans="1:32" x14ac:dyDescent="0.35">
      <c r="A75" s="14" t="s">
        <v>5</v>
      </c>
      <c r="B75" s="79">
        <f t="shared" si="1"/>
        <v>1.4615551093888721E-2</v>
      </c>
      <c r="C75" s="79">
        <f t="shared" si="0"/>
        <v>4.1744578739763505E-2</v>
      </c>
      <c r="D75" s="79">
        <f t="shared" si="0"/>
        <v>5.366387453308568E-2</v>
      </c>
      <c r="E75" s="79">
        <f t="shared" si="0"/>
        <v>6.6845661147684213E-2</v>
      </c>
      <c r="F75" s="79">
        <f t="shared" si="0"/>
        <v>7.2921267606921969E-2</v>
      </c>
      <c r="G75" s="79">
        <f t="shared" si="0"/>
        <v>7.8410753000253519E-2</v>
      </c>
      <c r="H75" s="79">
        <f t="shared" si="0"/>
        <v>8.1144877544311905E-2</v>
      </c>
      <c r="I75" s="79">
        <f t="shared" si="0"/>
        <v>8.4896119838536566E-2</v>
      </c>
      <c r="J75" s="79">
        <f t="shared" si="0"/>
        <v>8.5629538204536684E-2</v>
      </c>
      <c r="K75" s="79">
        <f t="shared" si="0"/>
        <v>8.8632367451859387E-2</v>
      </c>
      <c r="L75" s="79">
        <f t="shared" si="0"/>
        <v>9.6102249105900608E-2</v>
      </c>
      <c r="M75" s="79">
        <f t="shared" si="0"/>
        <v>0.10335638998252028</v>
      </c>
      <c r="N75" s="79">
        <f t="shared" si="0"/>
        <v>0.11140469670734074</v>
      </c>
      <c r="O75" s="79">
        <f t="shared" si="0"/>
        <v>0.11865605333126777</v>
      </c>
      <c r="P75" s="79">
        <f t="shared" si="0"/>
        <v>0.12605691352450202</v>
      </c>
      <c r="Q75" s="79">
        <f t="shared" si="0"/>
        <v>0.13253519783720746</v>
      </c>
      <c r="R75" s="79">
        <f t="shared" si="0"/>
        <v>0.13818445627952702</v>
      </c>
      <c r="S75" s="79">
        <f t="shared" si="0"/>
        <v>0.14261137711653799</v>
      </c>
      <c r="T75" s="79">
        <f t="shared" si="0"/>
        <v>0.14594068602108973</v>
      </c>
      <c r="U75" s="79">
        <f t="shared" si="0"/>
        <v>0.14784262359997546</v>
      </c>
      <c r="V75" s="79">
        <f t="shared" si="0"/>
        <v>0.14828388742516493</v>
      </c>
      <c r="W75" s="79">
        <f t="shared" si="0"/>
        <v>0.14693653464726525</v>
      </c>
      <c r="X75" s="79">
        <f t="shared" si="0"/>
        <v>0.14420532517183923</v>
      </c>
      <c r="Y75" s="79">
        <f t="shared" si="0"/>
        <v>0.14051304202768225</v>
      </c>
      <c r="Z75" s="79">
        <f t="shared" si="0"/>
        <v>0.13615561917454877</v>
      </c>
      <c r="AA75" s="79">
        <f t="shared" si="0"/>
        <v>0.13144480491140215</v>
      </c>
      <c r="AB75" s="79">
        <f t="shared" si="0"/>
        <v>0.12630682202895932</v>
      </c>
      <c r="AC75" s="79">
        <f t="shared" si="0"/>
        <v>0.12107144146836754</v>
      </c>
      <c r="AD75" s="79">
        <f t="shared" si="0"/>
        <v>0.11563929145406671</v>
      </c>
      <c r="AE75" s="79">
        <f t="shared" si="0"/>
        <v>0.11041750562272809</v>
      </c>
      <c r="AF75" s="79">
        <f t="shared" si="0"/>
        <v>0.10567313166084945</v>
      </c>
    </row>
    <row r="76" spans="1:32" x14ac:dyDescent="0.35">
      <c r="A76" s="14" t="s">
        <v>71</v>
      </c>
      <c r="B76" s="79">
        <f t="shared" si="1"/>
        <v>4.0234387649305453E-2</v>
      </c>
      <c r="C76" s="79">
        <f t="shared" si="0"/>
        <v>3.158426112873336E-2</v>
      </c>
      <c r="D76" s="79">
        <f t="shared" si="0"/>
        <v>3.1198211556842433E-2</v>
      </c>
      <c r="E76" s="79">
        <f t="shared" si="0"/>
        <v>3.0141543302149312E-2</v>
      </c>
      <c r="F76" s="79">
        <f t="shared" si="0"/>
        <v>3.1079225819391865E-2</v>
      </c>
      <c r="G76" s="79">
        <f t="shared" si="0"/>
        <v>3.2006930642226934E-2</v>
      </c>
      <c r="H76" s="79">
        <f t="shared" si="0"/>
        <v>3.318143361443035E-2</v>
      </c>
      <c r="I76" s="79">
        <f t="shared" si="0"/>
        <v>3.4215613404332254E-2</v>
      </c>
      <c r="J76" s="79">
        <f t="shared" si="0"/>
        <v>3.6705243035524179E-2</v>
      </c>
      <c r="K76" s="79">
        <f t="shared" si="0"/>
        <v>3.7311362261089692E-2</v>
      </c>
      <c r="L76" s="79">
        <f t="shared" si="0"/>
        <v>3.6202986707853879E-2</v>
      </c>
      <c r="M76" s="79">
        <f t="shared" si="0"/>
        <v>3.4820205858711775E-2</v>
      </c>
      <c r="N76" s="79">
        <f t="shared" si="0"/>
        <v>3.3259734086289197E-2</v>
      </c>
      <c r="O76" s="79">
        <f t="shared" si="0"/>
        <v>3.1826687574566762E-2</v>
      </c>
      <c r="P76" s="79">
        <f t="shared" si="0"/>
        <v>3.0721010641568326E-2</v>
      </c>
      <c r="Q76" s="79">
        <f t="shared" si="0"/>
        <v>2.9653739365583746E-2</v>
      </c>
      <c r="R76" s="79">
        <f t="shared" si="0"/>
        <v>2.8796931233364118E-2</v>
      </c>
      <c r="S76" s="79">
        <f t="shared" si="0"/>
        <v>2.7935298551973225E-2</v>
      </c>
      <c r="T76" s="79">
        <f t="shared" si="0"/>
        <v>2.7279426066660895E-2</v>
      </c>
      <c r="U76" s="79">
        <f t="shared" si="0"/>
        <v>2.6629077903751248E-2</v>
      </c>
      <c r="V76" s="79">
        <f t="shared" si="0"/>
        <v>2.6102170429037511E-2</v>
      </c>
      <c r="W76" s="79">
        <f t="shared" si="0"/>
        <v>2.5552024652837239E-2</v>
      </c>
      <c r="X76" s="79">
        <f t="shared" si="0"/>
        <v>2.5113049723316912E-2</v>
      </c>
      <c r="Y76" s="79">
        <f t="shared" si="0"/>
        <v>2.4607459087002119E-2</v>
      </c>
      <c r="Z76" s="79">
        <f t="shared" si="0"/>
        <v>2.4170459270488869E-2</v>
      </c>
      <c r="AA76" s="79">
        <f t="shared" si="0"/>
        <v>2.366451385737087E-2</v>
      </c>
      <c r="AB76" s="79">
        <f t="shared" si="0"/>
        <v>2.3211484629128705E-2</v>
      </c>
      <c r="AC76" s="79">
        <f t="shared" si="0"/>
        <v>2.2724317282699476E-2</v>
      </c>
      <c r="AD76" s="79">
        <f t="shared" si="0"/>
        <v>2.2325071580987791E-2</v>
      </c>
      <c r="AE76" s="79">
        <f t="shared" si="0"/>
        <v>2.1869920515321106E-2</v>
      </c>
      <c r="AF76" s="79">
        <f t="shared" si="0"/>
        <v>2.1443791594633999E-2</v>
      </c>
    </row>
    <row r="77" spans="1:32" x14ac:dyDescent="0.35">
      <c r="A77" s="14" t="s">
        <v>72</v>
      </c>
      <c r="B77" s="79">
        <f t="shared" si="1"/>
        <v>9.3707035683796117E-5</v>
      </c>
      <c r="C77" s="79">
        <f t="shared" si="0"/>
        <v>6.177345130635098E-5</v>
      </c>
      <c r="D77" s="79">
        <f t="shared" si="0"/>
        <v>1.4379183991829817E-5</v>
      </c>
      <c r="E77" s="79">
        <f t="shared" si="0"/>
        <v>1.2577042713888289E-5</v>
      </c>
      <c r="F77" s="79">
        <f t="shared" si="0"/>
        <v>1.0749904706929386E-5</v>
      </c>
      <c r="G77" s="79">
        <f t="shared" si="0"/>
        <v>9.193957717450975E-6</v>
      </c>
      <c r="H77" s="79">
        <f t="shared" si="0"/>
        <v>8.0590177070222196E-6</v>
      </c>
      <c r="I77" s="79">
        <f t="shared" si="0"/>
        <v>7.2067188033497379E-6</v>
      </c>
      <c r="J77" s="79">
        <f t="shared" si="0"/>
        <v>8.165655010058046E-6</v>
      </c>
      <c r="K77" s="79">
        <f t="shared" si="0"/>
        <v>5.546862307423647E-5</v>
      </c>
      <c r="L77" s="79">
        <f t="shared" si="0"/>
        <v>5.367453557580872E-4</v>
      </c>
      <c r="M77" s="79">
        <f t="shared" si="0"/>
        <v>1.2104087400704011E-3</v>
      </c>
      <c r="N77" s="79">
        <f t="shared" si="0"/>
        <v>1.9592364616403627E-3</v>
      </c>
      <c r="O77" s="79">
        <f t="shared" si="0"/>
        <v>2.752935091344718E-3</v>
      </c>
      <c r="P77" s="79">
        <f t="shared" si="0"/>
        <v>3.5862734620078513E-3</v>
      </c>
      <c r="Q77" s="79">
        <f t="shared" si="0"/>
        <v>4.4389433537519738E-3</v>
      </c>
      <c r="R77" s="79">
        <f t="shared" si="0"/>
        <v>5.316461320090224E-3</v>
      </c>
      <c r="S77" s="79">
        <f t="shared" si="0"/>
        <v>6.2069236886576765E-3</v>
      </c>
      <c r="T77" s="79">
        <f t="shared" si="0"/>
        <v>7.119240241778204E-3</v>
      </c>
      <c r="U77" s="79">
        <f t="shared" si="0"/>
        <v>8.0510686513620214E-3</v>
      </c>
      <c r="V77" s="79">
        <f t="shared" si="0"/>
        <v>9.0218154093024191E-3</v>
      </c>
      <c r="W77" s="79">
        <f t="shared" si="0"/>
        <v>1.006782190032793E-2</v>
      </c>
      <c r="X77" s="79">
        <f t="shared" si="0"/>
        <v>1.1202200757334786E-2</v>
      </c>
      <c r="Y77" s="79">
        <f t="shared" si="0"/>
        <v>1.2376101091612147E-2</v>
      </c>
      <c r="Z77" s="79">
        <f t="shared" si="0"/>
        <v>1.3579130212122184E-2</v>
      </c>
      <c r="AA77" s="79">
        <f t="shared" si="0"/>
        <v>1.4798546949956137E-2</v>
      </c>
      <c r="AB77" s="79">
        <f t="shared" si="0"/>
        <v>1.6022692947093384E-2</v>
      </c>
      <c r="AC77" s="79">
        <f t="shared" si="0"/>
        <v>1.7256028879923353E-2</v>
      </c>
      <c r="AD77" s="79">
        <f t="shared" si="0"/>
        <v>1.8467425272365473E-2</v>
      </c>
      <c r="AE77" s="79">
        <f t="shared" si="0"/>
        <v>1.9662576391619037E-2</v>
      </c>
      <c r="AF77" s="79">
        <f t="shared" si="0"/>
        <v>2.0781644746375696E-2</v>
      </c>
    </row>
    <row r="79" spans="1:32" x14ac:dyDescent="0.35">
      <c r="A79" s="1" t="s">
        <v>918</v>
      </c>
      <c r="B79">
        <v>2020</v>
      </c>
      <c r="C79">
        <v>2021</v>
      </c>
      <c r="D79">
        <v>2022</v>
      </c>
      <c r="E79">
        <v>2023</v>
      </c>
      <c r="F79">
        <v>2024</v>
      </c>
      <c r="G79">
        <v>2025</v>
      </c>
      <c r="H79">
        <v>2026</v>
      </c>
      <c r="I79">
        <v>2027</v>
      </c>
      <c r="J79">
        <v>2028</v>
      </c>
      <c r="K79">
        <v>2029</v>
      </c>
      <c r="L79">
        <v>2030</v>
      </c>
      <c r="M79">
        <v>2031</v>
      </c>
      <c r="N79">
        <v>2032</v>
      </c>
      <c r="O79">
        <v>2033</v>
      </c>
      <c r="P79">
        <v>2034</v>
      </c>
      <c r="Q79">
        <v>2035</v>
      </c>
      <c r="R79">
        <v>2036</v>
      </c>
      <c r="S79">
        <v>2037</v>
      </c>
      <c r="T79">
        <v>2038</v>
      </c>
      <c r="U79">
        <v>2039</v>
      </c>
      <c r="V79">
        <v>2040</v>
      </c>
      <c r="W79">
        <v>2041</v>
      </c>
      <c r="X79">
        <v>2042</v>
      </c>
      <c r="Y79">
        <v>2043</v>
      </c>
      <c r="Z79">
        <v>2044</v>
      </c>
      <c r="AA79">
        <v>2045</v>
      </c>
      <c r="AB79">
        <v>2046</v>
      </c>
      <c r="AC79">
        <v>2047</v>
      </c>
      <c r="AD79">
        <v>2048</v>
      </c>
      <c r="AE79">
        <v>2049</v>
      </c>
      <c r="AF79">
        <v>2050</v>
      </c>
    </row>
    <row r="80" spans="1:32" x14ac:dyDescent="0.35">
      <c r="A80" s="14" t="s">
        <v>1</v>
      </c>
      <c r="B80" s="79">
        <f>B13/SUM(B$13:B$19)*(1+$A$67)</f>
        <v>3.1485160640657532E-2</v>
      </c>
      <c r="C80" s="79">
        <f t="shared" ref="C80:AF86" si="2">C13/SUM(C$13:C$19)*(1+$A$67)</f>
        <v>3.9953354624120425E-2</v>
      </c>
      <c r="D80" s="79">
        <f t="shared" si="2"/>
        <v>4.92997716503214E-2</v>
      </c>
      <c r="E80" s="79">
        <f t="shared" si="2"/>
        <v>5.808809386420466E-2</v>
      </c>
      <c r="F80" s="79">
        <f t="shared" si="2"/>
        <v>6.7611389567538968E-2</v>
      </c>
      <c r="G80" s="79">
        <f t="shared" si="2"/>
        <v>7.7633781856513928E-2</v>
      </c>
      <c r="H80" s="79">
        <f t="shared" si="2"/>
        <v>8.7902888237756382E-2</v>
      </c>
      <c r="I80" s="79">
        <f t="shared" si="2"/>
        <v>9.8702609372340169E-2</v>
      </c>
      <c r="J80" s="79">
        <f t="shared" si="2"/>
        <v>0.10953485887910366</v>
      </c>
      <c r="K80" s="79">
        <f t="shared" si="2"/>
        <v>0.12123910748059363</v>
      </c>
      <c r="L80" s="79">
        <f t="shared" si="2"/>
        <v>0.13268614823952829</v>
      </c>
      <c r="M80" s="79">
        <f t="shared" si="2"/>
        <v>0.1447762020828717</v>
      </c>
      <c r="N80" s="79">
        <f t="shared" si="2"/>
        <v>0.15672201334405494</v>
      </c>
      <c r="O80" s="79">
        <f t="shared" si="2"/>
        <v>0.16767320205843578</v>
      </c>
      <c r="P80" s="79">
        <f t="shared" si="2"/>
        <v>0.17777118075274922</v>
      </c>
      <c r="Q80" s="79">
        <f t="shared" si="2"/>
        <v>0.18841911764705882</v>
      </c>
      <c r="R80" s="79">
        <f t="shared" si="2"/>
        <v>0.19891099150482999</v>
      </c>
      <c r="S80" s="79">
        <f t="shared" si="2"/>
        <v>0.21046100865377973</v>
      </c>
      <c r="T80" s="79">
        <f t="shared" si="2"/>
        <v>0.22146008883187063</v>
      </c>
      <c r="U80" s="79">
        <f t="shared" si="2"/>
        <v>0.23362990004013684</v>
      </c>
      <c r="V80" s="79">
        <f t="shared" si="2"/>
        <v>0.24572161342970389</v>
      </c>
      <c r="W80" s="79">
        <f t="shared" si="2"/>
        <v>0.25959802403057436</v>
      </c>
      <c r="X80" s="79">
        <f t="shared" si="2"/>
        <v>0.2729158782505271</v>
      </c>
      <c r="Y80" s="79">
        <f t="shared" si="2"/>
        <v>0.28658401593978305</v>
      </c>
      <c r="Z80" s="79">
        <f t="shared" si="2"/>
        <v>0.29933449828734371</v>
      </c>
      <c r="AA80" s="79">
        <f t="shared" si="2"/>
        <v>0.31282842178114612</v>
      </c>
      <c r="AB80" s="79">
        <f t="shared" si="2"/>
        <v>0.32562337335236335</v>
      </c>
      <c r="AC80" s="79">
        <f t="shared" si="2"/>
        <v>0.33895651170648494</v>
      </c>
      <c r="AD80" s="79">
        <f t="shared" si="2"/>
        <v>0.35036608427211458</v>
      </c>
      <c r="AE80" s="79">
        <f t="shared" si="2"/>
        <v>0.36356933325913615</v>
      </c>
      <c r="AF80" s="79">
        <f t="shared" si="2"/>
        <v>0.37526274252404729</v>
      </c>
    </row>
    <row r="81" spans="1:32" x14ac:dyDescent="0.35">
      <c r="A81" s="14" t="s">
        <v>2</v>
      </c>
      <c r="B81" s="79">
        <f t="shared" ref="B81:Q86" si="3">B14/SUM(B$13:B$19)*(1+$A$67)</f>
        <v>9.2482343815913012E-2</v>
      </c>
      <c r="C81" s="79">
        <f t="shared" si="3"/>
        <v>9.6984614976876077E-2</v>
      </c>
      <c r="D81" s="79">
        <f t="shared" si="3"/>
        <v>0.10237787252016209</v>
      </c>
      <c r="E81" s="79">
        <f t="shared" si="3"/>
        <v>0.1075527345002244</v>
      </c>
      <c r="F81" s="79">
        <f t="shared" si="3"/>
        <v>0.11214517794625092</v>
      </c>
      <c r="G81" s="79">
        <f t="shared" si="3"/>
        <v>0.1166211942704781</v>
      </c>
      <c r="H81" s="79">
        <f t="shared" si="3"/>
        <v>0.12048174229926378</v>
      </c>
      <c r="I81" s="79">
        <f t="shared" si="3"/>
        <v>0.12400902215413048</v>
      </c>
      <c r="J81" s="79">
        <f t="shared" si="3"/>
        <v>0.12658152728653832</v>
      </c>
      <c r="K81" s="79">
        <f t="shared" si="3"/>
        <v>0.13002854391237251</v>
      </c>
      <c r="L81" s="79">
        <f t="shared" si="3"/>
        <v>0.13302567991217448</v>
      </c>
      <c r="M81" s="79">
        <f t="shared" si="3"/>
        <v>0.13551130068690451</v>
      </c>
      <c r="N81" s="79">
        <f t="shared" si="3"/>
        <v>0.13729815486927607</v>
      </c>
      <c r="O81" s="79">
        <f t="shared" si="3"/>
        <v>0.13897896908093396</v>
      </c>
      <c r="P81" s="79">
        <f t="shared" si="3"/>
        <v>0.1406241932985699</v>
      </c>
      <c r="Q81" s="79">
        <f t="shared" si="3"/>
        <v>0.14176307642170441</v>
      </c>
      <c r="R81" s="79">
        <f t="shared" si="2"/>
        <v>0.14284136324382946</v>
      </c>
      <c r="S81" s="79">
        <f t="shared" si="2"/>
        <v>0.14343615247229705</v>
      </c>
      <c r="T81" s="79">
        <f t="shared" si="2"/>
        <v>0.14370790448144152</v>
      </c>
      <c r="U81" s="79">
        <f t="shared" si="2"/>
        <v>0.14354895739760326</v>
      </c>
      <c r="V81" s="79">
        <f t="shared" si="2"/>
        <v>0.14350664490557241</v>
      </c>
      <c r="W81" s="79">
        <f t="shared" si="2"/>
        <v>0.14245813895940831</v>
      </c>
      <c r="X81" s="79">
        <f t="shared" si="2"/>
        <v>0.14153196013767999</v>
      </c>
      <c r="Y81" s="79">
        <f t="shared" si="2"/>
        <v>0.14022581359309277</v>
      </c>
      <c r="Z81" s="79">
        <f t="shared" si="2"/>
        <v>0.13901204944968962</v>
      </c>
      <c r="AA81" s="79">
        <f t="shared" si="2"/>
        <v>0.13729632509377376</v>
      </c>
      <c r="AB81" s="79">
        <f t="shared" si="2"/>
        <v>0.13533708336831501</v>
      </c>
      <c r="AC81" s="79">
        <f t="shared" si="2"/>
        <v>0.13303198371558311</v>
      </c>
      <c r="AD81" s="79">
        <f t="shared" si="2"/>
        <v>0.13095796091868564</v>
      </c>
      <c r="AE81" s="79">
        <f t="shared" si="2"/>
        <v>0.12852668314903293</v>
      </c>
      <c r="AF81" s="79">
        <f t="shared" si="2"/>
        <v>0.12619455058330792</v>
      </c>
    </row>
    <row r="82" spans="1:32" x14ac:dyDescent="0.35">
      <c r="A82" s="14" t="s">
        <v>3</v>
      </c>
      <c r="B82" s="79">
        <f t="shared" si="3"/>
        <v>7.6033856328330176E-3</v>
      </c>
      <c r="C82" s="79">
        <f t="shared" si="2"/>
        <v>7.2552111630865453E-3</v>
      </c>
      <c r="D82" s="79">
        <f t="shared" si="2"/>
        <v>7.2761711170655089E-3</v>
      </c>
      <c r="E82" s="79">
        <f t="shared" si="2"/>
        <v>7.341155350387896E-3</v>
      </c>
      <c r="F82" s="79">
        <f t="shared" si="2"/>
        <v>7.3672014709215928E-3</v>
      </c>
      <c r="G82" s="79">
        <f t="shared" si="2"/>
        <v>7.3479258386556709E-3</v>
      </c>
      <c r="H82" s="79">
        <f t="shared" si="2"/>
        <v>7.371408169797848E-3</v>
      </c>
      <c r="I82" s="79">
        <f t="shared" si="2"/>
        <v>7.4627319374528829E-3</v>
      </c>
      <c r="J82" s="79">
        <f t="shared" si="2"/>
        <v>7.5515702518574781E-3</v>
      </c>
      <c r="K82" s="79">
        <f t="shared" si="2"/>
        <v>7.6581228316489327E-3</v>
      </c>
      <c r="L82" s="79">
        <f t="shared" si="2"/>
        <v>7.8941113890240739E-3</v>
      </c>
      <c r="M82" s="79">
        <f t="shared" si="2"/>
        <v>8.0323509860403281E-3</v>
      </c>
      <c r="N82" s="79">
        <f t="shared" si="2"/>
        <v>8.3264512203073057E-3</v>
      </c>
      <c r="O82" s="79">
        <f t="shared" si="2"/>
        <v>8.731871730532045E-3</v>
      </c>
      <c r="P82" s="79">
        <f t="shared" si="2"/>
        <v>9.2157571376942533E-3</v>
      </c>
      <c r="Q82" s="79">
        <f t="shared" si="2"/>
        <v>1.0069557601433927E-2</v>
      </c>
      <c r="R82" s="79">
        <f t="shared" si="2"/>
        <v>1.1171248970738859E-2</v>
      </c>
      <c r="S82" s="79">
        <f t="shared" si="2"/>
        <v>1.2519364929003483E-2</v>
      </c>
      <c r="T82" s="79">
        <f t="shared" si="2"/>
        <v>1.4068285855905764E-2</v>
      </c>
      <c r="U82" s="79">
        <f t="shared" si="2"/>
        <v>1.5768047246803387E-2</v>
      </c>
      <c r="V82" s="79">
        <f t="shared" si="2"/>
        <v>1.7579855444159478E-2</v>
      </c>
      <c r="W82" s="79">
        <f t="shared" si="2"/>
        <v>1.9487036137511342E-2</v>
      </c>
      <c r="X82" s="79">
        <f t="shared" si="2"/>
        <v>2.1444918995873204E-2</v>
      </c>
      <c r="Y82" s="79">
        <f t="shared" si="2"/>
        <v>2.3433694930263451E-2</v>
      </c>
      <c r="Z82" s="79">
        <f t="shared" si="2"/>
        <v>2.5581172952202112E-2</v>
      </c>
      <c r="AA82" s="79">
        <f t="shared" si="2"/>
        <v>2.7779676512555862E-2</v>
      </c>
      <c r="AB82" s="79">
        <f t="shared" si="2"/>
        <v>3.0161195533540425E-2</v>
      </c>
      <c r="AC82" s="79">
        <f t="shared" si="2"/>
        <v>3.2686269500506827E-2</v>
      </c>
      <c r="AD82" s="79">
        <f t="shared" si="2"/>
        <v>3.5638667550225468E-2</v>
      </c>
      <c r="AE82" s="79">
        <f t="shared" si="2"/>
        <v>3.8774634115318264E-2</v>
      </c>
      <c r="AF82" s="79">
        <f t="shared" si="2"/>
        <v>4.2282988349469044E-2</v>
      </c>
    </row>
    <row r="83" spans="1:32" x14ac:dyDescent="0.35">
      <c r="A83" s="14" t="s">
        <v>4</v>
      </c>
      <c r="B83" s="79">
        <f t="shared" si="3"/>
        <v>1.1064882224066843</v>
      </c>
      <c r="C83" s="79">
        <f t="shared" si="2"/>
        <v>1.0933172548136174</v>
      </c>
      <c r="D83" s="79">
        <f t="shared" si="2"/>
        <v>1.0780117738678212</v>
      </c>
      <c r="E83" s="79">
        <f t="shared" si="2"/>
        <v>1.0634256587805349</v>
      </c>
      <c r="F83" s="79">
        <f t="shared" si="2"/>
        <v>1.0488502128302648</v>
      </c>
      <c r="G83" s="79">
        <f t="shared" si="2"/>
        <v>1.0338872697959942</v>
      </c>
      <c r="H83" s="79">
        <f t="shared" si="2"/>
        <v>1.0194241991480559</v>
      </c>
      <c r="I83" s="79">
        <f t="shared" si="2"/>
        <v>1.0046417888670023</v>
      </c>
      <c r="J83" s="79">
        <f t="shared" si="2"/>
        <v>0.99070963989840255</v>
      </c>
      <c r="K83" s="79">
        <f t="shared" si="2"/>
        <v>0.97509079516842068</v>
      </c>
      <c r="L83" s="79">
        <f t="shared" si="2"/>
        <v>0.95895062077707482</v>
      </c>
      <c r="M83" s="79">
        <f t="shared" si="2"/>
        <v>0.94078218479946818</v>
      </c>
      <c r="N83" s="79">
        <f t="shared" si="2"/>
        <v>0.92278269184795603</v>
      </c>
      <c r="O83" s="79">
        <f t="shared" si="2"/>
        <v>0.90536352230680905</v>
      </c>
      <c r="P83" s="79">
        <f t="shared" si="2"/>
        <v>0.88849450152305232</v>
      </c>
      <c r="Q83" s="79">
        <f t="shared" si="2"/>
        <v>0.87089579599152689</v>
      </c>
      <c r="R83" s="79">
        <f t="shared" si="2"/>
        <v>0.85318217420119291</v>
      </c>
      <c r="S83" s="79">
        <f t="shared" si="2"/>
        <v>0.83432008130803315</v>
      </c>
      <c r="T83" s="79">
        <f t="shared" si="2"/>
        <v>0.81628859667026266</v>
      </c>
      <c r="U83" s="79">
        <f t="shared" si="2"/>
        <v>0.79701506087421881</v>
      </c>
      <c r="V83" s="79">
        <f t="shared" si="2"/>
        <v>0.77772207973886687</v>
      </c>
      <c r="W83" s="79">
        <f t="shared" si="2"/>
        <v>0.75692414147061249</v>
      </c>
      <c r="X83" s="79">
        <f t="shared" si="2"/>
        <v>0.73657214683462191</v>
      </c>
      <c r="Y83" s="79">
        <f t="shared" si="2"/>
        <v>0.71615009962364407</v>
      </c>
      <c r="Z83" s="79">
        <f t="shared" si="2"/>
        <v>0.69676638325248197</v>
      </c>
      <c r="AA83" s="79">
        <f t="shared" si="2"/>
        <v>0.6766983945248084</v>
      </c>
      <c r="AB83" s="79">
        <f t="shared" si="2"/>
        <v>0.65795273276802957</v>
      </c>
      <c r="AC83" s="79">
        <f t="shared" si="2"/>
        <v>0.6383248312634433</v>
      </c>
      <c r="AD83" s="79">
        <f t="shared" si="2"/>
        <v>0.62101994472369926</v>
      </c>
      <c r="AE83" s="79">
        <f t="shared" si="2"/>
        <v>0.60166267857000899</v>
      </c>
      <c r="AF83" s="79">
        <f t="shared" si="2"/>
        <v>0.58443118685388784</v>
      </c>
    </row>
    <row r="84" spans="1:32" x14ac:dyDescent="0.35">
      <c r="A84" s="14" t="s">
        <v>5</v>
      </c>
      <c r="B84" s="79">
        <f t="shared" si="3"/>
        <v>8.4198565732714632E-3</v>
      </c>
      <c r="C84" s="79">
        <f t="shared" si="2"/>
        <v>8.7957012045638255E-3</v>
      </c>
      <c r="D84" s="79">
        <f t="shared" si="2"/>
        <v>9.2395823708768358E-3</v>
      </c>
      <c r="E84" s="79">
        <f t="shared" si="2"/>
        <v>9.7294351477848311E-3</v>
      </c>
      <c r="F84" s="79">
        <f t="shared" si="2"/>
        <v>1.0137772964259627E-2</v>
      </c>
      <c r="G84" s="79">
        <f t="shared" si="2"/>
        <v>1.064984188007689E-2</v>
      </c>
      <c r="H84" s="79">
        <f t="shared" si="2"/>
        <v>1.1018639351931647E-2</v>
      </c>
      <c r="I84" s="79">
        <f t="shared" si="2"/>
        <v>1.1460081223705648E-2</v>
      </c>
      <c r="J84" s="79">
        <f t="shared" si="2"/>
        <v>1.1943053148811927E-2</v>
      </c>
      <c r="K84" s="79">
        <f t="shared" si="2"/>
        <v>1.2357425478342596E-2</v>
      </c>
      <c r="L84" s="79">
        <f t="shared" si="2"/>
        <v>1.2704143418178526E-2</v>
      </c>
      <c r="M84" s="79">
        <f t="shared" si="2"/>
        <v>1.3142588078883227E-2</v>
      </c>
      <c r="N84" s="79">
        <f t="shared" si="2"/>
        <v>1.3488035989828961E-2</v>
      </c>
      <c r="O84" s="79">
        <f t="shared" si="2"/>
        <v>1.3848721983583549E-2</v>
      </c>
      <c r="P84" s="79">
        <f t="shared" si="2"/>
        <v>1.4172130724353346E-2</v>
      </c>
      <c r="Q84" s="79">
        <f t="shared" si="2"/>
        <v>1.4474193416978979E-2</v>
      </c>
      <c r="R84" s="79">
        <f t="shared" si="2"/>
        <v>1.4761110999538087E-2</v>
      </c>
      <c r="S84" s="79">
        <f t="shared" si="2"/>
        <v>1.5023237914804179E-2</v>
      </c>
      <c r="T84" s="79">
        <f t="shared" si="2"/>
        <v>1.52345686211622E-2</v>
      </c>
      <c r="U84" s="79">
        <f t="shared" si="2"/>
        <v>1.5517191949695152E-2</v>
      </c>
      <c r="V84" s="79">
        <f t="shared" si="2"/>
        <v>1.5761249708556774E-2</v>
      </c>
      <c r="W84" s="79">
        <f t="shared" si="2"/>
        <v>1.5981431752985491E-2</v>
      </c>
      <c r="X84" s="79">
        <f t="shared" si="2"/>
        <v>1.6230109387107818E-2</v>
      </c>
      <c r="Y84" s="79">
        <f t="shared" si="2"/>
        <v>1.6448970555678549E-2</v>
      </c>
      <c r="Z84" s="79">
        <f t="shared" si="2"/>
        <v>1.6572340166571036E-2</v>
      </c>
      <c r="AA84" s="79">
        <f t="shared" si="2"/>
        <v>1.6757521125797824E-2</v>
      </c>
      <c r="AB84" s="79">
        <f t="shared" si="2"/>
        <v>1.6864662916631683E-2</v>
      </c>
      <c r="AC84" s="79">
        <f t="shared" si="2"/>
        <v>1.7089984589139875E-2</v>
      </c>
      <c r="AD84" s="79">
        <f t="shared" si="2"/>
        <v>1.71627256711545E-2</v>
      </c>
      <c r="AE84" s="79">
        <f t="shared" si="2"/>
        <v>1.7380019238260287E-2</v>
      </c>
      <c r="AF84" s="79">
        <f t="shared" si="2"/>
        <v>1.7425006055775648E-2</v>
      </c>
    </row>
    <row r="85" spans="1:32" x14ac:dyDescent="0.35">
      <c r="A85" s="14" t="s">
        <v>71</v>
      </c>
      <c r="B85" s="79">
        <f t="shared" si="3"/>
        <v>3.4529916856042564E-3</v>
      </c>
      <c r="C85" s="79">
        <f t="shared" si="2"/>
        <v>3.6938632177358445E-3</v>
      </c>
      <c r="D85" s="79">
        <f t="shared" si="2"/>
        <v>3.7948284737529861E-3</v>
      </c>
      <c r="E85" s="79">
        <f t="shared" si="2"/>
        <v>3.8629223568634992E-3</v>
      </c>
      <c r="F85" s="79">
        <f t="shared" si="2"/>
        <v>3.8882452207641737E-3</v>
      </c>
      <c r="G85" s="79">
        <f t="shared" si="2"/>
        <v>3.8599863582811436E-3</v>
      </c>
      <c r="H85" s="79">
        <f t="shared" si="2"/>
        <v>3.8011227931942972E-3</v>
      </c>
      <c r="I85" s="79">
        <f t="shared" si="2"/>
        <v>3.7237664453685466E-3</v>
      </c>
      <c r="J85" s="79">
        <f t="shared" si="2"/>
        <v>3.6793505352861583E-3</v>
      </c>
      <c r="K85" s="79">
        <f t="shared" si="2"/>
        <v>3.6260051286216535E-3</v>
      </c>
      <c r="L85" s="79">
        <f t="shared" si="2"/>
        <v>3.5650825627850649E-3</v>
      </c>
      <c r="M85" s="79">
        <f t="shared" si="2"/>
        <v>3.4899180146244183E-3</v>
      </c>
      <c r="N85" s="79">
        <f t="shared" si="2"/>
        <v>3.4636950427053225E-3</v>
      </c>
      <c r="O85" s="79">
        <f t="shared" si="2"/>
        <v>3.4289541955513972E-3</v>
      </c>
      <c r="P85" s="79">
        <f t="shared" si="2"/>
        <v>3.3945996179462028E-3</v>
      </c>
      <c r="Q85" s="79">
        <f t="shared" si="2"/>
        <v>3.3862229102167183E-3</v>
      </c>
      <c r="R85" s="79">
        <f t="shared" si="2"/>
        <v>3.3137187958146731E-3</v>
      </c>
      <c r="S85" s="79">
        <f t="shared" si="2"/>
        <v>3.2686026661930276E-3</v>
      </c>
      <c r="T85" s="79">
        <f t="shared" si="2"/>
        <v>3.2194263832599551E-3</v>
      </c>
      <c r="U85" s="79">
        <f t="shared" si="2"/>
        <v>3.1416639590221901E-3</v>
      </c>
      <c r="V85" s="79">
        <f t="shared" si="2"/>
        <v>3.0659827465609702E-3</v>
      </c>
      <c r="W85" s="79">
        <f t="shared" si="2"/>
        <v>3.0015305514567736E-3</v>
      </c>
      <c r="X85" s="79">
        <f t="shared" si="2"/>
        <v>2.9621920671820652E-3</v>
      </c>
      <c r="Y85" s="79">
        <f t="shared" si="2"/>
        <v>2.9222935576710208E-3</v>
      </c>
      <c r="Z85" s="79">
        <f t="shared" si="2"/>
        <v>2.8254481595465374E-3</v>
      </c>
      <c r="AA85" s="79">
        <f t="shared" si="2"/>
        <v>2.7768996129429154E-3</v>
      </c>
      <c r="AB85" s="79">
        <f t="shared" si="2"/>
        <v>2.7180757283183608E-3</v>
      </c>
      <c r="AC85" s="79">
        <f t="shared" si="2"/>
        <v>2.6680566658150865E-3</v>
      </c>
      <c r="AD85" s="79">
        <f t="shared" si="2"/>
        <v>2.6163307526951233E-3</v>
      </c>
      <c r="AE85" s="79">
        <f t="shared" si="2"/>
        <v>2.533965069043095E-3</v>
      </c>
      <c r="AF85" s="79">
        <f t="shared" si="2"/>
        <v>2.4711471592551784E-3</v>
      </c>
    </row>
    <row r="86" spans="1:32" x14ac:dyDescent="0.35">
      <c r="A86" s="14" t="s">
        <v>72</v>
      </c>
      <c r="B86" s="79">
        <f t="shared" si="3"/>
        <v>6.8039245036537072E-5</v>
      </c>
      <c r="C86" s="79">
        <f t="shared" si="2"/>
        <v>0</v>
      </c>
      <c r="D86" s="79">
        <f t="shared" si="2"/>
        <v>0</v>
      </c>
      <c r="E86" s="79">
        <f t="shared" si="2"/>
        <v>0</v>
      </c>
      <c r="F86" s="79">
        <f t="shared" si="2"/>
        <v>0</v>
      </c>
      <c r="G86" s="79">
        <f t="shared" si="2"/>
        <v>0</v>
      </c>
      <c r="H86" s="79">
        <f t="shared" si="2"/>
        <v>0</v>
      </c>
      <c r="I86" s="79">
        <f t="shared" si="2"/>
        <v>0</v>
      </c>
      <c r="J86" s="79">
        <f t="shared" si="2"/>
        <v>0</v>
      </c>
      <c r="K86" s="79">
        <f t="shared" si="2"/>
        <v>0</v>
      </c>
      <c r="L86" s="79">
        <f t="shared" si="2"/>
        <v>1.1742137012347635E-3</v>
      </c>
      <c r="M86" s="79">
        <f t="shared" si="2"/>
        <v>4.2654553512076225E-3</v>
      </c>
      <c r="N86" s="79">
        <f t="shared" si="2"/>
        <v>7.9189576858713848E-3</v>
      </c>
      <c r="O86" s="79">
        <f t="shared" si="2"/>
        <v>1.1974758644154298E-2</v>
      </c>
      <c r="P86" s="79">
        <f t="shared" si="2"/>
        <v>1.6327636945634778E-2</v>
      </c>
      <c r="Q86" s="79">
        <f t="shared" si="2"/>
        <v>2.099203601108033E-2</v>
      </c>
      <c r="R86" s="79">
        <f t="shared" si="2"/>
        <v>2.5819392284055991E-2</v>
      </c>
      <c r="S86" s="79">
        <f t="shared" si="2"/>
        <v>3.0971552055889407E-2</v>
      </c>
      <c r="T86" s="79">
        <f t="shared" si="2"/>
        <v>3.6021129156097231E-2</v>
      </c>
      <c r="U86" s="79">
        <f t="shared" si="2"/>
        <v>4.1379178532520405E-2</v>
      </c>
      <c r="V86" s="79">
        <f t="shared" si="2"/>
        <v>4.664257402657962E-2</v>
      </c>
      <c r="W86" s="79">
        <f t="shared" si="2"/>
        <v>5.254969709745122E-2</v>
      </c>
      <c r="X86" s="79">
        <f t="shared" si="2"/>
        <v>5.834279432700798E-2</v>
      </c>
      <c r="Y86" s="79">
        <f t="shared" si="2"/>
        <v>6.423511179986717E-2</v>
      </c>
      <c r="Z86" s="79">
        <f t="shared" si="2"/>
        <v>6.9908107732164895E-2</v>
      </c>
      <c r="AA86" s="79">
        <f t="shared" si="2"/>
        <v>7.5862761348975113E-2</v>
      </c>
      <c r="AB86" s="79">
        <f t="shared" si="2"/>
        <v>8.1342876332801614E-2</v>
      </c>
      <c r="AC86" s="79">
        <f t="shared" si="2"/>
        <v>8.7242362559026898E-2</v>
      </c>
      <c r="AD86" s="79">
        <f t="shared" si="2"/>
        <v>9.2238286111425399E-2</v>
      </c>
      <c r="AE86" s="79">
        <f t="shared" si="2"/>
        <v>9.7552686599200258E-2</v>
      </c>
      <c r="AF86" s="79">
        <f t="shared" si="2"/>
        <v>0.10193237847425708</v>
      </c>
    </row>
    <row r="88" spans="1:32" x14ac:dyDescent="0.35">
      <c r="A88" s="1" t="s">
        <v>922</v>
      </c>
      <c r="B88">
        <v>2020</v>
      </c>
      <c r="C88">
        <v>2021</v>
      </c>
      <c r="D88">
        <v>2022</v>
      </c>
      <c r="E88">
        <v>2023</v>
      </c>
      <c r="F88">
        <v>2024</v>
      </c>
      <c r="G88">
        <v>2025</v>
      </c>
      <c r="H88">
        <v>2026</v>
      </c>
      <c r="I88">
        <v>2027</v>
      </c>
      <c r="J88">
        <v>2028</v>
      </c>
      <c r="K88">
        <v>2029</v>
      </c>
      <c r="L88">
        <v>2030</v>
      </c>
      <c r="M88">
        <v>2031</v>
      </c>
      <c r="N88">
        <v>2032</v>
      </c>
      <c r="O88">
        <v>2033</v>
      </c>
      <c r="P88">
        <v>2034</v>
      </c>
      <c r="Q88">
        <v>2035</v>
      </c>
      <c r="R88">
        <v>2036</v>
      </c>
      <c r="S88">
        <v>2037</v>
      </c>
      <c r="T88">
        <v>2038</v>
      </c>
      <c r="U88">
        <v>2039</v>
      </c>
      <c r="V88">
        <v>2040</v>
      </c>
      <c r="W88">
        <v>2041</v>
      </c>
      <c r="X88">
        <v>2042</v>
      </c>
      <c r="Y88">
        <v>2043</v>
      </c>
      <c r="Z88">
        <v>2044</v>
      </c>
      <c r="AA88">
        <v>2045</v>
      </c>
      <c r="AB88">
        <v>2046</v>
      </c>
      <c r="AC88">
        <v>2047</v>
      </c>
      <c r="AD88">
        <v>2048</v>
      </c>
      <c r="AE88">
        <v>2049</v>
      </c>
      <c r="AF88">
        <v>2050</v>
      </c>
    </row>
    <row r="89" spans="1:32" x14ac:dyDescent="0.35">
      <c r="A89" s="14" t="s">
        <v>1</v>
      </c>
      <c r="B89" s="79">
        <f>B22/SUM(B$22:B$28)*(1+$A$67)</f>
        <v>1.102174552919817</v>
      </c>
      <c r="C89" s="79">
        <f t="shared" ref="C89:AF95" si="4">C22/SUM(C$22:C$28)*(1+$A$67)</f>
        <v>1.1035596434789643</v>
      </c>
      <c r="D89" s="79">
        <f t="shared" si="4"/>
        <v>1.1044667677542874</v>
      </c>
      <c r="E89" s="79">
        <f t="shared" si="4"/>
        <v>1.1081998149454237</v>
      </c>
      <c r="F89" s="79">
        <f t="shared" si="4"/>
        <v>1.1097795725540021</v>
      </c>
      <c r="G89" s="79">
        <f t="shared" si="4"/>
        <v>1.1104342198675268</v>
      </c>
      <c r="H89" s="79">
        <f t="shared" si="4"/>
        <v>1.1119513989923215</v>
      </c>
      <c r="I89" s="79">
        <f t="shared" si="4"/>
        <v>1.1141692037583675</v>
      </c>
      <c r="J89" s="79">
        <f t="shared" si="4"/>
        <v>1.1203044859066267</v>
      </c>
      <c r="K89" s="79">
        <f t="shared" si="4"/>
        <v>1.1176932986513195</v>
      </c>
      <c r="L89" s="79">
        <f t="shared" si="4"/>
        <v>1.1235308813396034</v>
      </c>
      <c r="M89" s="79">
        <f t="shared" si="4"/>
        <v>1.1166766097012668</v>
      </c>
      <c r="N89" s="79">
        <f t="shared" si="4"/>
        <v>1.1282242747366567</v>
      </c>
      <c r="O89" s="79">
        <f t="shared" si="4"/>
        <v>1.1324920229641482</v>
      </c>
      <c r="P89" s="79">
        <f t="shared" si="4"/>
        <v>1.1326270598484309</v>
      </c>
      <c r="Q89" s="79">
        <f t="shared" si="4"/>
        <v>1.1379674421706469</v>
      </c>
      <c r="R89" s="79">
        <f t="shared" si="4"/>
        <v>1.1409580862126438</v>
      </c>
      <c r="S89" s="79">
        <f t="shared" si="4"/>
        <v>1.14102432090577</v>
      </c>
      <c r="T89" s="79">
        <f t="shared" si="4"/>
        <v>1.1403332437270994</v>
      </c>
      <c r="U89" s="79">
        <f t="shared" si="4"/>
        <v>1.1422705139247744</v>
      </c>
      <c r="V89" s="79">
        <f t="shared" si="4"/>
        <v>1.1422477260043182</v>
      </c>
      <c r="W89" s="79">
        <f t="shared" si="4"/>
        <v>1.1520004050984893</v>
      </c>
      <c r="X89" s="79">
        <f t="shared" si="4"/>
        <v>1.1527249658814314</v>
      </c>
      <c r="Y89" s="79">
        <f t="shared" si="4"/>
        <v>1.1609174586198847</v>
      </c>
      <c r="Z89" s="79">
        <f t="shared" si="4"/>
        <v>1.1606189968521299</v>
      </c>
      <c r="AA89" s="79">
        <f t="shared" si="4"/>
        <v>1.1711816972288518</v>
      </c>
      <c r="AB89" s="79">
        <f t="shared" si="4"/>
        <v>1.1697310296639425</v>
      </c>
      <c r="AC89" s="79">
        <f t="shared" si="4"/>
        <v>1.1686552284805554</v>
      </c>
      <c r="AD89" s="79">
        <f t="shared" si="4"/>
        <v>1.1682871468808289</v>
      </c>
      <c r="AE89" s="79">
        <f t="shared" si="4"/>
        <v>1.1700005265472444</v>
      </c>
      <c r="AF89" s="79">
        <f t="shared" si="4"/>
        <v>1.1733006364367167</v>
      </c>
    </row>
    <row r="90" spans="1:32" x14ac:dyDescent="0.35">
      <c r="A90" s="14" t="s">
        <v>2</v>
      </c>
      <c r="B90" s="79">
        <f t="shared" ref="B90:Q95" si="5">B23/SUM(B$22:B$28)*(1+$A$67)</f>
        <v>0</v>
      </c>
      <c r="C90" s="79">
        <f t="shared" si="5"/>
        <v>0</v>
      </c>
      <c r="D90" s="79">
        <f t="shared" si="5"/>
        <v>0</v>
      </c>
      <c r="E90" s="79">
        <f t="shared" si="5"/>
        <v>0</v>
      </c>
      <c r="F90" s="79">
        <f t="shared" si="5"/>
        <v>0</v>
      </c>
      <c r="G90" s="79">
        <f t="shared" si="5"/>
        <v>0</v>
      </c>
      <c r="H90" s="79">
        <f t="shared" si="5"/>
        <v>0</v>
      </c>
      <c r="I90" s="79">
        <f t="shared" si="5"/>
        <v>0</v>
      </c>
      <c r="J90" s="79">
        <f t="shared" si="5"/>
        <v>0</v>
      </c>
      <c r="K90" s="79">
        <f t="shared" si="5"/>
        <v>0</v>
      </c>
      <c r="L90" s="79">
        <f t="shared" si="5"/>
        <v>0</v>
      </c>
      <c r="M90" s="79">
        <f t="shared" si="5"/>
        <v>0</v>
      </c>
      <c r="N90" s="79">
        <f t="shared" si="5"/>
        <v>0</v>
      </c>
      <c r="O90" s="79">
        <f t="shared" si="5"/>
        <v>0</v>
      </c>
      <c r="P90" s="79">
        <f t="shared" si="5"/>
        <v>0</v>
      </c>
      <c r="Q90" s="79">
        <f t="shared" si="5"/>
        <v>0</v>
      </c>
      <c r="R90" s="79">
        <f t="shared" si="4"/>
        <v>0</v>
      </c>
      <c r="S90" s="79">
        <f t="shared" si="4"/>
        <v>0</v>
      </c>
      <c r="T90" s="79">
        <f t="shared" si="4"/>
        <v>0</v>
      </c>
      <c r="U90" s="79">
        <f t="shared" si="4"/>
        <v>0</v>
      </c>
      <c r="V90" s="79">
        <f t="shared" si="4"/>
        <v>0</v>
      </c>
      <c r="W90" s="79">
        <f t="shared" si="4"/>
        <v>0</v>
      </c>
      <c r="X90" s="79">
        <f t="shared" si="4"/>
        <v>0</v>
      </c>
      <c r="Y90" s="79">
        <f t="shared" si="4"/>
        <v>0</v>
      </c>
      <c r="Z90" s="79">
        <f t="shared" si="4"/>
        <v>0</v>
      </c>
      <c r="AA90" s="79">
        <f t="shared" si="4"/>
        <v>0</v>
      </c>
      <c r="AB90" s="79">
        <f t="shared" si="4"/>
        <v>0</v>
      </c>
      <c r="AC90" s="79">
        <f t="shared" si="4"/>
        <v>0</v>
      </c>
      <c r="AD90" s="79">
        <f t="shared" si="4"/>
        <v>0</v>
      </c>
      <c r="AE90" s="79">
        <f t="shared" si="4"/>
        <v>0</v>
      </c>
      <c r="AF90" s="79">
        <f t="shared" si="4"/>
        <v>0</v>
      </c>
    </row>
    <row r="91" spans="1:32" x14ac:dyDescent="0.35">
      <c r="A91" s="14" t="s">
        <v>3</v>
      </c>
      <c r="B91" s="79">
        <f t="shared" si="5"/>
        <v>0</v>
      </c>
      <c r="C91" s="79">
        <f t="shared" si="4"/>
        <v>0</v>
      </c>
      <c r="D91" s="79">
        <f t="shared" si="4"/>
        <v>0</v>
      </c>
      <c r="E91" s="79">
        <f t="shared" si="4"/>
        <v>0</v>
      </c>
      <c r="F91" s="79">
        <f t="shared" si="4"/>
        <v>0</v>
      </c>
      <c r="G91" s="79">
        <f t="shared" si="4"/>
        <v>0</v>
      </c>
      <c r="H91" s="79">
        <f t="shared" si="4"/>
        <v>0</v>
      </c>
      <c r="I91" s="79">
        <f t="shared" si="4"/>
        <v>0</v>
      </c>
      <c r="J91" s="79">
        <f t="shared" si="4"/>
        <v>0</v>
      </c>
      <c r="K91" s="79">
        <f t="shared" si="4"/>
        <v>0</v>
      </c>
      <c r="L91" s="79">
        <f t="shared" si="4"/>
        <v>0</v>
      </c>
      <c r="M91" s="79">
        <f t="shared" si="4"/>
        <v>0</v>
      </c>
      <c r="N91" s="79">
        <f t="shared" si="4"/>
        <v>0</v>
      </c>
      <c r="O91" s="79">
        <f t="shared" si="4"/>
        <v>0</v>
      </c>
      <c r="P91" s="79">
        <f t="shared" si="4"/>
        <v>0</v>
      </c>
      <c r="Q91" s="79">
        <f t="shared" si="4"/>
        <v>0</v>
      </c>
      <c r="R91" s="79">
        <f t="shared" si="4"/>
        <v>0</v>
      </c>
      <c r="S91" s="79">
        <f t="shared" si="4"/>
        <v>0</v>
      </c>
      <c r="T91" s="79">
        <f t="shared" si="4"/>
        <v>0</v>
      </c>
      <c r="U91" s="79">
        <f t="shared" si="4"/>
        <v>0</v>
      </c>
      <c r="V91" s="79">
        <f t="shared" si="4"/>
        <v>0</v>
      </c>
      <c r="W91" s="79">
        <f t="shared" si="4"/>
        <v>0</v>
      </c>
      <c r="X91" s="79">
        <f t="shared" si="4"/>
        <v>0</v>
      </c>
      <c r="Y91" s="79">
        <f t="shared" si="4"/>
        <v>0</v>
      </c>
      <c r="Z91" s="79">
        <f t="shared" si="4"/>
        <v>0</v>
      </c>
      <c r="AA91" s="79">
        <f t="shared" si="4"/>
        <v>0</v>
      </c>
      <c r="AB91" s="79">
        <f t="shared" si="4"/>
        <v>0</v>
      </c>
      <c r="AC91" s="79">
        <f t="shared" si="4"/>
        <v>0</v>
      </c>
      <c r="AD91" s="79">
        <f t="shared" si="4"/>
        <v>0</v>
      </c>
      <c r="AE91" s="79">
        <f t="shared" si="4"/>
        <v>0</v>
      </c>
      <c r="AF91" s="79">
        <f t="shared" si="4"/>
        <v>0</v>
      </c>
    </row>
    <row r="92" spans="1:32" x14ac:dyDescent="0.35">
      <c r="A92" s="14" t="s">
        <v>4</v>
      </c>
      <c r="B92" s="79">
        <f t="shared" si="5"/>
        <v>0.14782544708018303</v>
      </c>
      <c r="C92" s="79">
        <f t="shared" si="4"/>
        <v>0.14644035652103579</v>
      </c>
      <c r="D92" s="79">
        <f t="shared" si="4"/>
        <v>0.14553323224571252</v>
      </c>
      <c r="E92" s="79">
        <f t="shared" si="4"/>
        <v>0.1418001850545762</v>
      </c>
      <c r="F92" s="79">
        <f t="shared" si="4"/>
        <v>0.1402204274459978</v>
      </c>
      <c r="G92" s="79">
        <f t="shared" si="4"/>
        <v>0.13956578013247317</v>
      </c>
      <c r="H92" s="79">
        <f t="shared" si="4"/>
        <v>0.13804860100767835</v>
      </c>
      <c r="I92" s="79">
        <f t="shared" si="4"/>
        <v>0.1358307962416325</v>
      </c>
      <c r="J92" s="79">
        <f t="shared" si="4"/>
        <v>0.12969551409337324</v>
      </c>
      <c r="K92" s="79">
        <f t="shared" si="4"/>
        <v>0.13230670134868058</v>
      </c>
      <c r="L92" s="79">
        <f t="shared" si="4"/>
        <v>0.12646911866039648</v>
      </c>
      <c r="M92" s="79">
        <f t="shared" si="4"/>
        <v>0.13332339029873302</v>
      </c>
      <c r="N92" s="79">
        <f t="shared" si="4"/>
        <v>0.12177572526334333</v>
      </c>
      <c r="O92" s="79">
        <f t="shared" si="4"/>
        <v>0.11750797703585172</v>
      </c>
      <c r="P92" s="79">
        <f t="shared" si="4"/>
        <v>0.11737294015156902</v>
      </c>
      <c r="Q92" s="79">
        <f t="shared" si="4"/>
        <v>0.1120325578293531</v>
      </c>
      <c r="R92" s="79">
        <f t="shared" si="4"/>
        <v>0.1090419137873562</v>
      </c>
      <c r="S92" s="79">
        <f t="shared" si="4"/>
        <v>0.10897567909423007</v>
      </c>
      <c r="T92" s="79">
        <f t="shared" si="4"/>
        <v>0.10966675627290051</v>
      </c>
      <c r="U92" s="79">
        <f t="shared" si="4"/>
        <v>0.10772948607522542</v>
      </c>
      <c r="V92" s="79">
        <f t="shared" si="4"/>
        <v>0.10775227399568157</v>
      </c>
      <c r="W92" s="79">
        <f t="shared" si="4"/>
        <v>9.7999594901510778E-2</v>
      </c>
      <c r="X92" s="79">
        <f t="shared" si="4"/>
        <v>9.727503411856861E-2</v>
      </c>
      <c r="Y92" s="79">
        <f t="shared" si="4"/>
        <v>8.9082541380115177E-2</v>
      </c>
      <c r="Z92" s="79">
        <f t="shared" si="4"/>
        <v>8.9381003147870342E-2</v>
      </c>
      <c r="AA92" s="79">
        <f t="shared" si="4"/>
        <v>7.8818302771148027E-2</v>
      </c>
      <c r="AB92" s="79">
        <f t="shared" si="4"/>
        <v>8.0268970336057538E-2</v>
      </c>
      <c r="AC92" s="79">
        <f t="shared" si="4"/>
        <v>8.1344771519444747E-2</v>
      </c>
      <c r="AD92" s="79">
        <f t="shared" si="4"/>
        <v>8.1712853119171022E-2</v>
      </c>
      <c r="AE92" s="79">
        <f t="shared" si="4"/>
        <v>7.9999473452755709E-2</v>
      </c>
      <c r="AF92" s="79">
        <f t="shared" si="4"/>
        <v>7.6699363563283246E-2</v>
      </c>
    </row>
    <row r="93" spans="1:32" x14ac:dyDescent="0.35">
      <c r="A93" s="14" t="s">
        <v>5</v>
      </c>
      <c r="B93" s="79">
        <f t="shared" si="5"/>
        <v>0</v>
      </c>
      <c r="C93" s="79">
        <f t="shared" si="4"/>
        <v>0</v>
      </c>
      <c r="D93" s="79">
        <f t="shared" si="4"/>
        <v>0</v>
      </c>
      <c r="E93" s="79">
        <f t="shared" si="4"/>
        <v>0</v>
      </c>
      <c r="F93" s="79">
        <f t="shared" si="4"/>
        <v>0</v>
      </c>
      <c r="G93" s="79">
        <f t="shared" si="4"/>
        <v>0</v>
      </c>
      <c r="H93" s="79">
        <f t="shared" si="4"/>
        <v>0</v>
      </c>
      <c r="I93" s="79">
        <f t="shared" si="4"/>
        <v>0</v>
      </c>
      <c r="J93" s="79">
        <f t="shared" si="4"/>
        <v>0</v>
      </c>
      <c r="K93" s="79">
        <f t="shared" si="4"/>
        <v>0</v>
      </c>
      <c r="L93" s="79">
        <f t="shared" si="4"/>
        <v>0</v>
      </c>
      <c r="M93" s="79">
        <f t="shared" si="4"/>
        <v>0</v>
      </c>
      <c r="N93" s="79">
        <f t="shared" si="4"/>
        <v>0</v>
      </c>
      <c r="O93" s="79">
        <f t="shared" si="4"/>
        <v>0</v>
      </c>
      <c r="P93" s="79">
        <f t="shared" si="4"/>
        <v>0</v>
      </c>
      <c r="Q93" s="79">
        <f t="shared" si="4"/>
        <v>0</v>
      </c>
      <c r="R93" s="79">
        <f t="shared" si="4"/>
        <v>0</v>
      </c>
      <c r="S93" s="79">
        <f t="shared" si="4"/>
        <v>0</v>
      </c>
      <c r="T93" s="79">
        <f t="shared" si="4"/>
        <v>0</v>
      </c>
      <c r="U93" s="79">
        <f t="shared" si="4"/>
        <v>0</v>
      </c>
      <c r="V93" s="79">
        <f t="shared" si="4"/>
        <v>0</v>
      </c>
      <c r="W93" s="79">
        <f t="shared" si="4"/>
        <v>0</v>
      </c>
      <c r="X93" s="79">
        <f t="shared" si="4"/>
        <v>0</v>
      </c>
      <c r="Y93" s="79">
        <f t="shared" si="4"/>
        <v>0</v>
      </c>
      <c r="Z93" s="79">
        <f t="shared" si="4"/>
        <v>0</v>
      </c>
      <c r="AA93" s="79">
        <f t="shared" si="4"/>
        <v>0</v>
      </c>
      <c r="AB93" s="79">
        <f t="shared" si="4"/>
        <v>0</v>
      </c>
      <c r="AC93" s="79">
        <f t="shared" si="4"/>
        <v>0</v>
      </c>
      <c r="AD93" s="79">
        <f t="shared" si="4"/>
        <v>0</v>
      </c>
      <c r="AE93" s="79">
        <f t="shared" si="4"/>
        <v>0</v>
      </c>
      <c r="AF93" s="79">
        <f t="shared" si="4"/>
        <v>0</v>
      </c>
    </row>
    <row r="94" spans="1:32" x14ac:dyDescent="0.35">
      <c r="A94" s="14" t="s">
        <v>71</v>
      </c>
      <c r="B94" s="79">
        <f t="shared" si="5"/>
        <v>0</v>
      </c>
      <c r="C94" s="79">
        <f t="shared" si="4"/>
        <v>0</v>
      </c>
      <c r="D94" s="79">
        <f t="shared" si="4"/>
        <v>0</v>
      </c>
      <c r="E94" s="79">
        <f t="shared" si="4"/>
        <v>0</v>
      </c>
      <c r="F94" s="79">
        <f t="shared" si="4"/>
        <v>0</v>
      </c>
      <c r="G94" s="79">
        <f t="shared" si="4"/>
        <v>0</v>
      </c>
      <c r="H94" s="79">
        <f t="shared" si="4"/>
        <v>0</v>
      </c>
      <c r="I94" s="79">
        <f t="shared" si="4"/>
        <v>0</v>
      </c>
      <c r="J94" s="79">
        <f t="shared" si="4"/>
        <v>0</v>
      </c>
      <c r="K94" s="79">
        <f t="shared" si="4"/>
        <v>0</v>
      </c>
      <c r="L94" s="79">
        <f t="shared" si="4"/>
        <v>0</v>
      </c>
      <c r="M94" s="79">
        <f t="shared" si="4"/>
        <v>0</v>
      </c>
      <c r="N94" s="79">
        <f t="shared" si="4"/>
        <v>0</v>
      </c>
      <c r="O94" s="79">
        <f t="shared" si="4"/>
        <v>0</v>
      </c>
      <c r="P94" s="79">
        <f t="shared" si="4"/>
        <v>0</v>
      </c>
      <c r="Q94" s="79">
        <f t="shared" si="4"/>
        <v>0</v>
      </c>
      <c r="R94" s="79">
        <f t="shared" si="4"/>
        <v>0</v>
      </c>
      <c r="S94" s="79">
        <f t="shared" si="4"/>
        <v>0</v>
      </c>
      <c r="T94" s="79">
        <f t="shared" si="4"/>
        <v>0</v>
      </c>
      <c r="U94" s="79">
        <f t="shared" si="4"/>
        <v>0</v>
      </c>
      <c r="V94" s="79">
        <f t="shared" si="4"/>
        <v>0</v>
      </c>
      <c r="W94" s="79">
        <f t="shared" si="4"/>
        <v>0</v>
      </c>
      <c r="X94" s="79">
        <f t="shared" si="4"/>
        <v>0</v>
      </c>
      <c r="Y94" s="79">
        <f t="shared" si="4"/>
        <v>0</v>
      </c>
      <c r="Z94" s="79">
        <f t="shared" si="4"/>
        <v>0</v>
      </c>
      <c r="AA94" s="79">
        <f t="shared" si="4"/>
        <v>0</v>
      </c>
      <c r="AB94" s="79">
        <f t="shared" si="4"/>
        <v>0</v>
      </c>
      <c r="AC94" s="79">
        <f t="shared" si="4"/>
        <v>0</v>
      </c>
      <c r="AD94" s="79">
        <f t="shared" si="4"/>
        <v>0</v>
      </c>
      <c r="AE94" s="79">
        <f t="shared" si="4"/>
        <v>0</v>
      </c>
      <c r="AF94" s="79">
        <f t="shared" si="4"/>
        <v>0</v>
      </c>
    </row>
    <row r="95" spans="1:32" x14ac:dyDescent="0.35">
      <c r="A95" s="14" t="s">
        <v>72</v>
      </c>
      <c r="B95" s="79">
        <f t="shared" si="5"/>
        <v>0</v>
      </c>
      <c r="C95" s="79">
        <f t="shared" si="4"/>
        <v>0</v>
      </c>
      <c r="D95" s="79">
        <f t="shared" si="4"/>
        <v>0</v>
      </c>
      <c r="E95" s="79">
        <f t="shared" si="4"/>
        <v>0</v>
      </c>
      <c r="F95" s="79">
        <f t="shared" si="4"/>
        <v>0</v>
      </c>
      <c r="G95" s="79">
        <f t="shared" si="4"/>
        <v>0</v>
      </c>
      <c r="H95" s="79">
        <f t="shared" si="4"/>
        <v>0</v>
      </c>
      <c r="I95" s="79">
        <f t="shared" si="4"/>
        <v>0</v>
      </c>
      <c r="J95" s="79">
        <f t="shared" si="4"/>
        <v>0</v>
      </c>
      <c r="K95" s="79">
        <f t="shared" si="4"/>
        <v>0</v>
      </c>
      <c r="L95" s="79">
        <f t="shared" si="4"/>
        <v>0</v>
      </c>
      <c r="M95" s="79">
        <f t="shared" si="4"/>
        <v>0</v>
      </c>
      <c r="N95" s="79">
        <f t="shared" si="4"/>
        <v>0</v>
      </c>
      <c r="O95" s="79">
        <f t="shared" si="4"/>
        <v>0</v>
      </c>
      <c r="P95" s="79">
        <f t="shared" si="4"/>
        <v>0</v>
      </c>
      <c r="Q95" s="79">
        <f t="shared" si="4"/>
        <v>0</v>
      </c>
      <c r="R95" s="79">
        <f t="shared" si="4"/>
        <v>0</v>
      </c>
      <c r="S95" s="79">
        <f t="shared" si="4"/>
        <v>0</v>
      </c>
      <c r="T95" s="79">
        <f t="shared" si="4"/>
        <v>0</v>
      </c>
      <c r="U95" s="79">
        <f t="shared" si="4"/>
        <v>0</v>
      </c>
      <c r="V95" s="79">
        <f t="shared" si="4"/>
        <v>0</v>
      </c>
      <c r="W95" s="79">
        <f t="shared" si="4"/>
        <v>0</v>
      </c>
      <c r="X95" s="79">
        <f t="shared" si="4"/>
        <v>0</v>
      </c>
      <c r="Y95" s="79">
        <f t="shared" si="4"/>
        <v>0</v>
      </c>
      <c r="Z95" s="79">
        <f t="shared" si="4"/>
        <v>0</v>
      </c>
      <c r="AA95" s="79">
        <f t="shared" si="4"/>
        <v>0</v>
      </c>
      <c r="AB95" s="79">
        <f t="shared" si="4"/>
        <v>0</v>
      </c>
      <c r="AC95" s="79">
        <f t="shared" si="4"/>
        <v>0</v>
      </c>
      <c r="AD95" s="79">
        <f t="shared" si="4"/>
        <v>0</v>
      </c>
      <c r="AE95" s="79">
        <f t="shared" si="4"/>
        <v>0</v>
      </c>
      <c r="AF95" s="79">
        <f t="shared" si="4"/>
        <v>0</v>
      </c>
    </row>
    <row r="97" spans="1:32" x14ac:dyDescent="0.35">
      <c r="A97" s="1" t="s">
        <v>919</v>
      </c>
      <c r="B97">
        <v>2020</v>
      </c>
      <c r="C97">
        <v>2021</v>
      </c>
      <c r="D97">
        <v>2022</v>
      </c>
      <c r="E97">
        <v>2023</v>
      </c>
      <c r="F97">
        <v>2024</v>
      </c>
      <c r="G97">
        <v>2025</v>
      </c>
      <c r="H97">
        <v>2026</v>
      </c>
      <c r="I97">
        <v>2027</v>
      </c>
      <c r="J97">
        <v>2028</v>
      </c>
      <c r="K97">
        <v>2029</v>
      </c>
      <c r="L97">
        <v>2030</v>
      </c>
      <c r="M97">
        <v>2031</v>
      </c>
      <c r="N97">
        <v>2032</v>
      </c>
      <c r="O97">
        <v>2033</v>
      </c>
      <c r="P97">
        <v>2034</v>
      </c>
      <c r="Q97">
        <v>2035</v>
      </c>
      <c r="R97">
        <v>2036</v>
      </c>
      <c r="S97">
        <v>2037</v>
      </c>
      <c r="T97">
        <v>2038</v>
      </c>
      <c r="U97">
        <v>2039</v>
      </c>
      <c r="V97">
        <v>2040</v>
      </c>
      <c r="W97">
        <v>2041</v>
      </c>
      <c r="X97">
        <v>2042</v>
      </c>
      <c r="Y97">
        <v>2043</v>
      </c>
      <c r="Z97">
        <v>2044</v>
      </c>
      <c r="AA97">
        <v>2045</v>
      </c>
      <c r="AB97">
        <v>2046</v>
      </c>
      <c r="AC97">
        <v>2047</v>
      </c>
      <c r="AD97">
        <v>2048</v>
      </c>
      <c r="AE97">
        <v>2049</v>
      </c>
      <c r="AF97">
        <v>2050</v>
      </c>
    </row>
    <row r="98" spans="1:32" x14ac:dyDescent="0.35">
      <c r="A98" s="14" t="s">
        <v>1</v>
      </c>
      <c r="B98" s="79">
        <f>B31/SUM(B$31:B$37)*(1+$A$67)</f>
        <v>0.2294912234637245</v>
      </c>
      <c r="C98" s="79">
        <f t="shared" ref="C98:AF104" si="6">C31/SUM(C$31:C$37)*(1+$A$67)</f>
        <v>0.23902120215102932</v>
      </c>
      <c r="D98" s="79">
        <f t="shared" si="6"/>
        <v>0.24993276523260766</v>
      </c>
      <c r="E98" s="79">
        <f t="shared" si="6"/>
        <v>0.26095420544625003</v>
      </c>
      <c r="F98" s="79">
        <f t="shared" si="6"/>
        <v>0.27108281662224959</v>
      </c>
      <c r="G98" s="79">
        <f t="shared" si="6"/>
        <v>0.28121731974559872</v>
      </c>
      <c r="H98" s="79">
        <f t="shared" si="6"/>
        <v>0.28962908108202484</v>
      </c>
      <c r="I98" s="79">
        <f t="shared" si="6"/>
        <v>0.29808626365253871</v>
      </c>
      <c r="J98" s="79">
        <f t="shared" si="6"/>
        <v>0.30633875933043264</v>
      </c>
      <c r="K98" s="79">
        <f t="shared" si="6"/>
        <v>0.3156049758035725</v>
      </c>
      <c r="L98" s="79">
        <f t="shared" si="6"/>
        <v>0.32550561173618814</v>
      </c>
      <c r="M98" s="79">
        <f t="shared" si="6"/>
        <v>0.33713620919196063</v>
      </c>
      <c r="N98" s="79">
        <f t="shared" si="6"/>
        <v>0.34990625559569832</v>
      </c>
      <c r="O98" s="79">
        <f t="shared" si="6"/>
        <v>0.363295361241395</v>
      </c>
      <c r="P98" s="79">
        <f t="shared" si="6"/>
        <v>0.37597317922119133</v>
      </c>
      <c r="Q98" s="79">
        <f t="shared" si="6"/>
        <v>0.38953917799713711</v>
      </c>
      <c r="R98" s="79">
        <f t="shared" si="6"/>
        <v>0.4027698284438137</v>
      </c>
      <c r="S98" s="79">
        <f t="shared" si="6"/>
        <v>0.41559552799244792</v>
      </c>
      <c r="T98" s="79">
        <f t="shared" si="6"/>
        <v>0.42757806267139314</v>
      </c>
      <c r="U98" s="79">
        <f t="shared" si="6"/>
        <v>0.43915792388364094</v>
      </c>
      <c r="V98" s="79">
        <f t="shared" si="6"/>
        <v>0.44903627385139611</v>
      </c>
      <c r="W98" s="79">
        <f t="shared" si="6"/>
        <v>0.4587038356010153</v>
      </c>
      <c r="X98" s="79">
        <f t="shared" si="6"/>
        <v>0.46714389366127007</v>
      </c>
      <c r="Y98" s="79">
        <f t="shared" si="6"/>
        <v>0.47566733854421311</v>
      </c>
      <c r="Z98" s="79">
        <f t="shared" si="6"/>
        <v>0.48342627561458151</v>
      </c>
      <c r="AA98" s="79">
        <f t="shared" si="6"/>
        <v>0.49143370808257114</v>
      </c>
      <c r="AB98" s="79">
        <f t="shared" si="6"/>
        <v>0.49873110801716591</v>
      </c>
      <c r="AC98" s="79">
        <f t="shared" si="6"/>
        <v>0.5063768739832385</v>
      </c>
      <c r="AD98" s="79">
        <f t="shared" si="6"/>
        <v>0.5129708198041103</v>
      </c>
      <c r="AE98" s="79">
        <f t="shared" si="6"/>
        <v>0.52032767712103201</v>
      </c>
      <c r="AF98" s="79">
        <f t="shared" si="6"/>
        <v>0.52683597541038818</v>
      </c>
    </row>
    <row r="99" spans="1:32" x14ac:dyDescent="0.35">
      <c r="A99" s="14" t="s">
        <v>2</v>
      </c>
      <c r="B99" s="79">
        <f t="shared" ref="B99:Q104" si="7">B32/SUM(B$31:B$37)*(1+$A$67)</f>
        <v>0</v>
      </c>
      <c r="C99" s="79">
        <f t="shared" si="7"/>
        <v>0</v>
      </c>
      <c r="D99" s="79">
        <f t="shared" si="7"/>
        <v>0</v>
      </c>
      <c r="E99" s="79">
        <f t="shared" si="7"/>
        <v>0</v>
      </c>
      <c r="F99" s="79">
        <f t="shared" si="7"/>
        <v>0</v>
      </c>
      <c r="G99" s="79">
        <f t="shared" si="7"/>
        <v>0</v>
      </c>
      <c r="H99" s="79">
        <f t="shared" si="7"/>
        <v>0</v>
      </c>
      <c r="I99" s="79">
        <f t="shared" si="7"/>
        <v>0</v>
      </c>
      <c r="J99" s="79">
        <f t="shared" si="7"/>
        <v>0</v>
      </c>
      <c r="K99" s="79">
        <f t="shared" si="7"/>
        <v>0</v>
      </c>
      <c r="L99" s="79">
        <f t="shared" si="7"/>
        <v>0</v>
      </c>
      <c r="M99" s="79">
        <f t="shared" si="7"/>
        <v>0</v>
      </c>
      <c r="N99" s="79">
        <f t="shared" si="7"/>
        <v>0</v>
      </c>
      <c r="O99" s="79">
        <f t="shared" si="7"/>
        <v>0</v>
      </c>
      <c r="P99" s="79">
        <f t="shared" si="7"/>
        <v>0</v>
      </c>
      <c r="Q99" s="79">
        <f t="shared" si="7"/>
        <v>0</v>
      </c>
      <c r="R99" s="79">
        <f t="shared" si="6"/>
        <v>0</v>
      </c>
      <c r="S99" s="79">
        <f t="shared" si="6"/>
        <v>0</v>
      </c>
      <c r="T99" s="79">
        <f t="shared" si="6"/>
        <v>0</v>
      </c>
      <c r="U99" s="79">
        <f t="shared" si="6"/>
        <v>0</v>
      </c>
      <c r="V99" s="79">
        <f t="shared" si="6"/>
        <v>0</v>
      </c>
      <c r="W99" s="79">
        <f t="shared" si="6"/>
        <v>0</v>
      </c>
      <c r="X99" s="79">
        <f t="shared" si="6"/>
        <v>0</v>
      </c>
      <c r="Y99" s="79">
        <f t="shared" si="6"/>
        <v>0</v>
      </c>
      <c r="Z99" s="79">
        <f t="shared" si="6"/>
        <v>0</v>
      </c>
      <c r="AA99" s="79">
        <f t="shared" si="6"/>
        <v>0</v>
      </c>
      <c r="AB99" s="79">
        <f t="shared" si="6"/>
        <v>0</v>
      </c>
      <c r="AC99" s="79">
        <f t="shared" si="6"/>
        <v>0</v>
      </c>
      <c r="AD99" s="79">
        <f t="shared" si="6"/>
        <v>0</v>
      </c>
      <c r="AE99" s="79">
        <f t="shared" si="6"/>
        <v>0</v>
      </c>
      <c r="AF99" s="79">
        <f t="shared" si="6"/>
        <v>0</v>
      </c>
    </row>
    <row r="100" spans="1:32" x14ac:dyDescent="0.35">
      <c r="A100" s="14" t="s">
        <v>3</v>
      </c>
      <c r="B100" s="79">
        <f t="shared" si="7"/>
        <v>1.0205087765362755</v>
      </c>
      <c r="C100" s="79">
        <f t="shared" si="6"/>
        <v>1.0109787978489706</v>
      </c>
      <c r="D100" s="79">
        <f t="shared" si="6"/>
        <v>1.0000672347673925</v>
      </c>
      <c r="E100" s="79">
        <f t="shared" si="6"/>
        <v>0.98904579455374997</v>
      </c>
      <c r="F100" s="79">
        <f t="shared" si="6"/>
        <v>0.97891718337775047</v>
      </c>
      <c r="G100" s="79">
        <f t="shared" si="6"/>
        <v>0.96878268025440128</v>
      </c>
      <c r="H100" s="79">
        <f t="shared" si="6"/>
        <v>0.96037091891797521</v>
      </c>
      <c r="I100" s="79">
        <f t="shared" si="6"/>
        <v>0.95191373634746124</v>
      </c>
      <c r="J100" s="79">
        <f t="shared" si="6"/>
        <v>0.94366124066956725</v>
      </c>
      <c r="K100" s="79">
        <f t="shared" si="6"/>
        <v>0.93439502419642739</v>
      </c>
      <c r="L100" s="79">
        <f t="shared" si="6"/>
        <v>0.92449438826381192</v>
      </c>
      <c r="M100" s="79">
        <f t="shared" si="6"/>
        <v>0.91286379080803937</v>
      </c>
      <c r="N100" s="79">
        <f t="shared" si="6"/>
        <v>0.90009374440430168</v>
      </c>
      <c r="O100" s="79">
        <f t="shared" si="6"/>
        <v>0.88670463875860506</v>
      </c>
      <c r="P100" s="79">
        <f t="shared" si="6"/>
        <v>0.87402682077880867</v>
      </c>
      <c r="Q100" s="79">
        <f t="shared" si="6"/>
        <v>0.860460822002863</v>
      </c>
      <c r="R100" s="79">
        <f t="shared" si="6"/>
        <v>0.8472301715561863</v>
      </c>
      <c r="S100" s="79">
        <f t="shared" si="6"/>
        <v>0.83440447200755208</v>
      </c>
      <c r="T100" s="79">
        <f t="shared" si="6"/>
        <v>0.8224219373286068</v>
      </c>
      <c r="U100" s="79">
        <f t="shared" si="6"/>
        <v>0.81084207611635906</v>
      </c>
      <c r="V100" s="79">
        <f t="shared" si="6"/>
        <v>0.800963726148604</v>
      </c>
      <c r="W100" s="79">
        <f t="shared" si="6"/>
        <v>0.79129616439898476</v>
      </c>
      <c r="X100" s="79">
        <f t="shared" si="6"/>
        <v>0.78285610633873004</v>
      </c>
      <c r="Y100" s="79">
        <f t="shared" si="6"/>
        <v>0.77433266145578683</v>
      </c>
      <c r="Z100" s="79">
        <f t="shared" si="6"/>
        <v>0.7665737243854186</v>
      </c>
      <c r="AA100" s="79">
        <f t="shared" si="6"/>
        <v>0.75856629191742875</v>
      </c>
      <c r="AB100" s="79">
        <f t="shared" si="6"/>
        <v>0.75126889198283409</v>
      </c>
      <c r="AC100" s="79">
        <f t="shared" si="6"/>
        <v>0.74362312601676139</v>
      </c>
      <c r="AD100" s="79">
        <f t="shared" si="6"/>
        <v>0.7370291801958897</v>
      </c>
      <c r="AE100" s="79">
        <f t="shared" si="6"/>
        <v>0.72967232287896799</v>
      </c>
      <c r="AF100" s="79">
        <f t="shared" si="6"/>
        <v>0.72316402458961182</v>
      </c>
    </row>
    <row r="101" spans="1:32" x14ac:dyDescent="0.35">
      <c r="A101" s="14" t="s">
        <v>4</v>
      </c>
      <c r="B101" s="79">
        <f t="shared" si="7"/>
        <v>0</v>
      </c>
      <c r="C101" s="79">
        <f t="shared" si="6"/>
        <v>0</v>
      </c>
      <c r="D101" s="79">
        <f t="shared" si="6"/>
        <v>0</v>
      </c>
      <c r="E101" s="79">
        <f t="shared" si="6"/>
        <v>0</v>
      </c>
      <c r="F101" s="79">
        <f t="shared" si="6"/>
        <v>0</v>
      </c>
      <c r="G101" s="79">
        <f t="shared" si="6"/>
        <v>0</v>
      </c>
      <c r="H101" s="79">
        <f t="shared" si="6"/>
        <v>0</v>
      </c>
      <c r="I101" s="79">
        <f t="shared" si="6"/>
        <v>0</v>
      </c>
      <c r="J101" s="79">
        <f t="shared" si="6"/>
        <v>0</v>
      </c>
      <c r="K101" s="79">
        <f t="shared" si="6"/>
        <v>0</v>
      </c>
      <c r="L101" s="79">
        <f t="shared" si="6"/>
        <v>0</v>
      </c>
      <c r="M101" s="79">
        <f t="shared" si="6"/>
        <v>0</v>
      </c>
      <c r="N101" s="79">
        <f t="shared" si="6"/>
        <v>0</v>
      </c>
      <c r="O101" s="79">
        <f t="shared" si="6"/>
        <v>0</v>
      </c>
      <c r="P101" s="79">
        <f t="shared" si="6"/>
        <v>0</v>
      </c>
      <c r="Q101" s="79">
        <f t="shared" si="6"/>
        <v>0</v>
      </c>
      <c r="R101" s="79">
        <f t="shared" si="6"/>
        <v>0</v>
      </c>
      <c r="S101" s="79">
        <f t="shared" si="6"/>
        <v>0</v>
      </c>
      <c r="T101" s="79">
        <f t="shared" si="6"/>
        <v>0</v>
      </c>
      <c r="U101" s="79">
        <f t="shared" si="6"/>
        <v>0</v>
      </c>
      <c r="V101" s="79">
        <f t="shared" si="6"/>
        <v>0</v>
      </c>
      <c r="W101" s="79">
        <f t="shared" si="6"/>
        <v>0</v>
      </c>
      <c r="X101" s="79">
        <f t="shared" si="6"/>
        <v>0</v>
      </c>
      <c r="Y101" s="79">
        <f t="shared" si="6"/>
        <v>0</v>
      </c>
      <c r="Z101" s="79">
        <f t="shared" si="6"/>
        <v>0</v>
      </c>
      <c r="AA101" s="79">
        <f t="shared" si="6"/>
        <v>0</v>
      </c>
      <c r="AB101" s="79">
        <f t="shared" si="6"/>
        <v>0</v>
      </c>
      <c r="AC101" s="79">
        <f t="shared" si="6"/>
        <v>0</v>
      </c>
      <c r="AD101" s="79">
        <f t="shared" si="6"/>
        <v>0</v>
      </c>
      <c r="AE101" s="79">
        <f t="shared" si="6"/>
        <v>0</v>
      </c>
      <c r="AF101" s="79">
        <f t="shared" si="6"/>
        <v>0</v>
      </c>
    </row>
    <row r="102" spans="1:32" x14ac:dyDescent="0.35">
      <c r="A102" s="14" t="s">
        <v>5</v>
      </c>
      <c r="B102" s="79">
        <f t="shared" si="7"/>
        <v>0</v>
      </c>
      <c r="C102" s="79">
        <f t="shared" si="6"/>
        <v>0</v>
      </c>
      <c r="D102" s="79">
        <f t="shared" si="6"/>
        <v>0</v>
      </c>
      <c r="E102" s="79">
        <f t="shared" si="6"/>
        <v>0</v>
      </c>
      <c r="F102" s="79">
        <f t="shared" si="6"/>
        <v>0</v>
      </c>
      <c r="G102" s="79">
        <f t="shared" si="6"/>
        <v>0</v>
      </c>
      <c r="H102" s="79">
        <f t="shared" si="6"/>
        <v>0</v>
      </c>
      <c r="I102" s="79">
        <f t="shared" si="6"/>
        <v>0</v>
      </c>
      <c r="J102" s="79">
        <f t="shared" si="6"/>
        <v>0</v>
      </c>
      <c r="K102" s="79">
        <f t="shared" si="6"/>
        <v>0</v>
      </c>
      <c r="L102" s="79">
        <f t="shared" si="6"/>
        <v>0</v>
      </c>
      <c r="M102" s="79">
        <f t="shared" si="6"/>
        <v>0</v>
      </c>
      <c r="N102" s="79">
        <f t="shared" si="6"/>
        <v>0</v>
      </c>
      <c r="O102" s="79">
        <f t="shared" si="6"/>
        <v>0</v>
      </c>
      <c r="P102" s="79">
        <f t="shared" si="6"/>
        <v>0</v>
      </c>
      <c r="Q102" s="79">
        <f t="shared" si="6"/>
        <v>0</v>
      </c>
      <c r="R102" s="79">
        <f t="shared" si="6"/>
        <v>0</v>
      </c>
      <c r="S102" s="79">
        <f t="shared" si="6"/>
        <v>0</v>
      </c>
      <c r="T102" s="79">
        <f t="shared" si="6"/>
        <v>0</v>
      </c>
      <c r="U102" s="79">
        <f t="shared" si="6"/>
        <v>0</v>
      </c>
      <c r="V102" s="79">
        <f t="shared" si="6"/>
        <v>0</v>
      </c>
      <c r="W102" s="79">
        <f t="shared" si="6"/>
        <v>0</v>
      </c>
      <c r="X102" s="79">
        <f t="shared" si="6"/>
        <v>0</v>
      </c>
      <c r="Y102" s="79">
        <f t="shared" si="6"/>
        <v>0</v>
      </c>
      <c r="Z102" s="79">
        <f t="shared" si="6"/>
        <v>0</v>
      </c>
      <c r="AA102" s="79">
        <f t="shared" si="6"/>
        <v>0</v>
      </c>
      <c r="AB102" s="79">
        <f t="shared" si="6"/>
        <v>0</v>
      </c>
      <c r="AC102" s="79">
        <f t="shared" si="6"/>
        <v>0</v>
      </c>
      <c r="AD102" s="79">
        <f t="shared" si="6"/>
        <v>0</v>
      </c>
      <c r="AE102" s="79">
        <f t="shared" si="6"/>
        <v>0</v>
      </c>
      <c r="AF102" s="79">
        <f t="shared" si="6"/>
        <v>0</v>
      </c>
    </row>
    <row r="103" spans="1:32" x14ac:dyDescent="0.35">
      <c r="A103" s="14" t="s">
        <v>71</v>
      </c>
      <c r="B103" s="79">
        <f t="shared" si="7"/>
        <v>0</v>
      </c>
      <c r="C103" s="79">
        <f t="shared" si="6"/>
        <v>0</v>
      </c>
      <c r="D103" s="79">
        <f t="shared" si="6"/>
        <v>0</v>
      </c>
      <c r="E103" s="79">
        <f t="shared" si="6"/>
        <v>0</v>
      </c>
      <c r="F103" s="79">
        <f t="shared" si="6"/>
        <v>0</v>
      </c>
      <c r="G103" s="79">
        <f t="shared" si="6"/>
        <v>0</v>
      </c>
      <c r="H103" s="79">
        <f t="shared" si="6"/>
        <v>0</v>
      </c>
      <c r="I103" s="79">
        <f t="shared" si="6"/>
        <v>0</v>
      </c>
      <c r="J103" s="79">
        <f t="shared" si="6"/>
        <v>0</v>
      </c>
      <c r="K103" s="79">
        <f t="shared" si="6"/>
        <v>0</v>
      </c>
      <c r="L103" s="79">
        <f t="shared" si="6"/>
        <v>0</v>
      </c>
      <c r="M103" s="79">
        <f t="shared" si="6"/>
        <v>0</v>
      </c>
      <c r="N103" s="79">
        <f t="shared" si="6"/>
        <v>0</v>
      </c>
      <c r="O103" s="79">
        <f t="shared" si="6"/>
        <v>0</v>
      </c>
      <c r="P103" s="79">
        <f t="shared" si="6"/>
        <v>0</v>
      </c>
      <c r="Q103" s="79">
        <f t="shared" si="6"/>
        <v>0</v>
      </c>
      <c r="R103" s="79">
        <f t="shared" si="6"/>
        <v>0</v>
      </c>
      <c r="S103" s="79">
        <f t="shared" si="6"/>
        <v>0</v>
      </c>
      <c r="T103" s="79">
        <f t="shared" si="6"/>
        <v>0</v>
      </c>
      <c r="U103" s="79">
        <f t="shared" si="6"/>
        <v>0</v>
      </c>
      <c r="V103" s="79">
        <f t="shared" si="6"/>
        <v>0</v>
      </c>
      <c r="W103" s="79">
        <f t="shared" si="6"/>
        <v>0</v>
      </c>
      <c r="X103" s="79">
        <f t="shared" si="6"/>
        <v>0</v>
      </c>
      <c r="Y103" s="79">
        <f t="shared" si="6"/>
        <v>0</v>
      </c>
      <c r="Z103" s="79">
        <f t="shared" si="6"/>
        <v>0</v>
      </c>
      <c r="AA103" s="79">
        <f t="shared" si="6"/>
        <v>0</v>
      </c>
      <c r="AB103" s="79">
        <f t="shared" si="6"/>
        <v>0</v>
      </c>
      <c r="AC103" s="79">
        <f t="shared" si="6"/>
        <v>0</v>
      </c>
      <c r="AD103" s="79">
        <f t="shared" si="6"/>
        <v>0</v>
      </c>
      <c r="AE103" s="79">
        <f t="shared" si="6"/>
        <v>0</v>
      </c>
      <c r="AF103" s="79">
        <f t="shared" si="6"/>
        <v>0</v>
      </c>
    </row>
    <row r="104" spans="1:32" x14ac:dyDescent="0.35">
      <c r="A104" s="14" t="s">
        <v>72</v>
      </c>
      <c r="B104" s="79">
        <f t="shared" si="7"/>
        <v>0</v>
      </c>
      <c r="C104" s="79">
        <f t="shared" si="6"/>
        <v>0</v>
      </c>
      <c r="D104" s="79">
        <f t="shared" si="6"/>
        <v>0</v>
      </c>
      <c r="E104" s="79">
        <f t="shared" si="6"/>
        <v>0</v>
      </c>
      <c r="F104" s="79">
        <f t="shared" si="6"/>
        <v>0</v>
      </c>
      <c r="G104" s="79">
        <f t="shared" si="6"/>
        <v>0</v>
      </c>
      <c r="H104" s="79">
        <f t="shared" si="6"/>
        <v>0</v>
      </c>
      <c r="I104" s="79">
        <f t="shared" si="6"/>
        <v>0</v>
      </c>
      <c r="J104" s="79">
        <f t="shared" si="6"/>
        <v>0</v>
      </c>
      <c r="K104" s="79">
        <f t="shared" si="6"/>
        <v>0</v>
      </c>
      <c r="L104" s="79">
        <f t="shared" si="6"/>
        <v>0</v>
      </c>
      <c r="M104" s="79">
        <f t="shared" si="6"/>
        <v>0</v>
      </c>
      <c r="N104" s="79">
        <f t="shared" si="6"/>
        <v>0</v>
      </c>
      <c r="O104" s="79">
        <f t="shared" si="6"/>
        <v>0</v>
      </c>
      <c r="P104" s="79">
        <f t="shared" si="6"/>
        <v>0</v>
      </c>
      <c r="Q104" s="79">
        <f t="shared" si="6"/>
        <v>0</v>
      </c>
      <c r="R104" s="79">
        <f t="shared" si="6"/>
        <v>0</v>
      </c>
      <c r="S104" s="79">
        <f t="shared" si="6"/>
        <v>0</v>
      </c>
      <c r="T104" s="79">
        <f t="shared" si="6"/>
        <v>0</v>
      </c>
      <c r="U104" s="79">
        <f t="shared" si="6"/>
        <v>0</v>
      </c>
      <c r="V104" s="79">
        <f t="shared" si="6"/>
        <v>0</v>
      </c>
      <c r="W104" s="79">
        <f t="shared" si="6"/>
        <v>0</v>
      </c>
      <c r="X104" s="79">
        <f t="shared" si="6"/>
        <v>0</v>
      </c>
      <c r="Y104" s="79">
        <f t="shared" si="6"/>
        <v>0</v>
      </c>
      <c r="Z104" s="79">
        <f t="shared" si="6"/>
        <v>0</v>
      </c>
      <c r="AA104" s="79">
        <f t="shared" si="6"/>
        <v>0</v>
      </c>
      <c r="AB104" s="79">
        <f t="shared" si="6"/>
        <v>0</v>
      </c>
      <c r="AC104" s="79">
        <f t="shared" si="6"/>
        <v>0</v>
      </c>
      <c r="AD104" s="79">
        <f t="shared" si="6"/>
        <v>0</v>
      </c>
      <c r="AE104" s="79">
        <f t="shared" si="6"/>
        <v>0</v>
      </c>
      <c r="AF104" s="79">
        <f t="shared" si="6"/>
        <v>0</v>
      </c>
    </row>
    <row r="106" spans="1:32" x14ac:dyDescent="0.35">
      <c r="A106" s="1" t="s">
        <v>920</v>
      </c>
      <c r="B106">
        <v>2020</v>
      </c>
      <c r="C106">
        <v>2021</v>
      </c>
      <c r="D106">
        <v>2022</v>
      </c>
      <c r="E106">
        <v>2023</v>
      </c>
      <c r="F106">
        <v>2024</v>
      </c>
      <c r="G106">
        <v>2025</v>
      </c>
      <c r="H106">
        <v>2026</v>
      </c>
      <c r="I106">
        <v>2027</v>
      </c>
      <c r="J106">
        <v>2028</v>
      </c>
      <c r="K106">
        <v>2029</v>
      </c>
      <c r="L106">
        <v>2030</v>
      </c>
      <c r="M106">
        <v>2031</v>
      </c>
      <c r="N106">
        <v>2032</v>
      </c>
      <c r="O106">
        <v>2033</v>
      </c>
      <c r="P106">
        <v>2034</v>
      </c>
      <c r="Q106">
        <v>2035</v>
      </c>
      <c r="R106">
        <v>2036</v>
      </c>
      <c r="S106">
        <v>2037</v>
      </c>
      <c r="T106">
        <v>2038</v>
      </c>
      <c r="U106">
        <v>2039</v>
      </c>
      <c r="V106">
        <v>2040</v>
      </c>
      <c r="W106">
        <v>2041</v>
      </c>
      <c r="X106">
        <v>2042</v>
      </c>
      <c r="Y106">
        <v>2043</v>
      </c>
      <c r="Z106">
        <v>2044</v>
      </c>
      <c r="AA106">
        <v>2045</v>
      </c>
      <c r="AB106">
        <v>2046</v>
      </c>
      <c r="AC106">
        <v>2047</v>
      </c>
      <c r="AD106">
        <v>2048</v>
      </c>
      <c r="AE106">
        <v>2049</v>
      </c>
      <c r="AF106">
        <v>2050</v>
      </c>
    </row>
    <row r="107" spans="1:32" x14ac:dyDescent="0.35">
      <c r="A107" s="14" t="s">
        <v>1</v>
      </c>
      <c r="B107" s="79">
        <f>B40/SUM(B$40:B$46)*(1+$A$67)</f>
        <v>6.0422317616387014E-2</v>
      </c>
      <c r="C107" s="79">
        <f t="shared" ref="C107:AF113" si="8">C40/SUM(C$40:C$46)*(1+$A$67)</f>
        <v>5.1700994630754331E-2</v>
      </c>
      <c r="D107" s="79">
        <f t="shared" si="8"/>
        <v>4.1604833395994141E-2</v>
      </c>
      <c r="E107" s="79">
        <f t="shared" si="8"/>
        <v>3.3628458386835716E-2</v>
      </c>
      <c r="F107" s="79">
        <f t="shared" si="8"/>
        <v>3.465781874077082E-2</v>
      </c>
      <c r="G107" s="79">
        <f t="shared" si="8"/>
        <v>4.2750621470521895E-2</v>
      </c>
      <c r="H107" s="79">
        <f t="shared" si="8"/>
        <v>5.1682816015056393E-2</v>
      </c>
      <c r="I107" s="79">
        <f t="shared" si="8"/>
        <v>6.1190900869256659E-2</v>
      </c>
      <c r="J107" s="79">
        <f t="shared" si="8"/>
        <v>7.1945098197158247E-2</v>
      </c>
      <c r="K107" s="79">
        <f t="shared" si="8"/>
        <v>8.3757525840540914E-2</v>
      </c>
      <c r="L107" s="79">
        <f t="shared" si="8"/>
        <v>9.7260762567690118E-2</v>
      </c>
      <c r="M107" s="79">
        <f t="shared" si="8"/>
        <v>0.11245672463552697</v>
      </c>
      <c r="N107" s="79">
        <f t="shared" si="8"/>
        <v>0.12956263058675074</v>
      </c>
      <c r="O107" s="79">
        <f t="shared" si="8"/>
        <v>0.14621961704216568</v>
      </c>
      <c r="P107" s="79">
        <f t="shared" si="8"/>
        <v>0.16315284976872185</v>
      </c>
      <c r="Q107" s="79">
        <f t="shared" si="8"/>
        <v>0.1796969055777439</v>
      </c>
      <c r="R107" s="79">
        <f t="shared" si="8"/>
        <v>0.1962399164918753</v>
      </c>
      <c r="S107" s="79">
        <f t="shared" si="8"/>
        <v>0.21192310372589201</v>
      </c>
      <c r="T107" s="79">
        <f t="shared" si="8"/>
        <v>0.2270934798197633</v>
      </c>
      <c r="U107" s="79">
        <f t="shared" si="8"/>
        <v>0.24119278885801682</v>
      </c>
      <c r="V107" s="79">
        <f t="shared" si="8"/>
        <v>0.2545331357929001</v>
      </c>
      <c r="W107" s="79">
        <f t="shared" si="8"/>
        <v>0.26742860412588781</v>
      </c>
      <c r="X107" s="79">
        <f t="shared" si="8"/>
        <v>0.28040937174293229</v>
      </c>
      <c r="Y107" s="79">
        <f t="shared" si="8"/>
        <v>0.29200655086636046</v>
      </c>
      <c r="Z107" s="79">
        <f t="shared" si="8"/>
        <v>0.30432708058084501</v>
      </c>
      <c r="AA107" s="79">
        <f t="shared" si="8"/>
        <v>0.31600290588687935</v>
      </c>
      <c r="AB107" s="79">
        <f t="shared" si="8"/>
        <v>0.32797502260528849</v>
      </c>
      <c r="AC107" s="79">
        <f t="shared" si="8"/>
        <v>0.33938232409302221</v>
      </c>
      <c r="AD107" s="79">
        <f t="shared" si="8"/>
        <v>0.35072971717133644</v>
      </c>
      <c r="AE107" s="79">
        <f t="shared" si="8"/>
        <v>0.36187723135955024</v>
      </c>
      <c r="AF107" s="79">
        <f t="shared" si="8"/>
        <v>0.37231556168406921</v>
      </c>
    </row>
    <row r="108" spans="1:32" x14ac:dyDescent="0.35">
      <c r="A108" s="14" t="s">
        <v>2</v>
      </c>
      <c r="B108" s="79">
        <f t="shared" ref="B108:Q113" si="9">B41/SUM(B$40:B$46)*(1+$A$67)</f>
        <v>7.416138643367977E-3</v>
      </c>
      <c r="C108" s="79">
        <f t="shared" si="9"/>
        <v>8.3144089428747476E-3</v>
      </c>
      <c r="D108" s="79">
        <f t="shared" si="9"/>
        <v>9.0393592360003619E-3</v>
      </c>
      <c r="E108" s="79">
        <f t="shared" si="9"/>
        <v>1.0217483556485312E-2</v>
      </c>
      <c r="F108" s="79">
        <f t="shared" si="9"/>
        <v>1.1152262172111068E-2</v>
      </c>
      <c r="G108" s="79">
        <f t="shared" si="9"/>
        <v>1.1722652916552705E-2</v>
      </c>
      <c r="H108" s="79">
        <f t="shared" si="9"/>
        <v>1.2323169944731163E-2</v>
      </c>
      <c r="I108" s="79">
        <f t="shared" si="9"/>
        <v>1.2774840901537842E-2</v>
      </c>
      <c r="J108" s="79">
        <f t="shared" si="9"/>
        <v>1.3238086452995091E-2</v>
      </c>
      <c r="K108" s="79">
        <f t="shared" si="9"/>
        <v>1.3699858806101427E-2</v>
      </c>
      <c r="L108" s="79">
        <f t="shared" si="9"/>
        <v>1.4185018665908451E-2</v>
      </c>
      <c r="M108" s="79">
        <f t="shared" si="9"/>
        <v>1.4698914941845343E-2</v>
      </c>
      <c r="N108" s="79">
        <f t="shared" si="9"/>
        <v>1.521359458557423E-2</v>
      </c>
      <c r="O108" s="79">
        <f t="shared" si="9"/>
        <v>1.583329775033698E-2</v>
      </c>
      <c r="P108" s="79">
        <f t="shared" si="9"/>
        <v>1.6316029882018943E-2</v>
      </c>
      <c r="Q108" s="79">
        <f t="shared" si="9"/>
        <v>1.6762626150136392E-2</v>
      </c>
      <c r="R108" s="79">
        <f t="shared" si="8"/>
        <v>1.724198518445122E-2</v>
      </c>
      <c r="S108" s="79">
        <f t="shared" si="8"/>
        <v>1.7695904935165298E-2</v>
      </c>
      <c r="T108" s="79">
        <f t="shared" si="8"/>
        <v>1.8219449383229204E-2</v>
      </c>
      <c r="U108" s="79">
        <f t="shared" si="8"/>
        <v>1.8756769617791075E-2</v>
      </c>
      <c r="V108" s="79">
        <f t="shared" si="8"/>
        <v>1.9393074512305236E-2</v>
      </c>
      <c r="W108" s="79">
        <f t="shared" si="8"/>
        <v>2.0026115188039394E-2</v>
      </c>
      <c r="X108" s="79">
        <f t="shared" si="8"/>
        <v>2.084944844176953E-2</v>
      </c>
      <c r="Y108" s="79">
        <f t="shared" si="8"/>
        <v>2.1574232443056007E-2</v>
      </c>
      <c r="Z108" s="79">
        <f t="shared" si="8"/>
        <v>2.2508670103590749E-2</v>
      </c>
      <c r="AA108" s="79">
        <f t="shared" si="8"/>
        <v>2.3352193735625755E-2</v>
      </c>
      <c r="AB108" s="79">
        <f t="shared" si="8"/>
        <v>2.4268986993264786E-2</v>
      </c>
      <c r="AC108" s="79">
        <f t="shared" si="8"/>
        <v>2.5139739049354411E-2</v>
      </c>
      <c r="AD108" s="79">
        <f t="shared" si="8"/>
        <v>2.6114469836735918E-2</v>
      </c>
      <c r="AE108" s="79">
        <f t="shared" si="8"/>
        <v>2.6910164782413832E-2</v>
      </c>
      <c r="AF108" s="79">
        <f t="shared" si="8"/>
        <v>2.7731561295315746E-2</v>
      </c>
    </row>
    <row r="109" spans="1:32" x14ac:dyDescent="0.35">
      <c r="A109" s="14" t="s">
        <v>3</v>
      </c>
      <c r="B109" s="79">
        <f t="shared" si="9"/>
        <v>0.11051282301063117</v>
      </c>
      <c r="C109" s="79">
        <f t="shared" si="8"/>
        <v>0.10760276384121116</v>
      </c>
      <c r="D109" s="79">
        <f t="shared" si="8"/>
        <v>0.10419697353506979</v>
      </c>
      <c r="E109" s="79">
        <f t="shared" si="8"/>
        <v>0.10258135650376898</v>
      </c>
      <c r="F109" s="79">
        <f t="shared" si="8"/>
        <v>0.10053240024757804</v>
      </c>
      <c r="G109" s="79">
        <f t="shared" si="8"/>
        <v>9.8937433982608999E-2</v>
      </c>
      <c r="H109" s="79">
        <f t="shared" si="8"/>
        <v>9.7373545782626664E-2</v>
      </c>
      <c r="I109" s="79">
        <f t="shared" si="8"/>
        <v>9.6294806930962706E-2</v>
      </c>
      <c r="J109" s="79">
        <f t="shared" si="8"/>
        <v>9.4958889907321223E-2</v>
      </c>
      <c r="K109" s="79">
        <f t="shared" si="8"/>
        <v>9.3654279409608895E-2</v>
      </c>
      <c r="L109" s="79">
        <f t="shared" si="8"/>
        <v>9.1712450127838532E-2</v>
      </c>
      <c r="M109" s="79">
        <f t="shared" si="8"/>
        <v>8.9513039896944244E-2</v>
      </c>
      <c r="N109" s="79">
        <f t="shared" si="8"/>
        <v>8.6928675821772605E-2</v>
      </c>
      <c r="O109" s="79">
        <f t="shared" si="8"/>
        <v>8.5291685177395618E-2</v>
      </c>
      <c r="P109" s="79">
        <f t="shared" si="8"/>
        <v>8.2931779798887523E-2</v>
      </c>
      <c r="Q109" s="79">
        <f t="shared" si="8"/>
        <v>8.0725317126408624E-2</v>
      </c>
      <c r="R109" s="79">
        <f t="shared" si="8"/>
        <v>7.8570064503343834E-2</v>
      </c>
      <c r="S109" s="79">
        <f t="shared" si="8"/>
        <v>7.6748825938640033E-2</v>
      </c>
      <c r="T109" s="79">
        <f t="shared" si="8"/>
        <v>7.5054283296122973E-2</v>
      </c>
      <c r="U109" s="79">
        <f t="shared" si="8"/>
        <v>7.3721411541287959E-2</v>
      </c>
      <c r="V109" s="79">
        <f t="shared" si="8"/>
        <v>7.2671465230596158E-2</v>
      </c>
      <c r="W109" s="79">
        <f t="shared" si="8"/>
        <v>7.1840223468412012E-2</v>
      </c>
      <c r="X109" s="79">
        <f t="shared" si="8"/>
        <v>7.1356532863926486E-2</v>
      </c>
      <c r="Y109" s="79">
        <f t="shared" si="8"/>
        <v>7.1093295025604783E-2</v>
      </c>
      <c r="Z109" s="79">
        <f t="shared" si="8"/>
        <v>7.0961954156381471E-2</v>
      </c>
      <c r="AA109" s="79">
        <f t="shared" si="8"/>
        <v>7.1046414290473148E-2</v>
      </c>
      <c r="AB109" s="79">
        <f t="shared" si="8"/>
        <v>7.1376621011712243E-2</v>
      </c>
      <c r="AC109" s="79">
        <f t="shared" si="8"/>
        <v>7.1895631133050947E-2</v>
      </c>
      <c r="AD109" s="79">
        <f t="shared" si="8"/>
        <v>7.2694537923351246E-2</v>
      </c>
      <c r="AE109" s="79">
        <f t="shared" si="8"/>
        <v>7.3498303727233774E-2</v>
      </c>
      <c r="AF109" s="79">
        <f t="shared" si="8"/>
        <v>7.4560579331780993E-2</v>
      </c>
    </row>
    <row r="110" spans="1:32" x14ac:dyDescent="0.35">
      <c r="A110" s="14" t="s">
        <v>4</v>
      </c>
      <c r="B110" s="79">
        <f t="shared" si="9"/>
        <v>1.0335568998772575</v>
      </c>
      <c r="C110" s="79">
        <f t="shared" si="8"/>
        <v>1.0361755127189507</v>
      </c>
      <c r="D110" s="79">
        <f t="shared" si="8"/>
        <v>1.0437877119070758</v>
      </c>
      <c r="E110" s="79">
        <f t="shared" si="8"/>
        <v>1.0486070397076617</v>
      </c>
      <c r="F110" s="79">
        <f t="shared" si="8"/>
        <v>1.0423167185364821</v>
      </c>
      <c r="G110" s="79">
        <f t="shared" si="8"/>
        <v>1.0256484028265047</v>
      </c>
      <c r="H110" s="79">
        <f t="shared" si="8"/>
        <v>1.0077185226572825</v>
      </c>
      <c r="I110" s="79">
        <f t="shared" si="8"/>
        <v>0.989088469279231</v>
      </c>
      <c r="J110" s="79">
        <f t="shared" si="8"/>
        <v>0.96911148347768583</v>
      </c>
      <c r="K110" s="79">
        <f t="shared" si="8"/>
        <v>0.94826434699750783</v>
      </c>
      <c r="L110" s="79">
        <f t="shared" si="8"/>
        <v>0.92572298675970366</v>
      </c>
      <c r="M110" s="79">
        <f t="shared" si="8"/>
        <v>0.90116572529201189</v>
      </c>
      <c r="N110" s="79">
        <f t="shared" si="8"/>
        <v>0.87364079290065277</v>
      </c>
      <c r="O110" s="79">
        <f t="shared" si="8"/>
        <v>0.84580820189580141</v>
      </c>
      <c r="P110" s="79">
        <f t="shared" si="8"/>
        <v>0.81835391158631421</v>
      </c>
      <c r="Q110" s="79">
        <f t="shared" si="8"/>
        <v>0.79246104570535647</v>
      </c>
      <c r="R110" s="79">
        <f t="shared" si="8"/>
        <v>0.76696301988790694</v>
      </c>
      <c r="S110" s="79">
        <f t="shared" si="8"/>
        <v>0.74396560222591501</v>
      </c>
      <c r="T110" s="79">
        <f t="shared" si="8"/>
        <v>0.72222448963672403</v>
      </c>
      <c r="U110" s="79">
        <f t="shared" si="8"/>
        <v>0.70364769457893939</v>
      </c>
      <c r="V110" s="79">
        <f t="shared" si="8"/>
        <v>0.6866686447622854</v>
      </c>
      <c r="W110" s="79">
        <f t="shared" si="8"/>
        <v>0.67265308215249831</v>
      </c>
      <c r="X110" s="79">
        <f t="shared" si="8"/>
        <v>0.65904340975720854</v>
      </c>
      <c r="Y110" s="79">
        <f t="shared" si="8"/>
        <v>0.64818568641309726</v>
      </c>
      <c r="Z110" s="79">
        <f t="shared" si="8"/>
        <v>0.63640262216668364</v>
      </c>
      <c r="AA110" s="79">
        <f t="shared" si="8"/>
        <v>0.62627178646894177</v>
      </c>
      <c r="AB110" s="79">
        <f t="shared" si="8"/>
        <v>0.615222186317811</v>
      </c>
      <c r="AC110" s="79">
        <f t="shared" si="8"/>
        <v>0.60545489560716392</v>
      </c>
      <c r="AD110" s="79">
        <f t="shared" si="8"/>
        <v>0.59507089854461426</v>
      </c>
      <c r="AE110" s="79">
        <f t="shared" si="8"/>
        <v>0.5854718158897344</v>
      </c>
      <c r="AF110" s="79">
        <f t="shared" si="8"/>
        <v>0.57518260711784353</v>
      </c>
    </row>
    <row r="111" spans="1:32" x14ac:dyDescent="0.35">
      <c r="A111" s="14" t="s">
        <v>5</v>
      </c>
      <c r="B111" s="79">
        <f t="shared" si="9"/>
        <v>2.6326299998051705E-2</v>
      </c>
      <c r="C111" s="79">
        <f t="shared" si="8"/>
        <v>3.3830648710500837E-2</v>
      </c>
      <c r="D111" s="79">
        <f t="shared" si="8"/>
        <v>3.8474986837745202E-2</v>
      </c>
      <c r="E111" s="79">
        <f t="shared" si="8"/>
        <v>4.1319765939994764E-2</v>
      </c>
      <c r="F111" s="79">
        <f t="shared" si="8"/>
        <v>4.745147762646143E-2</v>
      </c>
      <c r="G111" s="79">
        <f t="shared" si="8"/>
        <v>5.7325751026316991E-2</v>
      </c>
      <c r="H111" s="79">
        <f t="shared" si="8"/>
        <v>6.7517672794760328E-2</v>
      </c>
      <c r="I111" s="79">
        <f t="shared" si="8"/>
        <v>7.7536957187486849E-2</v>
      </c>
      <c r="J111" s="79">
        <f t="shared" si="8"/>
        <v>8.787497490910437E-2</v>
      </c>
      <c r="K111" s="79">
        <f t="shared" si="8"/>
        <v>9.7996265048466286E-2</v>
      </c>
      <c r="L111" s="79">
        <f t="shared" si="8"/>
        <v>0.10836487398502251</v>
      </c>
      <c r="M111" s="79">
        <f t="shared" si="8"/>
        <v>0.11916363197205604</v>
      </c>
      <c r="N111" s="79">
        <f t="shared" si="8"/>
        <v>0.13130950221968901</v>
      </c>
      <c r="O111" s="79">
        <f t="shared" si="8"/>
        <v>0.14305386599413289</v>
      </c>
      <c r="P111" s="79">
        <f t="shared" si="8"/>
        <v>0.15502444480729602</v>
      </c>
      <c r="Q111" s="79">
        <f t="shared" si="8"/>
        <v>0.16571913637051011</v>
      </c>
      <c r="R111" s="79">
        <f t="shared" si="8"/>
        <v>0.17589539651093192</v>
      </c>
      <c r="S111" s="79">
        <f t="shared" si="8"/>
        <v>0.18412359980895476</v>
      </c>
      <c r="T111" s="79">
        <f t="shared" si="8"/>
        <v>0.19132250100431761</v>
      </c>
      <c r="U111" s="79">
        <f t="shared" si="8"/>
        <v>0.19605196438017405</v>
      </c>
      <c r="V111" s="79">
        <f t="shared" si="8"/>
        <v>0.19945999335252221</v>
      </c>
      <c r="W111" s="79">
        <f t="shared" si="8"/>
        <v>0.20006358986177794</v>
      </c>
      <c r="X111" s="79">
        <f t="shared" si="8"/>
        <v>0.19952190331816891</v>
      </c>
      <c r="Y111" s="79">
        <f t="shared" si="8"/>
        <v>0.19745665647778998</v>
      </c>
      <c r="Z111" s="79">
        <f t="shared" si="8"/>
        <v>0.19518244570877111</v>
      </c>
      <c r="AA111" s="79">
        <f t="shared" si="8"/>
        <v>0.19178853403907212</v>
      </c>
      <c r="AB111" s="79">
        <f t="shared" si="8"/>
        <v>0.18865393235415726</v>
      </c>
      <c r="AC111" s="79">
        <f t="shared" si="8"/>
        <v>0.1846815316629119</v>
      </c>
      <c r="AD111" s="79">
        <f t="shared" si="8"/>
        <v>0.18097504723971392</v>
      </c>
      <c r="AE111" s="79">
        <f t="shared" si="8"/>
        <v>0.17693110134781709</v>
      </c>
      <c r="AF111" s="79">
        <f t="shared" si="8"/>
        <v>0.17402539692305222</v>
      </c>
    </row>
    <row r="112" spans="1:32" x14ac:dyDescent="0.35">
      <c r="A112" s="14" t="s">
        <v>71</v>
      </c>
      <c r="B112" s="79">
        <f t="shared" si="9"/>
        <v>1.1543632006546262E-2</v>
      </c>
      <c r="C112" s="79">
        <f t="shared" si="8"/>
        <v>1.2329900536924567E-2</v>
      </c>
      <c r="D112" s="79">
        <f t="shared" si="8"/>
        <v>1.2888295227545855E-2</v>
      </c>
      <c r="E112" s="79">
        <f t="shared" si="8"/>
        <v>1.3641607709695336E-2</v>
      </c>
      <c r="F112" s="79">
        <f t="shared" si="8"/>
        <v>1.3885964320149434E-2</v>
      </c>
      <c r="G112" s="79">
        <f t="shared" si="8"/>
        <v>1.361144392285393E-2</v>
      </c>
      <c r="H112" s="79">
        <f t="shared" si="8"/>
        <v>1.3381005360244013E-2</v>
      </c>
      <c r="I112" s="79">
        <f t="shared" si="8"/>
        <v>1.3110355774590101E-2</v>
      </c>
      <c r="J112" s="79">
        <f t="shared" si="8"/>
        <v>1.2865377032524945E-2</v>
      </c>
      <c r="K112" s="79">
        <f t="shared" si="8"/>
        <v>1.2575885290887722E-2</v>
      </c>
      <c r="L112" s="79">
        <f t="shared" si="8"/>
        <v>1.2252703900974701E-2</v>
      </c>
      <c r="M112" s="79">
        <f t="shared" si="8"/>
        <v>1.1876339291243976E-2</v>
      </c>
      <c r="N112" s="79">
        <f t="shared" si="8"/>
        <v>1.1525161809461833E-2</v>
      </c>
      <c r="O112" s="79">
        <f t="shared" si="8"/>
        <v>1.1249904985828882E-2</v>
      </c>
      <c r="P112" s="79">
        <f t="shared" si="8"/>
        <v>1.0920309451475686E-2</v>
      </c>
      <c r="Q112" s="79">
        <f t="shared" si="8"/>
        <v>1.0563187312364677E-2</v>
      </c>
      <c r="R112" s="79">
        <f t="shared" si="8"/>
        <v>1.0231127860870486E-2</v>
      </c>
      <c r="S112" s="79">
        <f t="shared" si="8"/>
        <v>9.8819309846251632E-3</v>
      </c>
      <c r="T112" s="79">
        <f t="shared" si="8"/>
        <v>9.604396375876097E-3</v>
      </c>
      <c r="U112" s="79">
        <f t="shared" si="8"/>
        <v>9.3148982517547614E-3</v>
      </c>
      <c r="V112" s="79">
        <f t="shared" si="8"/>
        <v>9.0884746998879072E-3</v>
      </c>
      <c r="W112" s="79">
        <f t="shared" si="8"/>
        <v>8.8526285131019962E-3</v>
      </c>
      <c r="X112" s="79">
        <f t="shared" si="8"/>
        <v>8.672652018973416E-3</v>
      </c>
      <c r="Y112" s="79">
        <f t="shared" si="8"/>
        <v>8.4798940520010076E-3</v>
      </c>
      <c r="Z112" s="79">
        <f t="shared" si="8"/>
        <v>8.3294186369248183E-3</v>
      </c>
      <c r="AA112" s="79">
        <f t="shared" si="8"/>
        <v>8.1697337868352517E-3</v>
      </c>
      <c r="AB112" s="79">
        <f t="shared" si="8"/>
        <v>8.0292849580159888E-3</v>
      </c>
      <c r="AC112" s="79">
        <f t="shared" si="8"/>
        <v>7.867997295518691E-3</v>
      </c>
      <c r="AD112" s="79">
        <f t="shared" si="8"/>
        <v>7.7589819443193795E-3</v>
      </c>
      <c r="AE112" s="79">
        <f t="shared" si="8"/>
        <v>7.5846532464119588E-3</v>
      </c>
      <c r="AF112" s="79">
        <f t="shared" si="8"/>
        <v>7.4326246162062931E-3</v>
      </c>
    </row>
    <row r="113" spans="1:32" x14ac:dyDescent="0.35">
      <c r="A113" s="14" t="s">
        <v>72</v>
      </c>
      <c r="B113" s="79">
        <f t="shared" si="9"/>
        <v>2.2188884775827322E-4</v>
      </c>
      <c r="C113" s="79">
        <f t="shared" si="8"/>
        <v>4.5770618783557783E-5</v>
      </c>
      <c r="D113" s="79">
        <f t="shared" si="8"/>
        <v>7.8398605689508769E-6</v>
      </c>
      <c r="E113" s="79">
        <f t="shared" si="8"/>
        <v>4.2881955581841239E-6</v>
      </c>
      <c r="F113" s="79">
        <f t="shared" si="8"/>
        <v>3.3583564472215817E-6</v>
      </c>
      <c r="G113" s="79">
        <f t="shared" si="8"/>
        <v>3.6938546407455479E-6</v>
      </c>
      <c r="H113" s="79">
        <f t="shared" si="8"/>
        <v>3.2674452988813903E-6</v>
      </c>
      <c r="I113" s="79">
        <f t="shared" si="8"/>
        <v>3.6690569349578939E-6</v>
      </c>
      <c r="J113" s="79">
        <f t="shared" si="8"/>
        <v>6.0900232102964593E-6</v>
      </c>
      <c r="K113" s="79">
        <f t="shared" si="8"/>
        <v>5.1838606886867421E-5</v>
      </c>
      <c r="L113" s="79">
        <f t="shared" si="8"/>
        <v>5.0120399286209861E-4</v>
      </c>
      <c r="M113" s="79">
        <f t="shared" si="8"/>
        <v>1.1256239703714714E-3</v>
      </c>
      <c r="N113" s="79">
        <f t="shared" si="8"/>
        <v>1.8196420760988336E-3</v>
      </c>
      <c r="O113" s="79">
        <f t="shared" si="8"/>
        <v>2.5434271543384457E-3</v>
      </c>
      <c r="P113" s="79">
        <f t="shared" si="8"/>
        <v>3.3006747052857278E-3</v>
      </c>
      <c r="Q113" s="79">
        <f t="shared" si="8"/>
        <v>4.0717817574799165E-3</v>
      </c>
      <c r="R113" s="79">
        <f t="shared" si="8"/>
        <v>4.8584895606202964E-3</v>
      </c>
      <c r="S113" s="79">
        <f t="shared" si="8"/>
        <v>5.6610323808077723E-3</v>
      </c>
      <c r="T113" s="79">
        <f t="shared" si="8"/>
        <v>6.481400483966857E-3</v>
      </c>
      <c r="U113" s="79">
        <f t="shared" si="8"/>
        <v>7.314472772035961E-3</v>
      </c>
      <c r="V113" s="79">
        <f t="shared" si="8"/>
        <v>8.1852116495029874E-3</v>
      </c>
      <c r="W113" s="79">
        <f t="shared" si="8"/>
        <v>9.1357566902824858E-3</v>
      </c>
      <c r="X113" s="79">
        <f t="shared" si="8"/>
        <v>1.0146681857020792E-2</v>
      </c>
      <c r="Y113" s="79">
        <f t="shared" si="8"/>
        <v>1.1203684722090483E-2</v>
      </c>
      <c r="Z113" s="79">
        <f t="shared" si="8"/>
        <v>1.2287808646803119E-2</v>
      </c>
      <c r="AA113" s="79">
        <f t="shared" si="8"/>
        <v>1.3368431792172545E-2</v>
      </c>
      <c r="AB113" s="79">
        <f t="shared" si="8"/>
        <v>1.4473965759750221E-2</v>
      </c>
      <c r="AC113" s="79">
        <f t="shared" si="8"/>
        <v>1.5577881158977984E-2</v>
      </c>
      <c r="AD113" s="79">
        <f t="shared" si="8"/>
        <v>1.6656347339928861E-2</v>
      </c>
      <c r="AE113" s="79">
        <f t="shared" si="8"/>
        <v>1.7726729646838729E-2</v>
      </c>
      <c r="AF113" s="79">
        <f t="shared" si="8"/>
        <v>1.8751669031732001E-2</v>
      </c>
    </row>
    <row r="115" spans="1:32" x14ac:dyDescent="0.35">
      <c r="A115" s="1" t="s">
        <v>921</v>
      </c>
      <c r="B115">
        <v>2020</v>
      </c>
      <c r="C115">
        <v>2021</v>
      </c>
      <c r="D115">
        <v>2022</v>
      </c>
      <c r="E115">
        <v>2023</v>
      </c>
      <c r="F115">
        <v>2024</v>
      </c>
      <c r="G115">
        <v>2025</v>
      </c>
      <c r="H115">
        <v>2026</v>
      </c>
      <c r="I115">
        <v>2027</v>
      </c>
      <c r="J115">
        <v>2028</v>
      </c>
      <c r="K115">
        <v>2029</v>
      </c>
      <c r="L115">
        <v>2030</v>
      </c>
      <c r="M115">
        <v>2031</v>
      </c>
      <c r="N115">
        <v>2032</v>
      </c>
      <c r="O115">
        <v>2033</v>
      </c>
      <c r="P115">
        <v>2034</v>
      </c>
      <c r="Q115">
        <v>2035</v>
      </c>
      <c r="R115">
        <v>2036</v>
      </c>
      <c r="S115">
        <v>2037</v>
      </c>
      <c r="T115">
        <v>2038</v>
      </c>
      <c r="U115">
        <v>2039</v>
      </c>
      <c r="V115">
        <v>2040</v>
      </c>
      <c r="W115">
        <v>2041</v>
      </c>
      <c r="X115">
        <v>2042</v>
      </c>
      <c r="Y115">
        <v>2043</v>
      </c>
      <c r="Z115">
        <v>2044</v>
      </c>
      <c r="AA115">
        <v>2045</v>
      </c>
      <c r="AB115">
        <v>2046</v>
      </c>
      <c r="AC115">
        <v>2047</v>
      </c>
      <c r="AD115">
        <v>2048</v>
      </c>
      <c r="AE115">
        <v>2049</v>
      </c>
      <c r="AF115">
        <v>2050</v>
      </c>
    </row>
    <row r="116" spans="1:32" x14ac:dyDescent="0.35">
      <c r="A116" s="14" t="s">
        <v>1</v>
      </c>
      <c r="B116" s="81">
        <f>B49/SUM(B$49:B$55)*(1+$A$67)</f>
        <v>0</v>
      </c>
      <c r="C116" s="81">
        <f t="shared" ref="C116:AF122" si="10">C49/SUM(C$49:C$55)*(1+$A$67)</f>
        <v>0</v>
      </c>
      <c r="D116" s="81">
        <f t="shared" si="10"/>
        <v>0</v>
      </c>
      <c r="E116" s="81">
        <f t="shared" si="10"/>
        <v>0</v>
      </c>
      <c r="F116" s="81">
        <f t="shared" si="10"/>
        <v>0</v>
      </c>
      <c r="G116" s="81">
        <f t="shared" si="10"/>
        <v>0</v>
      </c>
      <c r="H116" s="81">
        <f t="shared" si="10"/>
        <v>0</v>
      </c>
      <c r="I116" s="81">
        <f t="shared" si="10"/>
        <v>0</v>
      </c>
      <c r="J116" s="81">
        <f t="shared" si="10"/>
        <v>2.1030317305427505E-5</v>
      </c>
      <c r="K116" s="81">
        <f t="shared" si="10"/>
        <v>1.5598352813942849E-4</v>
      </c>
      <c r="L116" s="81">
        <f t="shared" si="10"/>
        <v>6.5819785427499505E-4</v>
      </c>
      <c r="M116" s="81">
        <f t="shared" si="10"/>
        <v>1.3837788558590826E-3</v>
      </c>
      <c r="N116" s="81">
        <f t="shared" si="10"/>
        <v>2.1842412529693603E-3</v>
      </c>
      <c r="O116" s="81">
        <f t="shared" si="10"/>
        <v>3.1428662940601827E-3</v>
      </c>
      <c r="P116" s="81">
        <f t="shared" si="10"/>
        <v>4.1769275233789161E-3</v>
      </c>
      <c r="Q116" s="81">
        <f t="shared" si="10"/>
        <v>5.3152751021942396E-3</v>
      </c>
      <c r="R116" s="81">
        <f t="shared" si="10"/>
        <v>6.5633567213419456E-3</v>
      </c>
      <c r="S116" s="81">
        <f t="shared" si="10"/>
        <v>7.899393326592518E-3</v>
      </c>
      <c r="T116" s="81">
        <f t="shared" si="10"/>
        <v>9.3189583980483222E-3</v>
      </c>
      <c r="U116" s="81">
        <f t="shared" si="10"/>
        <v>1.0805836088680958E-2</v>
      </c>
      <c r="V116" s="81">
        <f t="shared" si="10"/>
        <v>1.2312804575022807E-2</v>
      </c>
      <c r="W116" s="81">
        <f t="shared" si="10"/>
        <v>1.396560957180689E-2</v>
      </c>
      <c r="X116" s="81">
        <f t="shared" si="10"/>
        <v>1.572264278300757E-2</v>
      </c>
      <c r="Y116" s="81">
        <f t="shared" si="10"/>
        <v>1.7594122718781434E-2</v>
      </c>
      <c r="Z116" s="81">
        <f t="shared" si="10"/>
        <v>1.9543486928290707E-2</v>
      </c>
      <c r="AA116" s="81">
        <f t="shared" si="10"/>
        <v>2.1576971390664914E-2</v>
      </c>
      <c r="AB116" s="81">
        <f t="shared" si="10"/>
        <v>2.3642048358973999E-2</v>
      </c>
      <c r="AC116" s="81">
        <f t="shared" si="10"/>
        <v>2.5794161203078616E-2</v>
      </c>
      <c r="AD116" s="81">
        <f t="shared" si="10"/>
        <v>2.7916704084663686E-2</v>
      </c>
      <c r="AE116" s="81">
        <f t="shared" si="10"/>
        <v>3.0154412572810201E-2</v>
      </c>
      <c r="AF116" s="81">
        <f t="shared" si="10"/>
        <v>3.2707136661362039E-2</v>
      </c>
    </row>
    <row r="117" spans="1:32" x14ac:dyDescent="0.35">
      <c r="A117" s="14" t="s">
        <v>2</v>
      </c>
      <c r="B117" s="81">
        <f t="shared" ref="B117:Q122" si="11">B50/SUM(B$49:B$55)*(1+$A$67)</f>
        <v>3.2530904359141186E-4</v>
      </c>
      <c r="C117" s="81">
        <f t="shared" si="11"/>
        <v>4.0035872141438728E-4</v>
      </c>
      <c r="D117" s="81">
        <f t="shared" si="11"/>
        <v>4.9873050417120063E-4</v>
      </c>
      <c r="E117" s="81">
        <f t="shared" si="11"/>
        <v>6.1365847562771679E-4</v>
      </c>
      <c r="F117" s="81">
        <f t="shared" si="11"/>
        <v>7.1531702850703433E-4</v>
      </c>
      <c r="G117" s="81">
        <f t="shared" si="11"/>
        <v>8.9967048213666326E-4</v>
      </c>
      <c r="H117" s="81">
        <f t="shared" si="11"/>
        <v>1.0642323337432598E-3</v>
      </c>
      <c r="I117" s="81">
        <f t="shared" si="11"/>
        <v>1.2870697357784111E-3</v>
      </c>
      <c r="J117" s="81">
        <f t="shared" si="11"/>
        <v>1.5562434806016352E-3</v>
      </c>
      <c r="K117" s="81">
        <f t="shared" si="11"/>
        <v>1.8718023376731417E-3</v>
      </c>
      <c r="L117" s="81">
        <f t="shared" si="11"/>
        <v>2.2317020996511553E-3</v>
      </c>
      <c r="M117" s="81">
        <f t="shared" si="11"/>
        <v>2.6861589554911603E-3</v>
      </c>
      <c r="N117" s="81">
        <f t="shared" si="11"/>
        <v>3.1807384144622941E-3</v>
      </c>
      <c r="O117" s="81">
        <f t="shared" si="11"/>
        <v>3.7634322502121936E-3</v>
      </c>
      <c r="P117" s="81">
        <f t="shared" si="11"/>
        <v>4.4837634314944296E-3</v>
      </c>
      <c r="Q117" s="81">
        <f t="shared" si="11"/>
        <v>5.3152751021942396E-3</v>
      </c>
      <c r="R117" s="81">
        <f t="shared" si="10"/>
        <v>6.3213450428263864E-3</v>
      </c>
      <c r="S117" s="81">
        <f t="shared" si="10"/>
        <v>7.4876673713883011E-3</v>
      </c>
      <c r="T117" s="81">
        <f t="shared" si="10"/>
        <v>8.8927865200887964E-3</v>
      </c>
      <c r="U117" s="81">
        <f t="shared" si="10"/>
        <v>1.0524678167900014E-2</v>
      </c>
      <c r="V117" s="81">
        <f t="shared" si="10"/>
        <v>1.2451879927903337E-2</v>
      </c>
      <c r="W117" s="81">
        <f t="shared" si="10"/>
        <v>1.4644174974507949E-2</v>
      </c>
      <c r="X117" s="81">
        <f t="shared" si="10"/>
        <v>1.7228677810116201E-2</v>
      </c>
      <c r="Y117" s="81">
        <f t="shared" si="10"/>
        <v>2.0189682425635867E-2</v>
      </c>
      <c r="Z117" s="81">
        <f t="shared" si="10"/>
        <v>2.358389816027795E-2</v>
      </c>
      <c r="AA117" s="81">
        <f t="shared" si="10"/>
        <v>2.7425512695657087E-2</v>
      </c>
      <c r="AB117" s="81">
        <f t="shared" si="10"/>
        <v>3.1799911769030929E-2</v>
      </c>
      <c r="AC117" s="81">
        <f t="shared" si="10"/>
        <v>3.6718440391848767E-2</v>
      </c>
      <c r="AD117" s="81">
        <f t="shared" si="10"/>
        <v>4.2259310173320165E-2</v>
      </c>
      <c r="AE117" s="81">
        <f t="shared" si="10"/>
        <v>4.8442823387185405E-2</v>
      </c>
      <c r="AF117" s="81">
        <f t="shared" si="10"/>
        <v>5.5451018693695238E-2</v>
      </c>
    </row>
    <row r="118" spans="1:32" x14ac:dyDescent="0.35">
      <c r="A118" s="14" t="s">
        <v>3</v>
      </c>
      <c r="B118" s="81">
        <f t="shared" si="11"/>
        <v>2.3236360256529421E-5</v>
      </c>
      <c r="C118" s="81">
        <f t="shared" si="10"/>
        <v>2.2877641223679275E-5</v>
      </c>
      <c r="D118" s="81">
        <f t="shared" si="10"/>
        <v>3.4004352557127313E-5</v>
      </c>
      <c r="E118" s="81">
        <f t="shared" si="10"/>
        <v>5.5787134147974257E-5</v>
      </c>
      <c r="F118" s="81">
        <f t="shared" si="10"/>
        <v>7.7034141531526782E-5</v>
      </c>
      <c r="G118" s="81">
        <f t="shared" si="10"/>
        <v>1.0839403399236905E-4</v>
      </c>
      <c r="H118" s="81">
        <f t="shared" si="10"/>
        <v>1.5049750174147108E-4</v>
      </c>
      <c r="I118" s="81">
        <f t="shared" si="10"/>
        <v>2.0210185933710592E-4</v>
      </c>
      <c r="J118" s="81">
        <f t="shared" si="10"/>
        <v>2.628789663178438E-4</v>
      </c>
      <c r="K118" s="81">
        <f t="shared" si="10"/>
        <v>3.5356266378270456E-4</v>
      </c>
      <c r="L118" s="81">
        <f t="shared" si="10"/>
        <v>4.5251102481405912E-4</v>
      </c>
      <c r="M118" s="81">
        <f t="shared" si="10"/>
        <v>5.7996613811740956E-4</v>
      </c>
      <c r="N118" s="81">
        <f t="shared" si="10"/>
        <v>7.7505334782783754E-4</v>
      </c>
      <c r="O118" s="81">
        <f t="shared" si="10"/>
        <v>9.6087631920311332E-4</v>
      </c>
      <c r="P118" s="81">
        <f t="shared" si="10"/>
        <v>1.2570374300216172E-3</v>
      </c>
      <c r="Q118" s="81">
        <f t="shared" si="10"/>
        <v>1.6053501229463265E-3</v>
      </c>
      <c r="R118" s="81">
        <f t="shared" si="10"/>
        <v>2.0522590338119357E-3</v>
      </c>
      <c r="S118" s="81">
        <f t="shared" si="10"/>
        <v>2.6235560866501211E-3</v>
      </c>
      <c r="T118" s="81">
        <f t="shared" si="10"/>
        <v>3.2957291895536751E-3</v>
      </c>
      <c r="U118" s="81">
        <f t="shared" si="10"/>
        <v>4.1611372275579747E-3</v>
      </c>
      <c r="V118" s="81">
        <f t="shared" si="10"/>
        <v>5.2385049584999146E-3</v>
      </c>
      <c r="W118" s="81">
        <f t="shared" si="10"/>
        <v>6.5472391557912808E-3</v>
      </c>
      <c r="X118" s="81">
        <f t="shared" si="10"/>
        <v>8.1652501469745026E-3</v>
      </c>
      <c r="Y118" s="81">
        <f t="shared" si="10"/>
        <v>1.011280356373042E-2</v>
      </c>
      <c r="Z118" s="81">
        <f t="shared" si="10"/>
        <v>1.2423819559150198E-2</v>
      </c>
      <c r="AA118" s="81">
        <f t="shared" si="10"/>
        <v>1.5163865012491002E-2</v>
      </c>
      <c r="AB118" s="81">
        <f t="shared" si="10"/>
        <v>1.8381451889613255E-2</v>
      </c>
      <c r="AC118" s="81">
        <f t="shared" si="10"/>
        <v>2.2074518010720915E-2</v>
      </c>
      <c r="AD118" s="81">
        <f t="shared" si="10"/>
        <v>2.6241529141136082E-2</v>
      </c>
      <c r="AE118" s="81">
        <f t="shared" si="10"/>
        <v>3.084988735025827E-2</v>
      </c>
      <c r="AF118" s="81">
        <f t="shared" si="10"/>
        <v>3.5729409273766673E-2</v>
      </c>
    </row>
    <row r="119" spans="1:32" x14ac:dyDescent="0.35">
      <c r="A119" s="14" t="s">
        <v>4</v>
      </c>
      <c r="B119" s="81">
        <f t="shared" si="11"/>
        <v>1.2495701273352542</v>
      </c>
      <c r="C119" s="81">
        <f t="shared" si="10"/>
        <v>1.249576763637362</v>
      </c>
      <c r="D119" s="81">
        <f t="shared" si="10"/>
        <v>1.2494672651432717</v>
      </c>
      <c r="E119" s="81">
        <f t="shared" si="10"/>
        <v>1.2493305543902242</v>
      </c>
      <c r="F119" s="81">
        <f t="shared" si="10"/>
        <v>1.2492076488299615</v>
      </c>
      <c r="G119" s="81">
        <f t="shared" si="10"/>
        <v>1.248991935483871</v>
      </c>
      <c r="H119" s="81">
        <f t="shared" si="10"/>
        <v>1.2487852701645152</v>
      </c>
      <c r="I119" s="81">
        <f t="shared" si="10"/>
        <v>1.2485108284048845</v>
      </c>
      <c r="J119" s="81">
        <f t="shared" si="10"/>
        <v>1.2481598472357751</v>
      </c>
      <c r="K119" s="81">
        <f t="shared" si="10"/>
        <v>1.2476186514704048</v>
      </c>
      <c r="L119" s="81">
        <f t="shared" si="10"/>
        <v>1.245382330678602</v>
      </c>
      <c r="M119" s="81">
        <f t="shared" si="10"/>
        <v>1.2415243545078631</v>
      </c>
      <c r="N119" s="81">
        <f t="shared" si="10"/>
        <v>1.2372166525747876</v>
      </c>
      <c r="O119" s="81">
        <f t="shared" si="10"/>
        <v>1.2322738337363677</v>
      </c>
      <c r="P119" s="81">
        <f t="shared" si="10"/>
        <v>1.226888327566138</v>
      </c>
      <c r="Q119" s="81">
        <f t="shared" si="10"/>
        <v>1.2209177121019907</v>
      </c>
      <c r="R119" s="81">
        <f t="shared" si="10"/>
        <v>1.2144630051267755</v>
      </c>
      <c r="S119" s="81">
        <f t="shared" si="10"/>
        <v>1.2073337010141862</v>
      </c>
      <c r="T119" s="81">
        <f t="shared" si="10"/>
        <v>1.1997306593731296</v>
      </c>
      <c r="U119" s="81">
        <f t="shared" si="10"/>
        <v>1.1914254331706366</v>
      </c>
      <c r="V119" s="81">
        <f t="shared" si="10"/>
        <v>1.1824371935706393</v>
      </c>
      <c r="W119" s="81">
        <f t="shared" si="10"/>
        <v>1.172258412377033</v>
      </c>
      <c r="X119" s="81">
        <f t="shared" si="10"/>
        <v>1.1611620784009173</v>
      </c>
      <c r="Y119" s="81">
        <f t="shared" si="10"/>
        <v>1.1489527949418019</v>
      </c>
      <c r="Z119" s="81">
        <f t="shared" si="10"/>
        <v>1.1357471378937176</v>
      </c>
      <c r="AA119" s="81">
        <f t="shared" si="10"/>
        <v>1.1211115580584607</v>
      </c>
      <c r="AB119" s="81">
        <f t="shared" si="10"/>
        <v>1.1055568004369534</v>
      </c>
      <c r="AC119" s="81">
        <f t="shared" si="10"/>
        <v>1.0882824286836634</v>
      </c>
      <c r="AD119" s="81">
        <f t="shared" si="10"/>
        <v>1.0702727253887443</v>
      </c>
      <c r="AE119" s="81">
        <f t="shared" si="10"/>
        <v>1.0505790471480383</v>
      </c>
      <c r="AF119" s="81">
        <f t="shared" si="10"/>
        <v>1.0289301496451817</v>
      </c>
    </row>
    <row r="120" spans="1:32" x14ac:dyDescent="0.35">
      <c r="A120" s="14" t="s">
        <v>5</v>
      </c>
      <c r="B120" s="81">
        <f t="shared" si="11"/>
        <v>0</v>
      </c>
      <c r="C120" s="81">
        <f t="shared" si="10"/>
        <v>0</v>
      </c>
      <c r="D120" s="81">
        <f t="shared" si="10"/>
        <v>0</v>
      </c>
      <c r="E120" s="81">
        <f t="shared" si="10"/>
        <v>0</v>
      </c>
      <c r="F120" s="81">
        <f t="shared" si="10"/>
        <v>0</v>
      </c>
      <c r="G120" s="81">
        <f t="shared" si="10"/>
        <v>0</v>
      </c>
      <c r="H120" s="81">
        <f t="shared" si="10"/>
        <v>0</v>
      </c>
      <c r="I120" s="81">
        <f t="shared" si="10"/>
        <v>0</v>
      </c>
      <c r="J120" s="81">
        <f t="shared" si="10"/>
        <v>0</v>
      </c>
      <c r="K120" s="81">
        <f t="shared" si="10"/>
        <v>0</v>
      </c>
      <c r="L120" s="81">
        <f t="shared" si="10"/>
        <v>0</v>
      </c>
      <c r="M120" s="81">
        <f t="shared" si="10"/>
        <v>0</v>
      </c>
      <c r="N120" s="81">
        <f t="shared" si="10"/>
        <v>0</v>
      </c>
      <c r="O120" s="81">
        <f t="shared" si="10"/>
        <v>0</v>
      </c>
      <c r="P120" s="81">
        <f t="shared" si="10"/>
        <v>0</v>
      </c>
      <c r="Q120" s="81">
        <f t="shared" si="10"/>
        <v>0</v>
      </c>
      <c r="R120" s="81">
        <f t="shared" si="10"/>
        <v>0</v>
      </c>
      <c r="S120" s="81">
        <f t="shared" si="10"/>
        <v>0</v>
      </c>
      <c r="T120" s="81">
        <f t="shared" si="10"/>
        <v>0</v>
      </c>
      <c r="U120" s="81">
        <f t="shared" si="10"/>
        <v>0</v>
      </c>
      <c r="V120" s="81">
        <f t="shared" si="10"/>
        <v>0</v>
      </c>
      <c r="W120" s="81">
        <f t="shared" si="10"/>
        <v>0</v>
      </c>
      <c r="X120" s="81">
        <f t="shared" si="10"/>
        <v>0</v>
      </c>
      <c r="Y120" s="81">
        <f t="shared" si="10"/>
        <v>0</v>
      </c>
      <c r="Z120" s="81">
        <f t="shared" si="10"/>
        <v>0</v>
      </c>
      <c r="AA120" s="81">
        <f t="shared" si="10"/>
        <v>0</v>
      </c>
      <c r="AB120" s="81">
        <f t="shared" si="10"/>
        <v>0</v>
      </c>
      <c r="AC120" s="81">
        <f t="shared" si="10"/>
        <v>0</v>
      </c>
      <c r="AD120" s="81">
        <f t="shared" si="10"/>
        <v>0</v>
      </c>
      <c r="AE120" s="81">
        <f t="shared" si="10"/>
        <v>0</v>
      </c>
      <c r="AF120" s="81">
        <f t="shared" si="10"/>
        <v>0</v>
      </c>
    </row>
    <row r="121" spans="1:32" x14ac:dyDescent="0.35">
      <c r="A121" s="14" t="s">
        <v>71</v>
      </c>
      <c r="B121" s="81">
        <f t="shared" si="11"/>
        <v>0</v>
      </c>
      <c r="C121" s="81">
        <f t="shared" si="10"/>
        <v>0</v>
      </c>
      <c r="D121" s="81">
        <f t="shared" si="10"/>
        <v>0</v>
      </c>
      <c r="E121" s="81">
        <f t="shared" si="10"/>
        <v>0</v>
      </c>
      <c r="F121" s="81">
        <f t="shared" si="10"/>
        <v>0</v>
      </c>
      <c r="G121" s="81">
        <f t="shared" si="10"/>
        <v>0</v>
      </c>
      <c r="H121" s="81">
        <f t="shared" si="10"/>
        <v>0</v>
      </c>
      <c r="I121" s="81">
        <f t="shared" si="10"/>
        <v>0</v>
      </c>
      <c r="J121" s="81">
        <f t="shared" si="10"/>
        <v>0</v>
      </c>
      <c r="K121" s="81">
        <f t="shared" si="10"/>
        <v>0</v>
      </c>
      <c r="L121" s="81">
        <f t="shared" si="10"/>
        <v>0</v>
      </c>
      <c r="M121" s="81">
        <f t="shared" si="10"/>
        <v>0</v>
      </c>
      <c r="N121" s="81">
        <f t="shared" si="10"/>
        <v>0</v>
      </c>
      <c r="O121" s="81">
        <f t="shared" si="10"/>
        <v>0</v>
      </c>
      <c r="P121" s="81">
        <f t="shared" si="10"/>
        <v>0</v>
      </c>
      <c r="Q121" s="81">
        <f t="shared" si="10"/>
        <v>0</v>
      </c>
      <c r="R121" s="81">
        <f t="shared" si="10"/>
        <v>0</v>
      </c>
      <c r="S121" s="81">
        <f t="shared" si="10"/>
        <v>0</v>
      </c>
      <c r="T121" s="81">
        <f t="shared" si="10"/>
        <v>0</v>
      </c>
      <c r="U121" s="81">
        <f t="shared" si="10"/>
        <v>0</v>
      </c>
      <c r="V121" s="81">
        <f t="shared" si="10"/>
        <v>0</v>
      </c>
      <c r="W121" s="81">
        <f t="shared" si="10"/>
        <v>0</v>
      </c>
      <c r="X121" s="81">
        <f t="shared" si="10"/>
        <v>0</v>
      </c>
      <c r="Y121" s="81">
        <f t="shared" si="10"/>
        <v>0</v>
      </c>
      <c r="Z121" s="81">
        <f t="shared" si="10"/>
        <v>0</v>
      </c>
      <c r="AA121" s="81">
        <f t="shared" si="10"/>
        <v>0</v>
      </c>
      <c r="AB121" s="81">
        <f t="shared" si="10"/>
        <v>0</v>
      </c>
      <c r="AC121" s="81">
        <f t="shared" si="10"/>
        <v>0</v>
      </c>
      <c r="AD121" s="81">
        <f t="shared" si="10"/>
        <v>0</v>
      </c>
      <c r="AE121" s="81">
        <f t="shared" si="10"/>
        <v>0</v>
      </c>
      <c r="AF121" s="81">
        <f t="shared" si="10"/>
        <v>0</v>
      </c>
    </row>
    <row r="122" spans="1:32" x14ac:dyDescent="0.35">
      <c r="A122" s="14" t="s">
        <v>72</v>
      </c>
      <c r="B122" s="81">
        <f t="shared" si="11"/>
        <v>8.1327260897852966E-5</v>
      </c>
      <c r="C122" s="81">
        <f t="shared" si="10"/>
        <v>0</v>
      </c>
      <c r="D122" s="81">
        <f t="shared" si="10"/>
        <v>0</v>
      </c>
      <c r="E122" s="81">
        <f t="shared" si="10"/>
        <v>0</v>
      </c>
      <c r="F122" s="81">
        <f t="shared" si="10"/>
        <v>0</v>
      </c>
      <c r="G122" s="81">
        <f t="shared" si="10"/>
        <v>0</v>
      </c>
      <c r="H122" s="81">
        <f t="shared" si="10"/>
        <v>0</v>
      </c>
      <c r="I122" s="81">
        <f t="shared" si="10"/>
        <v>0</v>
      </c>
      <c r="J122" s="81">
        <f t="shared" si="10"/>
        <v>0</v>
      </c>
      <c r="K122" s="81">
        <f t="shared" si="10"/>
        <v>0</v>
      </c>
      <c r="L122" s="81">
        <f t="shared" si="10"/>
        <v>1.2752583426578028E-3</v>
      </c>
      <c r="M122" s="81">
        <f t="shared" si="10"/>
        <v>3.8257415426692278E-3</v>
      </c>
      <c r="N122" s="81">
        <f t="shared" si="10"/>
        <v>6.6433144099528937E-3</v>
      </c>
      <c r="O122" s="81">
        <f t="shared" si="10"/>
        <v>9.8589914001569433E-3</v>
      </c>
      <c r="P122" s="81">
        <f t="shared" si="10"/>
        <v>1.3193944048967052E-2</v>
      </c>
      <c r="Q122" s="81">
        <f t="shared" si="10"/>
        <v>1.6846387570674561E-2</v>
      </c>
      <c r="R122" s="81">
        <f t="shared" si="10"/>
        <v>2.0600034075244335E-2</v>
      </c>
      <c r="S122" s="81">
        <f t="shared" si="10"/>
        <v>2.4655682201182708E-2</v>
      </c>
      <c r="T122" s="81">
        <f t="shared" si="10"/>
        <v>2.876186651917963E-2</v>
      </c>
      <c r="U122" s="81">
        <f t="shared" si="10"/>
        <v>3.3082915345224437E-2</v>
      </c>
      <c r="V122" s="81">
        <f t="shared" si="10"/>
        <v>3.7559616967934785E-2</v>
      </c>
      <c r="W122" s="81">
        <f t="shared" si="10"/>
        <v>4.2584563920860935E-2</v>
      </c>
      <c r="X122" s="81">
        <f t="shared" si="10"/>
        <v>4.7721350858984317E-2</v>
      </c>
      <c r="Y122" s="81">
        <f t="shared" si="10"/>
        <v>5.3150596350050289E-2</v>
      </c>
      <c r="Z122" s="81">
        <f t="shared" si="10"/>
        <v>5.8701657458563532E-2</v>
      </c>
      <c r="AA122" s="81">
        <f t="shared" si="10"/>
        <v>6.4722092842726286E-2</v>
      </c>
      <c r="AB122" s="81">
        <f t="shared" si="10"/>
        <v>7.0619787545428442E-2</v>
      </c>
      <c r="AC122" s="81">
        <f t="shared" si="10"/>
        <v>7.7130451710688247E-2</v>
      </c>
      <c r="AD122" s="81">
        <f t="shared" si="10"/>
        <v>8.3309731212135862E-2</v>
      </c>
      <c r="AE122" s="81">
        <f t="shared" si="10"/>
        <v>8.9973829541707878E-2</v>
      </c>
      <c r="AF122" s="81">
        <f t="shared" si="10"/>
        <v>9.7182285725994272E-2</v>
      </c>
    </row>
    <row r="124" spans="1:32" x14ac:dyDescent="0.35">
      <c r="A124" s="1" t="s">
        <v>923</v>
      </c>
      <c r="B124">
        <v>2020</v>
      </c>
      <c r="C124">
        <v>2021</v>
      </c>
      <c r="D124">
        <v>2022</v>
      </c>
      <c r="E124">
        <v>2023</v>
      </c>
      <c r="F124">
        <v>2024</v>
      </c>
      <c r="G124">
        <v>2025</v>
      </c>
      <c r="H124">
        <v>2026</v>
      </c>
      <c r="I124">
        <v>2027</v>
      </c>
      <c r="J124">
        <v>2028</v>
      </c>
      <c r="K124">
        <v>2029</v>
      </c>
      <c r="L124">
        <v>2030</v>
      </c>
      <c r="M124">
        <v>2031</v>
      </c>
      <c r="N124">
        <v>2032</v>
      </c>
      <c r="O124">
        <v>2033</v>
      </c>
      <c r="P124">
        <v>2034</v>
      </c>
      <c r="Q124">
        <v>2035</v>
      </c>
      <c r="R124">
        <v>2036</v>
      </c>
      <c r="S124">
        <v>2037</v>
      </c>
      <c r="T124">
        <v>2038</v>
      </c>
      <c r="U124">
        <v>2039</v>
      </c>
      <c r="V124">
        <v>2040</v>
      </c>
      <c r="W124">
        <v>2041</v>
      </c>
      <c r="X124">
        <v>2042</v>
      </c>
      <c r="Y124">
        <v>2043</v>
      </c>
      <c r="Z124">
        <v>2044</v>
      </c>
      <c r="AA124">
        <v>2045</v>
      </c>
      <c r="AB124">
        <v>2046</v>
      </c>
      <c r="AC124">
        <v>2047</v>
      </c>
      <c r="AD124">
        <v>2048</v>
      </c>
      <c r="AE124">
        <v>2049</v>
      </c>
      <c r="AF124">
        <v>2050</v>
      </c>
    </row>
    <row r="125" spans="1:32" x14ac:dyDescent="0.35">
      <c r="A125" s="14" t="s">
        <v>1</v>
      </c>
      <c r="B125" s="79">
        <f>B58/SUM(B$58:B$64)*(1+$A$67)</f>
        <v>0.95531869012284887</v>
      </c>
      <c r="C125" s="79">
        <f t="shared" ref="C125:AF131" si="12">C58/SUM(C$58:C$64)*(1+$A$67)</f>
        <v>0.95640897301479055</v>
      </c>
      <c r="D125" s="79">
        <f t="shared" si="12"/>
        <v>0.95833291869869275</v>
      </c>
      <c r="E125" s="79">
        <f t="shared" si="12"/>
        <v>0.96002136555287576</v>
      </c>
      <c r="F125" s="79">
        <f t="shared" si="12"/>
        <v>0.96319489153186222</v>
      </c>
      <c r="G125" s="79">
        <f t="shared" si="12"/>
        <v>0.96288497574345167</v>
      </c>
      <c r="H125" s="79">
        <f t="shared" si="12"/>
        <v>0.97082087766849257</v>
      </c>
      <c r="I125" s="79">
        <f t="shared" si="12"/>
        <v>0.96825612064640898</v>
      </c>
      <c r="J125" s="79">
        <f t="shared" si="12"/>
        <v>0.97160925874227544</v>
      </c>
      <c r="K125" s="79">
        <f t="shared" si="12"/>
        <v>0.97628395143459279</v>
      </c>
      <c r="L125" s="79">
        <f t="shared" si="12"/>
        <v>0.98097673256781925</v>
      </c>
      <c r="M125" s="79">
        <f t="shared" si="12"/>
        <v>0.98501610891371894</v>
      </c>
      <c r="N125" s="79">
        <f t="shared" si="12"/>
        <v>0.98752643343219859</v>
      </c>
      <c r="O125" s="79">
        <f t="shared" si="12"/>
        <v>0.99152267691806761</v>
      </c>
      <c r="P125" s="79">
        <f t="shared" si="12"/>
        <v>0.99818282878488984</v>
      </c>
      <c r="Q125" s="79">
        <f t="shared" si="12"/>
        <v>0.99533150658259939</v>
      </c>
      <c r="R125" s="79">
        <f t="shared" si="12"/>
        <v>1.0063940880915856</v>
      </c>
      <c r="S125" s="79">
        <f t="shared" si="12"/>
        <v>1.0089236302243176</v>
      </c>
      <c r="T125" s="79">
        <f t="shared" si="12"/>
        <v>1.0138270712500104</v>
      </c>
      <c r="U125" s="79">
        <f t="shared" si="12"/>
        <v>1.0129657645950179</v>
      </c>
      <c r="V125" s="79">
        <f t="shared" si="12"/>
        <v>1.0120868583044349</v>
      </c>
      <c r="W125" s="79">
        <f t="shared" si="12"/>
        <v>1.0263723426058917</v>
      </c>
      <c r="X125" s="79">
        <f t="shared" si="12"/>
        <v>1.0325538039545472</v>
      </c>
      <c r="Y125" s="79">
        <f t="shared" si="12"/>
        <v>1.040596545431594</v>
      </c>
      <c r="Z125" s="79">
        <f t="shared" si="12"/>
        <v>1.0506925265409262</v>
      </c>
      <c r="AA125" s="79">
        <f t="shared" si="12"/>
        <v>1.0543974018882567</v>
      </c>
      <c r="AB125" s="79">
        <f t="shared" si="12"/>
        <v>1.0594995638785418</v>
      </c>
      <c r="AC125" s="79">
        <f t="shared" si="12"/>
        <v>1.0524285334583312</v>
      </c>
      <c r="AD125" s="79">
        <f t="shared" si="12"/>
        <v>1.0608533925502028</v>
      </c>
      <c r="AE125" s="79">
        <f t="shared" si="12"/>
        <v>1.0676614130881099</v>
      </c>
      <c r="AF125" s="79">
        <f t="shared" si="12"/>
        <v>1.0708497161575705</v>
      </c>
    </row>
    <row r="126" spans="1:32" x14ac:dyDescent="0.35">
      <c r="A126" s="14" t="s">
        <v>2</v>
      </c>
      <c r="B126" s="79">
        <f t="shared" ref="B126:Q131" si="13">B59/SUM(B$58:B$64)*(1+$A$67)</f>
        <v>0</v>
      </c>
      <c r="C126" s="79">
        <f t="shared" si="13"/>
        <v>0</v>
      </c>
      <c r="D126" s="79">
        <f t="shared" si="13"/>
        <v>0</v>
      </c>
      <c r="E126" s="79">
        <f t="shared" si="13"/>
        <v>0</v>
      </c>
      <c r="F126" s="79">
        <f t="shared" si="13"/>
        <v>0</v>
      </c>
      <c r="G126" s="79">
        <f t="shared" si="13"/>
        <v>0</v>
      </c>
      <c r="H126" s="79">
        <f t="shared" si="13"/>
        <v>0</v>
      </c>
      <c r="I126" s="79">
        <f t="shared" si="13"/>
        <v>0</v>
      </c>
      <c r="J126" s="79">
        <f t="shared" si="13"/>
        <v>0</v>
      </c>
      <c r="K126" s="79">
        <f t="shared" si="13"/>
        <v>0</v>
      </c>
      <c r="L126" s="79">
        <f t="shared" si="13"/>
        <v>0</v>
      </c>
      <c r="M126" s="79">
        <f t="shared" si="13"/>
        <v>0</v>
      </c>
      <c r="N126" s="79">
        <f t="shared" si="13"/>
        <v>0</v>
      </c>
      <c r="O126" s="79">
        <f t="shared" si="13"/>
        <v>0</v>
      </c>
      <c r="P126" s="79">
        <f t="shared" si="13"/>
        <v>0</v>
      </c>
      <c r="Q126" s="79">
        <f t="shared" si="13"/>
        <v>0</v>
      </c>
      <c r="R126" s="79">
        <f t="shared" si="12"/>
        <v>0</v>
      </c>
      <c r="S126" s="79">
        <f t="shared" si="12"/>
        <v>0</v>
      </c>
      <c r="T126" s="79">
        <f t="shared" si="12"/>
        <v>0</v>
      </c>
      <c r="U126" s="79">
        <f t="shared" si="12"/>
        <v>0</v>
      </c>
      <c r="V126" s="79">
        <f t="shared" si="12"/>
        <v>0</v>
      </c>
      <c r="W126" s="79">
        <f t="shared" si="12"/>
        <v>0</v>
      </c>
      <c r="X126" s="79">
        <f t="shared" si="12"/>
        <v>0</v>
      </c>
      <c r="Y126" s="79">
        <f t="shared" si="12"/>
        <v>0</v>
      </c>
      <c r="Z126" s="79">
        <f t="shared" si="12"/>
        <v>0</v>
      </c>
      <c r="AA126" s="79">
        <f t="shared" si="12"/>
        <v>0</v>
      </c>
      <c r="AB126" s="79">
        <f t="shared" si="12"/>
        <v>0</v>
      </c>
      <c r="AC126" s="79">
        <f t="shared" si="12"/>
        <v>0</v>
      </c>
      <c r="AD126" s="79">
        <f t="shared" si="12"/>
        <v>0</v>
      </c>
      <c r="AE126" s="79">
        <f t="shared" si="12"/>
        <v>0</v>
      </c>
      <c r="AF126" s="79">
        <f t="shared" si="12"/>
        <v>0</v>
      </c>
    </row>
    <row r="127" spans="1:32" x14ac:dyDescent="0.35">
      <c r="A127" s="14" t="s">
        <v>3</v>
      </c>
      <c r="B127" s="79">
        <f t="shared" si="13"/>
        <v>0</v>
      </c>
      <c r="C127" s="79">
        <f t="shared" si="12"/>
        <v>0</v>
      </c>
      <c r="D127" s="79">
        <f t="shared" si="12"/>
        <v>0</v>
      </c>
      <c r="E127" s="79">
        <f t="shared" si="12"/>
        <v>0</v>
      </c>
      <c r="F127" s="79">
        <f t="shared" si="12"/>
        <v>0</v>
      </c>
      <c r="G127" s="79">
        <f t="shared" si="12"/>
        <v>0</v>
      </c>
      <c r="H127" s="79">
        <f t="shared" si="12"/>
        <v>0</v>
      </c>
      <c r="I127" s="79">
        <f t="shared" si="12"/>
        <v>0</v>
      </c>
      <c r="J127" s="79">
        <f t="shared" si="12"/>
        <v>0</v>
      </c>
      <c r="K127" s="79">
        <f t="shared" si="12"/>
        <v>0</v>
      </c>
      <c r="L127" s="79">
        <f t="shared" si="12"/>
        <v>0</v>
      </c>
      <c r="M127" s="79">
        <f t="shared" si="12"/>
        <v>0</v>
      </c>
      <c r="N127" s="79">
        <f t="shared" si="12"/>
        <v>0</v>
      </c>
      <c r="O127" s="79">
        <f t="shared" si="12"/>
        <v>0</v>
      </c>
      <c r="P127" s="79">
        <f t="shared" si="12"/>
        <v>0</v>
      </c>
      <c r="Q127" s="79">
        <f t="shared" si="12"/>
        <v>0</v>
      </c>
      <c r="R127" s="79">
        <f t="shared" si="12"/>
        <v>0</v>
      </c>
      <c r="S127" s="79">
        <f t="shared" si="12"/>
        <v>0</v>
      </c>
      <c r="T127" s="79">
        <f t="shared" si="12"/>
        <v>0</v>
      </c>
      <c r="U127" s="79">
        <f t="shared" si="12"/>
        <v>0</v>
      </c>
      <c r="V127" s="79">
        <f t="shared" si="12"/>
        <v>0</v>
      </c>
      <c r="W127" s="79">
        <f t="shared" si="12"/>
        <v>0</v>
      </c>
      <c r="X127" s="79">
        <f t="shared" si="12"/>
        <v>0</v>
      </c>
      <c r="Y127" s="79">
        <f t="shared" si="12"/>
        <v>0</v>
      </c>
      <c r="Z127" s="79">
        <f t="shared" si="12"/>
        <v>0</v>
      </c>
      <c r="AA127" s="79">
        <f t="shared" si="12"/>
        <v>0</v>
      </c>
      <c r="AB127" s="79">
        <f t="shared" si="12"/>
        <v>0</v>
      </c>
      <c r="AC127" s="79">
        <f t="shared" si="12"/>
        <v>0</v>
      </c>
      <c r="AD127" s="79">
        <f t="shared" si="12"/>
        <v>0</v>
      </c>
      <c r="AE127" s="79">
        <f t="shared" si="12"/>
        <v>0</v>
      </c>
      <c r="AF127" s="79">
        <f t="shared" si="12"/>
        <v>0</v>
      </c>
    </row>
    <row r="128" spans="1:32" x14ac:dyDescent="0.35">
      <c r="A128" s="14" t="s">
        <v>4</v>
      </c>
      <c r="B128" s="79">
        <f t="shared" si="13"/>
        <v>0.29468130987715102</v>
      </c>
      <c r="C128" s="79">
        <f t="shared" si="12"/>
        <v>0.2935910269852095</v>
      </c>
      <c r="D128" s="79">
        <f t="shared" si="12"/>
        <v>0.29166708130130725</v>
      </c>
      <c r="E128" s="79">
        <f t="shared" si="12"/>
        <v>0.28997863444712413</v>
      </c>
      <c r="F128" s="79">
        <f t="shared" si="12"/>
        <v>0.28680510846813784</v>
      </c>
      <c r="G128" s="79">
        <f t="shared" si="12"/>
        <v>0.28711502425654839</v>
      </c>
      <c r="H128" s="79">
        <f t="shared" si="12"/>
        <v>0.27917912233150743</v>
      </c>
      <c r="I128" s="79">
        <f t="shared" si="12"/>
        <v>0.28174387935359102</v>
      </c>
      <c r="J128" s="79">
        <f t="shared" si="12"/>
        <v>0.27839074125772456</v>
      </c>
      <c r="K128" s="79">
        <f t="shared" si="12"/>
        <v>0.27371604856540721</v>
      </c>
      <c r="L128" s="79">
        <f t="shared" si="12"/>
        <v>0.2690232674321808</v>
      </c>
      <c r="M128" s="79">
        <f t="shared" si="12"/>
        <v>0.26498389108628112</v>
      </c>
      <c r="N128" s="79">
        <f t="shared" si="12"/>
        <v>0.26247356656780135</v>
      </c>
      <c r="O128" s="79">
        <f t="shared" si="12"/>
        <v>0.25847732308193239</v>
      </c>
      <c r="P128" s="79">
        <f t="shared" si="12"/>
        <v>0.25181717121511032</v>
      </c>
      <c r="Q128" s="79">
        <f t="shared" si="12"/>
        <v>0.25466849341740061</v>
      </c>
      <c r="R128" s="79">
        <f t="shared" si="12"/>
        <v>0.24360591190841444</v>
      </c>
      <c r="S128" s="79">
        <f t="shared" si="12"/>
        <v>0.24107636977568223</v>
      </c>
      <c r="T128" s="79">
        <f t="shared" si="12"/>
        <v>0.23617292874998971</v>
      </c>
      <c r="U128" s="79">
        <f t="shared" si="12"/>
        <v>0.23703423540498203</v>
      </c>
      <c r="V128" s="79">
        <f t="shared" si="12"/>
        <v>0.23791314169556513</v>
      </c>
      <c r="W128" s="79">
        <f t="shared" si="12"/>
        <v>0.22362765739410834</v>
      </c>
      <c r="X128" s="79">
        <f t="shared" si="12"/>
        <v>0.21744619604545279</v>
      </c>
      <c r="Y128" s="79">
        <f t="shared" si="12"/>
        <v>0.20940345456840589</v>
      </c>
      <c r="Z128" s="79">
        <f t="shared" si="12"/>
        <v>0.19930747345907382</v>
      </c>
      <c r="AA128" s="79">
        <f t="shared" si="12"/>
        <v>0.19560259811174335</v>
      </c>
      <c r="AB128" s="79">
        <f t="shared" si="12"/>
        <v>0.19050043612145817</v>
      </c>
      <c r="AC128" s="79">
        <f t="shared" si="12"/>
        <v>0.19757146654166874</v>
      </c>
      <c r="AD128" s="79">
        <f t="shared" si="12"/>
        <v>0.18914660744979717</v>
      </c>
      <c r="AE128" s="79">
        <f t="shared" si="12"/>
        <v>0.18233858691188998</v>
      </c>
      <c r="AF128" s="79">
        <f t="shared" si="12"/>
        <v>0.17915028384242945</v>
      </c>
    </row>
    <row r="129" spans="1:32" x14ac:dyDescent="0.35">
      <c r="A129" s="14" t="s">
        <v>5</v>
      </c>
      <c r="B129" s="79">
        <f t="shared" si="13"/>
        <v>0</v>
      </c>
      <c r="C129" s="79">
        <f t="shared" si="12"/>
        <v>0</v>
      </c>
      <c r="D129" s="79">
        <f t="shared" si="12"/>
        <v>0</v>
      </c>
      <c r="E129" s="79">
        <f t="shared" si="12"/>
        <v>0</v>
      </c>
      <c r="F129" s="79">
        <f t="shared" si="12"/>
        <v>0</v>
      </c>
      <c r="G129" s="79">
        <f t="shared" si="12"/>
        <v>0</v>
      </c>
      <c r="H129" s="79">
        <f t="shared" si="12"/>
        <v>0</v>
      </c>
      <c r="I129" s="79">
        <f t="shared" si="12"/>
        <v>0</v>
      </c>
      <c r="J129" s="79">
        <f t="shared" si="12"/>
        <v>0</v>
      </c>
      <c r="K129" s="79">
        <f t="shared" si="12"/>
        <v>0</v>
      </c>
      <c r="L129" s="79">
        <f t="shared" si="12"/>
        <v>0</v>
      </c>
      <c r="M129" s="79">
        <f t="shared" si="12"/>
        <v>0</v>
      </c>
      <c r="N129" s="79">
        <f t="shared" si="12"/>
        <v>0</v>
      </c>
      <c r="O129" s="79">
        <f t="shared" si="12"/>
        <v>0</v>
      </c>
      <c r="P129" s="79">
        <f t="shared" si="12"/>
        <v>0</v>
      </c>
      <c r="Q129" s="79">
        <f t="shared" si="12"/>
        <v>0</v>
      </c>
      <c r="R129" s="79">
        <f t="shared" si="12"/>
        <v>0</v>
      </c>
      <c r="S129" s="79">
        <f t="shared" si="12"/>
        <v>0</v>
      </c>
      <c r="T129" s="79">
        <f t="shared" si="12"/>
        <v>0</v>
      </c>
      <c r="U129" s="79">
        <f t="shared" si="12"/>
        <v>0</v>
      </c>
      <c r="V129" s="79">
        <f t="shared" si="12"/>
        <v>0</v>
      </c>
      <c r="W129" s="79">
        <f t="shared" si="12"/>
        <v>0</v>
      </c>
      <c r="X129" s="79">
        <f t="shared" si="12"/>
        <v>0</v>
      </c>
      <c r="Y129" s="79">
        <f t="shared" si="12"/>
        <v>0</v>
      </c>
      <c r="Z129" s="79">
        <f t="shared" si="12"/>
        <v>0</v>
      </c>
      <c r="AA129" s="79">
        <f t="shared" si="12"/>
        <v>0</v>
      </c>
      <c r="AB129" s="79">
        <f t="shared" si="12"/>
        <v>0</v>
      </c>
      <c r="AC129" s="79">
        <f t="shared" si="12"/>
        <v>0</v>
      </c>
      <c r="AD129" s="79">
        <f t="shared" si="12"/>
        <v>0</v>
      </c>
      <c r="AE129" s="79">
        <f t="shared" si="12"/>
        <v>0</v>
      </c>
      <c r="AF129" s="79">
        <f t="shared" si="12"/>
        <v>0</v>
      </c>
    </row>
    <row r="130" spans="1:32" x14ac:dyDescent="0.35">
      <c r="A130" s="14" t="s">
        <v>71</v>
      </c>
      <c r="B130" s="79">
        <f t="shared" si="13"/>
        <v>0</v>
      </c>
      <c r="C130" s="79">
        <f t="shared" si="12"/>
        <v>0</v>
      </c>
      <c r="D130" s="79">
        <f t="shared" si="12"/>
        <v>0</v>
      </c>
      <c r="E130" s="79">
        <f t="shared" si="12"/>
        <v>0</v>
      </c>
      <c r="F130" s="79">
        <f t="shared" si="12"/>
        <v>0</v>
      </c>
      <c r="G130" s="79">
        <f t="shared" si="12"/>
        <v>0</v>
      </c>
      <c r="H130" s="79">
        <f t="shared" si="12"/>
        <v>0</v>
      </c>
      <c r="I130" s="79">
        <f t="shared" si="12"/>
        <v>0</v>
      </c>
      <c r="J130" s="79">
        <f t="shared" si="12"/>
        <v>0</v>
      </c>
      <c r="K130" s="79">
        <f t="shared" si="12"/>
        <v>0</v>
      </c>
      <c r="L130" s="79">
        <f t="shared" si="12"/>
        <v>0</v>
      </c>
      <c r="M130" s="79">
        <f t="shared" si="12"/>
        <v>0</v>
      </c>
      <c r="N130" s="79">
        <f t="shared" si="12"/>
        <v>0</v>
      </c>
      <c r="O130" s="79">
        <f t="shared" si="12"/>
        <v>0</v>
      </c>
      <c r="P130" s="79">
        <f t="shared" si="12"/>
        <v>0</v>
      </c>
      <c r="Q130" s="79">
        <f t="shared" si="12"/>
        <v>0</v>
      </c>
      <c r="R130" s="79">
        <f t="shared" si="12"/>
        <v>0</v>
      </c>
      <c r="S130" s="79">
        <f t="shared" si="12"/>
        <v>0</v>
      </c>
      <c r="T130" s="79">
        <f t="shared" si="12"/>
        <v>0</v>
      </c>
      <c r="U130" s="79">
        <f t="shared" si="12"/>
        <v>0</v>
      </c>
      <c r="V130" s="79">
        <f t="shared" si="12"/>
        <v>0</v>
      </c>
      <c r="W130" s="79">
        <f t="shared" si="12"/>
        <v>0</v>
      </c>
      <c r="X130" s="79">
        <f t="shared" si="12"/>
        <v>0</v>
      </c>
      <c r="Y130" s="79">
        <f t="shared" si="12"/>
        <v>0</v>
      </c>
      <c r="Z130" s="79">
        <f t="shared" si="12"/>
        <v>0</v>
      </c>
      <c r="AA130" s="79">
        <f t="shared" si="12"/>
        <v>0</v>
      </c>
      <c r="AB130" s="79">
        <f t="shared" si="12"/>
        <v>0</v>
      </c>
      <c r="AC130" s="79">
        <f t="shared" si="12"/>
        <v>0</v>
      </c>
      <c r="AD130" s="79">
        <f t="shared" si="12"/>
        <v>0</v>
      </c>
      <c r="AE130" s="79">
        <f t="shared" si="12"/>
        <v>0</v>
      </c>
      <c r="AF130" s="79">
        <f t="shared" si="12"/>
        <v>0</v>
      </c>
    </row>
    <row r="131" spans="1:32" x14ac:dyDescent="0.35">
      <c r="A131" s="14" t="s">
        <v>72</v>
      </c>
      <c r="B131" s="79">
        <f t="shared" si="13"/>
        <v>0</v>
      </c>
      <c r="C131" s="79">
        <f t="shared" si="12"/>
        <v>0</v>
      </c>
      <c r="D131" s="79">
        <f t="shared" si="12"/>
        <v>0</v>
      </c>
      <c r="E131" s="79">
        <f t="shared" si="12"/>
        <v>0</v>
      </c>
      <c r="F131" s="79">
        <f t="shared" si="12"/>
        <v>0</v>
      </c>
      <c r="G131" s="79">
        <f t="shared" si="12"/>
        <v>0</v>
      </c>
      <c r="H131" s="79">
        <f t="shared" si="12"/>
        <v>0</v>
      </c>
      <c r="I131" s="79">
        <f t="shared" si="12"/>
        <v>0</v>
      </c>
      <c r="J131" s="79">
        <f t="shared" si="12"/>
        <v>0</v>
      </c>
      <c r="K131" s="79">
        <f t="shared" si="12"/>
        <v>0</v>
      </c>
      <c r="L131" s="79">
        <f t="shared" si="12"/>
        <v>0</v>
      </c>
      <c r="M131" s="79">
        <f t="shared" si="12"/>
        <v>0</v>
      </c>
      <c r="N131" s="79">
        <f t="shared" si="12"/>
        <v>0</v>
      </c>
      <c r="O131" s="79">
        <f t="shared" si="12"/>
        <v>0</v>
      </c>
      <c r="P131" s="79">
        <f t="shared" si="12"/>
        <v>0</v>
      </c>
      <c r="Q131" s="79">
        <f t="shared" si="12"/>
        <v>0</v>
      </c>
      <c r="R131" s="79">
        <f t="shared" si="12"/>
        <v>0</v>
      </c>
      <c r="S131" s="79">
        <f t="shared" si="12"/>
        <v>0</v>
      </c>
      <c r="T131" s="79">
        <f t="shared" si="12"/>
        <v>0</v>
      </c>
      <c r="U131" s="79">
        <f t="shared" si="12"/>
        <v>0</v>
      </c>
      <c r="V131" s="79">
        <f t="shared" si="12"/>
        <v>0</v>
      </c>
      <c r="W131" s="79">
        <f t="shared" si="12"/>
        <v>0</v>
      </c>
      <c r="X131" s="79">
        <f t="shared" si="12"/>
        <v>0</v>
      </c>
      <c r="Y131" s="79">
        <f t="shared" si="12"/>
        <v>0</v>
      </c>
      <c r="Z131" s="79">
        <f t="shared" si="12"/>
        <v>0</v>
      </c>
      <c r="AA131" s="79">
        <f t="shared" si="12"/>
        <v>0</v>
      </c>
      <c r="AB131" s="79">
        <f t="shared" si="12"/>
        <v>0</v>
      </c>
      <c r="AC131" s="79">
        <f t="shared" si="12"/>
        <v>0</v>
      </c>
      <c r="AD131" s="79">
        <f t="shared" si="12"/>
        <v>0</v>
      </c>
      <c r="AE131" s="79">
        <f t="shared" si="12"/>
        <v>0</v>
      </c>
      <c r="AF131" s="79">
        <f t="shared" si="1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N97"/>
  <sheetViews>
    <sheetView topLeftCell="F8" zoomScale="85" zoomScaleNormal="85" workbookViewId="0">
      <selection activeCell="N11" sqref="N11"/>
    </sheetView>
  </sheetViews>
  <sheetFormatPr defaultColWidth="9.08984375" defaultRowHeight="14.5" x14ac:dyDescent="0.35"/>
  <cols>
    <col min="1" max="1" width="23.26953125" style="14" customWidth="1"/>
    <col min="2" max="2" width="18.81640625" style="14" customWidth="1"/>
    <col min="3" max="3" width="24.08984375" style="14" customWidth="1"/>
    <col min="4" max="4" width="14.7265625" style="14" customWidth="1"/>
    <col min="5" max="5" width="16.26953125" style="14" customWidth="1"/>
    <col min="6" max="6" width="18" style="8" customWidth="1"/>
    <col min="7" max="8" width="9.1796875" style="8" customWidth="1"/>
    <col min="9" max="9" width="9.1796875" style="14" customWidth="1"/>
    <col min="10" max="11" width="9.08984375" style="14" customWidth="1"/>
    <col min="12" max="12" width="9.6328125" style="14" customWidth="1"/>
    <col min="13" max="13" width="11.1796875" style="14" customWidth="1"/>
    <col min="14" max="18" width="9.08984375" style="14"/>
    <col min="19" max="19" width="10.90625" style="14" customWidth="1"/>
    <col min="20" max="16384" width="9.08984375" style="14"/>
  </cols>
  <sheetData>
    <row r="1" spans="1:40" x14ac:dyDescent="0.35">
      <c r="A1" s="14" t="s">
        <v>55</v>
      </c>
      <c r="H1" s="19" t="s">
        <v>82</v>
      </c>
      <c r="I1" s="20"/>
      <c r="J1" s="21"/>
      <c r="K1" s="21"/>
      <c r="L1" s="21"/>
      <c r="N1" s="19" t="s">
        <v>940</v>
      </c>
      <c r="O1" s="20"/>
      <c r="P1" s="21"/>
      <c r="Q1" s="21"/>
      <c r="R1" s="21"/>
      <c r="T1" s="19" t="s">
        <v>941</v>
      </c>
      <c r="U1" s="20"/>
      <c r="V1" s="21"/>
      <c r="W1" s="21"/>
      <c r="X1" s="21"/>
      <c r="Y1" s="19" t="s">
        <v>926</v>
      </c>
      <c r="Z1" s="20"/>
      <c r="AA1" s="21"/>
      <c r="AB1" s="21"/>
      <c r="AC1" s="21"/>
    </row>
    <row r="2" spans="1:40" x14ac:dyDescent="0.35">
      <c r="A2" s="14" t="s">
        <v>56</v>
      </c>
      <c r="H2" s="10" t="s">
        <v>51</v>
      </c>
      <c r="I2" s="22">
        <v>1</v>
      </c>
      <c r="N2" s="10" t="s">
        <v>51</v>
      </c>
      <c r="O2" s="22">
        <v>1</v>
      </c>
      <c r="T2" s="10" t="s">
        <v>51</v>
      </c>
      <c r="U2" s="22">
        <v>1</v>
      </c>
      <c r="Y2" s="10" t="s">
        <v>51</v>
      </c>
      <c r="Z2" s="22">
        <v>1</v>
      </c>
    </row>
    <row r="3" spans="1:40" x14ac:dyDescent="0.35">
      <c r="A3" s="14" t="s">
        <v>57</v>
      </c>
      <c r="H3" s="10" t="s">
        <v>52</v>
      </c>
      <c r="I3" s="22">
        <v>-0.3</v>
      </c>
      <c r="N3" s="10" t="s">
        <v>52</v>
      </c>
      <c r="O3" s="22">
        <v>-0.63500000000000001</v>
      </c>
      <c r="T3" s="10" t="s">
        <v>52</v>
      </c>
      <c r="U3" s="22">
        <v>-0.67</v>
      </c>
      <c r="Y3" s="10" t="s">
        <v>52</v>
      </c>
      <c r="Z3" s="22">
        <v>-0.5</v>
      </c>
      <c r="AF3" s="14" t="s">
        <v>949</v>
      </c>
      <c r="AG3" s="14" t="s">
        <v>950</v>
      </c>
    </row>
    <row r="4" spans="1:40" ht="15" thickBot="1" x14ac:dyDescent="0.4">
      <c r="A4" s="14" t="s">
        <v>58</v>
      </c>
      <c r="H4" s="11" t="s">
        <v>53</v>
      </c>
      <c r="I4" s="23">
        <v>-16</v>
      </c>
      <c r="N4" s="11" t="s">
        <v>53</v>
      </c>
      <c r="O4" s="23">
        <v>-8.0399999999999991</v>
      </c>
      <c r="T4" s="11" t="s">
        <v>53</v>
      </c>
      <c r="U4" s="23">
        <v>-6.1440000000000001</v>
      </c>
      <c r="Y4" s="11" t="s">
        <v>53</v>
      </c>
      <c r="Z4" s="23">
        <v>-23</v>
      </c>
      <c r="AE4" s="14" t="s">
        <v>945</v>
      </c>
      <c r="AF4" s="14">
        <f>876527/9695706</f>
        <v>9.0403628162817648E-2</v>
      </c>
      <c r="AG4" s="14">
        <f>(876527-AF7-AF8)/(9695706-AI7-AI8)</f>
        <v>7.9927130821861758E-2</v>
      </c>
      <c r="AH4" s="35">
        <f>(AF4-AG4)/AF4</f>
        <v>0.1158858062874162</v>
      </c>
    </row>
    <row r="5" spans="1:40" x14ac:dyDescent="0.35">
      <c r="A5" s="14" t="s">
        <v>59</v>
      </c>
      <c r="M5" s="101" t="s">
        <v>943</v>
      </c>
      <c r="N5" s="10" t="s">
        <v>51</v>
      </c>
      <c r="O5" s="22">
        <v>1</v>
      </c>
      <c r="S5" s="101" t="s">
        <v>943</v>
      </c>
      <c r="T5" s="10" t="s">
        <v>51</v>
      </c>
      <c r="U5" s="22">
        <v>1</v>
      </c>
      <c r="AE5" s="14" t="s">
        <v>946</v>
      </c>
      <c r="AF5" s="14">
        <f>852440/9695706</f>
        <v>8.7919332537517117E-2</v>
      </c>
      <c r="AG5" s="14">
        <f>(852440-AG7-AG8)/(9695706-AI7-AI8)</f>
        <v>8.5176500878523534E-2</v>
      </c>
      <c r="AH5" s="35">
        <f>(AF5-AG5)/AF5</f>
        <v>3.1197139239235651E-2</v>
      </c>
    </row>
    <row r="6" spans="1:40" ht="29" x14ac:dyDescent="0.35">
      <c r="A6" s="15"/>
      <c r="B6" s="15"/>
      <c r="C6" s="15"/>
      <c r="D6" s="2" t="s">
        <v>20</v>
      </c>
      <c r="E6" s="2" t="s">
        <v>20</v>
      </c>
      <c r="F6" s="2" t="s">
        <v>54</v>
      </c>
      <c r="G6" s="93"/>
      <c r="M6" s="102"/>
      <c r="N6" s="10" t="s">
        <v>52</v>
      </c>
      <c r="O6" s="22">
        <v>-0.64100000000000001</v>
      </c>
      <c r="S6" s="102"/>
      <c r="T6" s="10" t="s">
        <v>52</v>
      </c>
      <c r="U6" s="22">
        <v>-0.69</v>
      </c>
      <c r="AF6" s="14" t="s">
        <v>945</v>
      </c>
      <c r="AG6" s="14" t="s">
        <v>946</v>
      </c>
      <c r="AH6" s="14" t="s">
        <v>947</v>
      </c>
    </row>
    <row r="7" spans="1:40" ht="44" thickBot="1" x14ac:dyDescent="0.4">
      <c r="A7" s="15"/>
      <c r="B7" s="15"/>
      <c r="C7" s="15"/>
      <c r="D7" s="32">
        <v>2020</v>
      </c>
      <c r="E7" s="32">
        <v>2050</v>
      </c>
      <c r="F7" s="32" t="s">
        <v>76</v>
      </c>
      <c r="G7" s="94"/>
      <c r="M7" s="103"/>
      <c r="N7" s="11" t="s">
        <v>53</v>
      </c>
      <c r="O7" s="23">
        <v>-7.62</v>
      </c>
      <c r="S7" s="103"/>
      <c r="T7" s="11" t="s">
        <v>53</v>
      </c>
      <c r="U7" s="23">
        <v>-5.6980000000000004</v>
      </c>
      <c r="AE7" s="14" t="s">
        <v>944</v>
      </c>
      <c r="AF7" s="14">
        <v>113112</v>
      </c>
      <c r="AG7" s="14">
        <f>36572+1572</f>
        <v>38144</v>
      </c>
      <c r="AH7" s="14">
        <f>17148+6948</f>
        <v>24096</v>
      </c>
      <c r="AI7" s="14">
        <f>SUM(AF7:AH7)</f>
        <v>175352</v>
      </c>
    </row>
    <row r="8" spans="1:40" x14ac:dyDescent="0.35">
      <c r="A8" s="15"/>
      <c r="B8" s="15"/>
      <c r="C8" s="15"/>
      <c r="D8" s="32">
        <v>2018</v>
      </c>
      <c r="E8" s="32">
        <v>2035</v>
      </c>
      <c r="F8" s="32" t="s">
        <v>925</v>
      </c>
      <c r="G8" s="94"/>
      <c r="U8" s="99"/>
      <c r="AE8" s="14" t="s">
        <v>948</v>
      </c>
      <c r="AF8" s="14">
        <v>3468</v>
      </c>
      <c r="AG8" s="14">
        <f>4034+404</f>
        <v>4438</v>
      </c>
      <c r="AH8" s="14">
        <f>2997+1446+7</f>
        <v>4450</v>
      </c>
      <c r="AI8" s="14">
        <f>SUM(AF8:AH8)</f>
        <v>12356</v>
      </c>
    </row>
    <row r="9" spans="1:40" ht="43.5" x14ac:dyDescent="0.35">
      <c r="A9" s="15" t="s">
        <v>9</v>
      </c>
      <c r="B9" s="15" t="s">
        <v>10</v>
      </c>
      <c r="C9" s="15" t="s">
        <v>11</v>
      </c>
      <c r="D9" s="15">
        <v>2020</v>
      </c>
      <c r="E9" s="15">
        <v>2050</v>
      </c>
      <c r="F9" s="7"/>
      <c r="G9" s="95"/>
      <c r="H9" s="2" t="s">
        <v>938</v>
      </c>
      <c r="I9" s="2" t="s">
        <v>939</v>
      </c>
      <c r="J9" s="2" t="s">
        <v>937</v>
      </c>
      <c r="K9" s="2" t="s">
        <v>936</v>
      </c>
      <c r="L9" s="2" t="s">
        <v>934</v>
      </c>
      <c r="M9" s="2" t="s">
        <v>935</v>
      </c>
      <c r="N9" s="2" t="s">
        <v>932</v>
      </c>
      <c r="O9" s="2" t="s">
        <v>933</v>
      </c>
      <c r="P9" s="97" t="s">
        <v>942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7"/>
      <c r="AB9" s="17"/>
    </row>
    <row r="10" spans="1:40" x14ac:dyDescent="0.35">
      <c r="A10" s="14" t="s">
        <v>12</v>
      </c>
      <c r="B10" s="14" t="s">
        <v>19</v>
      </c>
      <c r="C10" s="14" t="s">
        <v>1</v>
      </c>
      <c r="D10" s="96">
        <f>'Potencia Calcs'!B71</f>
        <v>1.4336195576483853E-2</v>
      </c>
      <c r="E10" s="25">
        <v>1</v>
      </c>
      <c r="F10" s="8" t="str">
        <f>IF(D10=E10,"n/a",IF(OR(C10="battery electric vehicle",C10="natural gas vehicle",C10="plugin hybrid vehicle"),"s-curve","linear"))</f>
        <v>s-curve</v>
      </c>
      <c r="G10" s="95"/>
      <c r="H10" s="90">
        <f>132377/12753440*(1-AH4)</f>
        <v>9.1768483343388704E-3</v>
      </c>
      <c r="I10" s="88">
        <f>106502/12753440*(1-AH5)</f>
        <v>8.0903224758765418E-3</v>
      </c>
      <c r="J10" s="90">
        <f>242966/12991283*(1-AH4)</f>
        <v>1.6534909538155056E-2</v>
      </c>
      <c r="K10" s="88">
        <f>137632/12991283*(1-AH5)</f>
        <v>1.0263672597404391E-2</v>
      </c>
      <c r="L10" s="90">
        <f>536186/9924123*(1-AH4)</f>
        <v>4.7767410084495678E-2</v>
      </c>
      <c r="M10" s="88">
        <f>525311/9924123*(1-AH5)</f>
        <v>5.1281387744700251E-2</v>
      </c>
      <c r="N10" s="89">
        <f>876527/9695706*(1-AH4)</f>
        <v>7.9927130821861758E-2</v>
      </c>
      <c r="O10" s="88">
        <f>852440/9695706*(1-AH5)</f>
        <v>8.5176500878523534E-2</v>
      </c>
      <c r="P10" s="14" t="s">
        <v>931</v>
      </c>
    </row>
    <row r="11" spans="1:40" x14ac:dyDescent="0.35">
      <c r="C11" s="14" t="s">
        <v>2</v>
      </c>
      <c r="D11" s="25">
        <f>'Potencia Calcs'!B72</f>
        <v>9.1184858177638401E-3</v>
      </c>
      <c r="E11" s="25">
        <f>'Potencia Calcs'!AF72</f>
        <v>3.050395710042577E-2</v>
      </c>
      <c r="F11" s="8" t="str">
        <f>IF(D11=E11,"n/a",IF(OR(C11="battery electric vehicle",C11="natural gas vehicle",C11="plugin hybrid vehicle"),"s-curve","linear"))</f>
        <v>s-curve</v>
      </c>
      <c r="G11" s="95"/>
      <c r="H11" s="90">
        <f>H10*1.25</f>
        <v>1.1471060417923588E-2</v>
      </c>
      <c r="I11" s="88">
        <f t="shared" ref="I11:O11" si="0">I10*1.25</f>
        <v>1.0112903094845678E-2</v>
      </c>
      <c r="J11" s="90">
        <f t="shared" si="0"/>
        <v>2.0668636922693821E-2</v>
      </c>
      <c r="K11" s="88">
        <f t="shared" si="0"/>
        <v>1.2829590746755489E-2</v>
      </c>
      <c r="L11" s="90">
        <f t="shared" si="0"/>
        <v>5.9709262605619595E-2</v>
      </c>
      <c r="M11" s="88">
        <f t="shared" si="0"/>
        <v>6.4101734680875308E-2</v>
      </c>
      <c r="N11" s="90">
        <f t="shared" si="0"/>
        <v>9.9908913527327198E-2</v>
      </c>
      <c r="O11" s="88">
        <f t="shared" si="0"/>
        <v>0.10647062609815441</v>
      </c>
      <c r="P11" s="14" t="s">
        <v>970</v>
      </c>
    </row>
    <row r="12" spans="1:40" x14ac:dyDescent="0.35">
      <c r="C12" s="14" t="s">
        <v>3</v>
      </c>
      <c r="D12" s="25">
        <f>'Potencia Calcs'!B73</f>
        <v>0.65876713086241812</v>
      </c>
      <c r="E12" s="25">
        <f>D12</f>
        <v>0.65876713086241812</v>
      </c>
      <c r="F12" s="8" t="str">
        <f>IF(D12=E12,"n/a",IF(OR(C12="battery electric vehicle",C12="natural gas vehicle",C12="plugin hybrid vehicle"),"s-curve","linear"))</f>
        <v>n/a</v>
      </c>
      <c r="G12" s="95"/>
      <c r="H12" s="94"/>
    </row>
    <row r="13" spans="1:40" x14ac:dyDescent="0.35">
      <c r="C13" s="14" t="s">
        <v>4</v>
      </c>
      <c r="D13" s="25">
        <f>'Potencia Calcs'!B74</f>
        <v>0.51283454196445621</v>
      </c>
      <c r="E13" s="25">
        <f>D13</f>
        <v>0.51283454196445621</v>
      </c>
      <c r="F13" s="8" t="str">
        <f>IF(D13=E13,"n/a",IF(OR(C13="battery electric vehicle",C13="natural gas vehicle",C13="plugin hybrid vehicle"),"s-curve","linear"))</f>
        <v>n/a</v>
      </c>
      <c r="H13" s="24">
        <v>2018</v>
      </c>
      <c r="I13" s="24">
        <v>2019</v>
      </c>
      <c r="J13" s="24">
        <f>D9</f>
        <v>2020</v>
      </c>
      <c r="K13" s="24">
        <f>J13+1</f>
        <v>2021</v>
      </c>
      <c r="L13" s="24">
        <f t="shared" ref="L13:AN13" si="1">K13+1</f>
        <v>2022</v>
      </c>
      <c r="M13" s="24">
        <f t="shared" si="1"/>
        <v>2023</v>
      </c>
      <c r="N13" s="24">
        <f t="shared" si="1"/>
        <v>2024</v>
      </c>
      <c r="O13" s="24">
        <f t="shared" si="1"/>
        <v>2025</v>
      </c>
      <c r="P13" s="24">
        <f t="shared" si="1"/>
        <v>2026</v>
      </c>
      <c r="Q13" s="24">
        <f t="shared" si="1"/>
        <v>2027</v>
      </c>
      <c r="R13" s="24">
        <f t="shared" si="1"/>
        <v>2028</v>
      </c>
      <c r="S13" s="24">
        <f t="shared" si="1"/>
        <v>2029</v>
      </c>
      <c r="T13" s="24">
        <f t="shared" si="1"/>
        <v>2030</v>
      </c>
      <c r="U13" s="24">
        <f t="shared" si="1"/>
        <v>2031</v>
      </c>
      <c r="V13" s="24">
        <f t="shared" si="1"/>
        <v>2032</v>
      </c>
      <c r="W13" s="24">
        <f t="shared" si="1"/>
        <v>2033</v>
      </c>
      <c r="X13" s="24">
        <f t="shared" si="1"/>
        <v>2034</v>
      </c>
      <c r="Y13" s="24">
        <f t="shared" si="1"/>
        <v>2035</v>
      </c>
      <c r="Z13" s="24">
        <f t="shared" si="1"/>
        <v>2036</v>
      </c>
      <c r="AA13" s="24">
        <f t="shared" si="1"/>
        <v>2037</v>
      </c>
      <c r="AB13" s="24">
        <f t="shared" si="1"/>
        <v>2038</v>
      </c>
      <c r="AC13" s="24">
        <f t="shared" si="1"/>
        <v>2039</v>
      </c>
      <c r="AD13" s="24">
        <f t="shared" si="1"/>
        <v>2040</v>
      </c>
      <c r="AE13" s="24">
        <f t="shared" si="1"/>
        <v>2041</v>
      </c>
      <c r="AF13" s="24">
        <f t="shared" si="1"/>
        <v>2042</v>
      </c>
      <c r="AG13" s="24">
        <f t="shared" si="1"/>
        <v>2043</v>
      </c>
      <c r="AH13" s="24">
        <f t="shared" si="1"/>
        <v>2044</v>
      </c>
      <c r="AI13" s="24">
        <f t="shared" si="1"/>
        <v>2045</v>
      </c>
      <c r="AJ13" s="24">
        <f t="shared" si="1"/>
        <v>2046</v>
      </c>
      <c r="AK13" s="24">
        <f t="shared" si="1"/>
        <v>2047</v>
      </c>
      <c r="AL13" s="24">
        <f t="shared" si="1"/>
        <v>2048</v>
      </c>
      <c r="AM13" s="24">
        <f t="shared" si="1"/>
        <v>2049</v>
      </c>
      <c r="AN13" s="24">
        <f t="shared" si="1"/>
        <v>2050</v>
      </c>
    </row>
    <row r="14" spans="1:40" x14ac:dyDescent="0.35">
      <c r="C14" s="14" t="s">
        <v>5</v>
      </c>
      <c r="D14" s="83">
        <f>'Potencia Calcs'!B75*2</f>
        <v>2.9231102187777441E-2</v>
      </c>
      <c r="E14" s="25">
        <f>'Potencia Calcs'!AF75*4</f>
        <v>0.42269252664339779</v>
      </c>
      <c r="F14" s="8" t="str">
        <f>IF(D14=E14,"n/a",IF(OR(C14="battery electric vehicle",C14="natural gas vehicle",C14="plugin hybrid vehicle",C14="hydrogen vehicle"),"s-curve","linear"))</f>
        <v>s-curve</v>
      </c>
      <c r="H14" s="100">
        <f>H11</f>
        <v>1.1471060417923588E-2</v>
      </c>
      <c r="I14" s="91">
        <f>IF($F10="s-curve",$H14+($E10-$H14)*$O$5/(1+EXP($O$6*(COUNT($H$13:I$13)+$O$7))),TREND(HD10,$E10,$D$8:$E$8,I$13))</f>
        <v>3.7701095055359513E-2</v>
      </c>
      <c r="J14" s="91">
        <f>IF($F10="s-curve",$H14+($E10-$H14)*$O$5/(1+EXP($O$6*(COUNT($H$13:J$13)+$O$7))),TREND(HE10,$E10,$D$8:$E$8,J$13))</f>
        <v>6.0106226998511467E-2</v>
      </c>
      <c r="K14" s="91">
        <f>IF($F10="s-curve",$H14+($E10-$H14)*$O$5/(1+EXP($O$6*(COUNT($H$13:K$13)+$O$7))),TREND(HF10,$E10,$D$8:$E$8,K$13))</f>
        <v>9.9890868123683002E-2</v>
      </c>
      <c r="L14" s="14">
        <f>IF($F10="s-curve",$H14+($E10-$H14)*$O$5/(1+EXP($O$6*(COUNT($H$13:L$13)+$O$7))),TREND(HG10,$E10,$D$8:$E$8,L$13))</f>
        <v>0.16684041335325731</v>
      </c>
      <c r="M14" s="14">
        <f>IF($F10="s-curve",$H14+($E10-$H14)*$O$5/(1+EXP($O$6*(COUNT($H$13:M$13)+$O$7))),TREND(HH10,$E10,$D$8:$E$8,M$13))</f>
        <v>0.26992686566022367</v>
      </c>
      <c r="N14" s="14">
        <f>IF($F10="s-curve",$H14+($E10-$H14)*$O$5/(1+EXP($O$6*(COUNT($H$13:N$13)+$O$7))),TREND(HI10,$E10,$D$8:$E$8,N$13))</f>
        <v>0.40879284005228622</v>
      </c>
      <c r="O14" s="14">
        <f>IF($F10="s-curve",$H14+($E10-$H14)*$O$5/(1+EXP($O$6*(COUNT($H$13:O$13)+$O$7))),TREND(HJ10,$E10,$D$8:$E$8,O$13))</f>
        <v>0.56563612782518335</v>
      </c>
      <c r="P14" s="14">
        <f>IF($F10="s-curve",$H14+($E10-$H14)*$O$5/(1+EXP($O$6*(COUNT($H$13:P$13)+$O$7))),TREND(HK10,$E10,$D$8:$E$8,P$13))</f>
        <v>0.71112259307891335</v>
      </c>
      <c r="Q14" s="14">
        <f>IF($F10="s-curve",$H14+($E10-$H14)*$O$5/(1+EXP($O$6*(COUNT($H$13:Q$13)+$O$7))),TREND(HL10,$E10,$D$8:$E$8,Q$13))</f>
        <v>0.82340789999086028</v>
      </c>
      <c r="R14" s="14">
        <f>IF($F10="s-curve",$H14+($E10-$H14)*$O$5/(1+EXP($O$6*(COUNT($H$13:R$13)+$O$7))),TREND(HM10,$E10,$D$8:$E$8,R$13))</f>
        <v>0.89838711589736675</v>
      </c>
      <c r="S14" s="14">
        <f>IF($F10="s-curve",$H14+($E10-$H14)*$O$5/(1+EXP($O$6*(COUNT($H$13:S$13)+$O$7))),TREND(HN10,$E10,$D$8:$E$8,S$13))</f>
        <v>0.94373694739615788</v>
      </c>
      <c r="T14" s="14">
        <f>IF($F10="s-curve",$H14+($E10-$H14)*$O$5/(1+EXP($O$6*(COUNT($H$13:T$13)+$O$7))),TREND(HO10,$E10,$D$8:$E$8,T$13))</f>
        <v>0.96954220251913359</v>
      </c>
      <c r="U14" s="14">
        <f>IF($F10="s-curve",$H14+($E10-$H14)*$O$5/(1+EXP($O$6*(COUNT($H$13:U$13)+$O$7))),TREND(HP10,$E10,$D$8:$E$8,U$13))</f>
        <v>0.98371848645891224</v>
      </c>
      <c r="V14" s="14">
        <f>IF($F10="s-curve",$H14+($E10-$H14)*$O$5/(1+EXP($O$6*(COUNT($H$13:V$13)+$O$7))),TREND(HQ10,$E10,$D$8:$E$8,V$13))</f>
        <v>0.99135608810395415</v>
      </c>
      <c r="W14" s="14">
        <f>IF($F10="s-curve",$H14+($E10-$H14)*$O$5/(1+EXP($O$6*(COUNT($H$13:W$13)+$O$7))),TREND(HR10,$E10,$D$8:$E$8,W$13))</f>
        <v>0.99542776612758122</v>
      </c>
      <c r="X14" s="14">
        <f>IF($F10="s-curve",$H14+($E10-$H14)*$O$5/(1+EXP($O$6*(COUNT($H$13:X$13)+$O$7))),TREND(HS10,$E10,$D$8:$E$8,X$13))</f>
        <v>0.9975862220249978</v>
      </c>
      <c r="Y14" s="25">
        <f t="shared" ref="Y14:AN14" si="2">$E$10</f>
        <v>1</v>
      </c>
      <c r="Z14" s="25">
        <f t="shared" si="2"/>
        <v>1</v>
      </c>
      <c r="AA14" s="25">
        <f t="shared" si="2"/>
        <v>1</v>
      </c>
      <c r="AB14" s="25">
        <f t="shared" si="2"/>
        <v>1</v>
      </c>
      <c r="AC14" s="25">
        <f t="shared" si="2"/>
        <v>1</v>
      </c>
      <c r="AD14" s="25">
        <f t="shared" si="2"/>
        <v>1</v>
      </c>
      <c r="AE14" s="25">
        <f t="shared" si="2"/>
        <v>1</v>
      </c>
      <c r="AF14" s="25">
        <f t="shared" si="2"/>
        <v>1</v>
      </c>
      <c r="AG14" s="25">
        <f t="shared" si="2"/>
        <v>1</v>
      </c>
      <c r="AH14" s="25">
        <f t="shared" si="2"/>
        <v>1</v>
      </c>
      <c r="AI14" s="25">
        <f t="shared" si="2"/>
        <v>1</v>
      </c>
      <c r="AJ14" s="25">
        <f t="shared" si="2"/>
        <v>1</v>
      </c>
      <c r="AK14" s="25">
        <f t="shared" si="2"/>
        <v>1</v>
      </c>
      <c r="AL14" s="25">
        <f t="shared" si="2"/>
        <v>1</v>
      </c>
      <c r="AM14" s="25">
        <f t="shared" si="2"/>
        <v>1</v>
      </c>
      <c r="AN14" s="25">
        <f t="shared" si="2"/>
        <v>1</v>
      </c>
    </row>
    <row r="15" spans="1:40" x14ac:dyDescent="0.35">
      <c r="C15" s="14" t="s">
        <v>71</v>
      </c>
      <c r="D15" s="25">
        <f>'Potencia Calcs'!B76/2</f>
        <v>2.0117193824652727E-2</v>
      </c>
      <c r="E15" s="25">
        <f>D15</f>
        <v>2.0117193824652727E-2</v>
      </c>
      <c r="F15" s="8" t="str">
        <f>IF(D15=E15,"n/a",IF(OR(C15="battery electric vehicle",C15="natural gas vehicle",C15="plugin hybrid vehicle",C15="hydrogen vehicle"),"s-curve","linear"))</f>
        <v>n/a</v>
      </c>
      <c r="H15" s="95"/>
      <c r="J15" s="25">
        <f>D11</f>
        <v>9.1184858177638401E-3</v>
      </c>
      <c r="K15" s="14">
        <f>IF($F11="s-curve",$D11+($E11-$D11)*$I$2/(1+EXP($I$3*(COUNT($J$13:K$13)+$I$4))),TREND($D11:$E11,$D$9:$E$9,K$13))</f>
        <v>9.4344354482694681E-3</v>
      </c>
      <c r="L15" s="14">
        <f>IF($F11="s-curve",$D11+($E11-$D11)*$I$2/(1+EXP($I$3*(COUNT($J$13:L$13)+$I$4))),TREND($D11:$E11,$D$9:$E$9,L$13))</f>
        <v>9.5427801062791875E-3</v>
      </c>
      <c r="M15" s="14">
        <f>IF($F11="s-curve",$D11+($E11-$D11)*$I$2/(1+EXP($I$3*(COUNT($J$13:M$13)+$I$4))),TREND($D11:$E11,$D$9:$E$9,M$13))</f>
        <v>9.6872750601070482E-3</v>
      </c>
      <c r="N15" s="14">
        <f>IF($F11="s-curve",$D11+($E11-$D11)*$I$2/(1+EXP($I$3*(COUNT($J$13:N$13)+$I$4))),TREND($D11:$E11,$D$9:$E$9,N$13))</f>
        <v>9.8791924644439331E-3</v>
      </c>
      <c r="O15" s="14">
        <f>IF($F11="s-curve",$D11+($E11-$D11)*$I$2/(1+EXP($I$3*(COUNT($J$13:O$13)+$I$4))),TREND($D11:$E11,$D$9:$E$9,O$13))</f>
        <v>1.0132710466657861E-2</v>
      </c>
      <c r="P15" s="14">
        <f>IF($F11="s-curve",$D11+($E11-$D11)*$I$2/(1+EXP($I$3*(COUNT($J$13:P$13)+$I$4))),TREND($D11:$E11,$D$9:$E$9,P$13))</f>
        <v>1.0465200715293584E-2</v>
      </c>
      <c r="Q15" s="14">
        <f>IF($F11="s-curve",$D11+($E11-$D11)*$I$2/(1+EXP($I$3*(COUNT($J$13:Q$13)+$I$4))),TREND($D11:$E11,$D$9:$E$9,Q$13))</f>
        <v>1.0897173130136174E-2</v>
      </c>
      <c r="R15" s="14">
        <f>IF($F11="s-curve",$D11+($E11-$D11)*$I$2/(1+EXP($I$3*(COUNT($J$13:R$13)+$I$4))),TREND($D11:$E11,$D$9:$E$9,R$13))</f>
        <v>1.1451572754472323E-2</v>
      </c>
      <c r="S15" s="14">
        <f>IF($F11="s-curve",$D11+($E11-$D11)*$I$2/(1+EXP($I$3*(COUNT($J$13:S$13)+$I$4))),TREND($D11:$E11,$D$9:$E$9,S$13))</f>
        <v>1.2152037692608236E-2</v>
      </c>
      <c r="T15" s="14">
        <f>IF($F11="s-curve",$D11+($E11-$D11)*$I$2/(1+EXP($I$3*(COUNT($J$13:T$13)+$I$4))),TREND($D11:$E11,$D$9:$E$9,T$13))</f>
        <v>1.3019741618349234E-2</v>
      </c>
      <c r="U15" s="14">
        <f>IF($F11="s-curve",$D11+($E11-$D11)*$I$2/(1+EXP($I$3*(COUNT($J$13:U$13)+$I$4))),TREND($D11:$E11,$D$9:$E$9,U$13))</f>
        <v>1.4068692412893552E-2</v>
      </c>
      <c r="V15" s="14">
        <f>IF($F11="s-curve",$D11+($E11-$D11)*$I$2/(1+EXP($I$3*(COUNT($J$13:V$13)+$I$4))),TREND($D11:$E11,$D$9:$E$9,V$13))</f>
        <v>1.5299966928615967E-2</v>
      </c>
      <c r="W15" s="14">
        <f>IF($F11="s-curve",$D11+($E11-$D11)*$I$2/(1+EXP($I$3*(COUNT($J$13:W$13)+$I$4))),TREND($D11:$E11,$D$9:$E$9,W$13))</f>
        <v>1.6696292705164446E-2</v>
      </c>
      <c r="X15" s="14">
        <f>IF($F11="s-curve",$D11+($E11-$D11)*$I$2/(1+EXP($I$3*(COUNT($J$13:X$13)+$I$4))),TREND($D11:$E11,$D$9:$E$9,X$13))</f>
        <v>1.8219233153609994E-2</v>
      </c>
      <c r="Y15" s="14">
        <f>IF($F11="s-curve",$D11+($E11-$D11)*$I$2/(1+EXP($I$3*(COUNT($J$13:Y$13)+$I$4))),TREND($D11:$E11,$D$9:$E$9,Y$13))</f>
        <v>1.9811221459094808E-2</v>
      </c>
      <c r="Z15" s="14">
        <f>IF($F11="s-curve",$D11+($E11-$D11)*$I$2/(1+EXP($I$3*(COUNT($J$13:Z$13)+$I$4))),TREND($D11:$E11,$D$9:$E$9,Z$13))</f>
        <v>2.1403209764579618E-2</v>
      </c>
      <c r="AA15" s="14">
        <f>IF($F11="s-curve",$D11+($E11-$D11)*$I$2/(1+EXP($I$3*(COUNT($J$13:AA$13)+$I$4))),TREND($D11:$E11,$D$9:$E$9,AA$13))</f>
        <v>2.2926150213025166E-2</v>
      </c>
      <c r="AB15" s="14">
        <f>IF($F11="s-curve",$D11+($E11-$D11)*$I$2/(1+EXP($I$3*(COUNT($J$13:AB$13)+$I$4))),TREND($D11:$E11,$D$9:$E$9,AB$13))</f>
        <v>2.4322475989573645E-2</v>
      </c>
      <c r="AC15" s="14">
        <f>IF($F11="s-curve",$D11+($E11-$D11)*$I$2/(1+EXP($I$3*(COUNT($J$13:AC$13)+$I$4))),TREND($D11:$E11,$D$9:$E$9,AC$13))</f>
        <v>2.5553750505296062E-2</v>
      </c>
      <c r="AD15" s="14">
        <f>IF($F11="s-curve",$D11+($E11-$D11)*$I$2/(1+EXP($I$3*(COUNT($J$13:AD$13)+$I$4))),TREND($D11:$E11,$D$9:$E$9,AD$13))</f>
        <v>2.6602701299840374E-2</v>
      </c>
      <c r="AE15" s="14">
        <f>IF($F11="s-curve",$D11+($E11-$D11)*$I$2/(1+EXP($I$3*(COUNT($J$13:AE$13)+$I$4))),TREND($D11:$E11,$D$9:$E$9,AE$13))</f>
        <v>2.7470405225581376E-2</v>
      </c>
      <c r="AF15" s="14">
        <f>IF($F11="s-curve",$D11+($E11-$D11)*$I$2/(1+EXP($I$3*(COUNT($J$13:AF$13)+$I$4))),TREND($D11:$E11,$D$9:$E$9,AF$13))</f>
        <v>2.817087016371729E-2</v>
      </c>
      <c r="AG15" s="14">
        <f>IF($F11="s-curve",$D11+($E11-$D11)*$I$2/(1+EXP($I$3*(COUNT($J$13:AG$13)+$I$4))),TREND($D11:$E11,$D$9:$E$9,AG$13))</f>
        <v>2.872526978805344E-2</v>
      </c>
      <c r="AH15" s="14">
        <f>IF($F11="s-curve",$D11+($E11-$D11)*$I$2/(1+EXP($I$3*(COUNT($J$13:AH$13)+$I$4))),TREND($D11:$E11,$D$9:$E$9,AH$13))</f>
        <v>2.9157242202896026E-2</v>
      </c>
      <c r="AI15" s="14">
        <f>IF($F11="s-curve",$D11+($E11-$D11)*$I$2/(1+EXP($I$3*(COUNT($J$13:AI$13)+$I$4))),TREND($D11:$E11,$D$9:$E$9,AI$13))</f>
        <v>2.9489732451531754E-2</v>
      </c>
      <c r="AJ15" s="14">
        <f>IF($F11="s-curve",$D11+($E11-$D11)*$I$2/(1+EXP($I$3*(COUNT($J$13:AJ$13)+$I$4))),TREND($D11:$E11,$D$9:$E$9,AJ$13))</f>
        <v>2.9743250453745679E-2</v>
      </c>
      <c r="AK15" s="14">
        <f>IF($F11="s-curve",$D11+($E11-$D11)*$I$2/(1+EXP($I$3*(COUNT($J$13:AK$13)+$I$4))),TREND($D11:$E11,$D$9:$E$9,AK$13))</f>
        <v>2.9935167858082562E-2</v>
      </c>
      <c r="AL15" s="14">
        <f>IF($F11="s-curve",$D11+($E11-$D11)*$I$2/(1+EXP($I$3*(COUNT($J$13:AL$13)+$I$4))),TREND($D11:$E11,$D$9:$E$9,AL$13))</f>
        <v>3.0079662811910428E-2</v>
      </c>
      <c r="AM15" s="14">
        <f>IF($F11="s-curve",$D11+($E11-$D11)*$I$2/(1+EXP($I$3*(COUNT($J$13:AM$13)+$I$4))),TREND($D11:$E11,$D$9:$E$9,AM$13))</f>
        <v>3.0188007469920147E-2</v>
      </c>
      <c r="AN15" s="14">
        <f>IF($F11="s-curve",$D11+($E11-$D11)*$I$2/(1+EXP($I$3*(COUNT($J$13:AN$13)+$I$4))),TREND($D11:$E11,$D$9:$E$9,AN$13))</f>
        <v>3.026899615431497E-2</v>
      </c>
    </row>
    <row r="16" spans="1:40" ht="15" thickBot="1" x14ac:dyDescent="0.4">
      <c r="A16" s="27"/>
      <c r="B16" s="27"/>
      <c r="C16" s="27" t="s">
        <v>72</v>
      </c>
      <c r="D16" s="25">
        <f>'Potencia Calcs'!B77</f>
        <v>9.3707035683796117E-5</v>
      </c>
      <c r="E16" s="25">
        <f>'Potencia Calcs'!AF77*5</f>
        <v>0.10390822373187848</v>
      </c>
      <c r="F16" s="9" t="str">
        <f>IF(D16=E16,"n/a",IF(OR(C16="battery electric vehicle",C16="natural gas vehicle",C16="plugin hybrid vehicle",C16="hydrogen vehicle"),"s-curve","linear"))</f>
        <v>s-curve</v>
      </c>
      <c r="G16" s="92"/>
      <c r="H16" s="95"/>
      <c r="J16" s="25">
        <f>D12</f>
        <v>0.65876713086241812</v>
      </c>
      <c r="K16" s="14">
        <f>IF($F12="s-curve",$D12+($E12-$D12)*$I$2/(1+EXP($I$3*(COUNT($J$13:K$13)+$I$4))),TREND($D12:$E12,$D$9:$E$9,K$13))</f>
        <v>0.65876713086241812</v>
      </c>
      <c r="L16" s="14">
        <f>IF($F12="s-curve",$D12+($E12-$D12)*$I$2/(1+EXP($I$3*(COUNT($J$13:L$13)+$I$4))),TREND($D12:$E12,$D$9:$E$9,L$13))</f>
        <v>0.65876713086241812</v>
      </c>
      <c r="M16" s="14">
        <f>IF($F12="s-curve",$D12+($E12-$D12)*$I$2/(1+EXP($I$3*(COUNT($J$13:M$13)+$I$4))),TREND($D12:$E12,$D$9:$E$9,M$13))</f>
        <v>0.65876713086241812</v>
      </c>
      <c r="N16" s="14">
        <f>IF($F12="s-curve",$D12+($E12-$D12)*$I$2/(1+EXP($I$3*(COUNT($J$13:N$13)+$I$4))),TREND($D12:$E12,$D$9:$E$9,N$13))</f>
        <v>0.65876713086241812</v>
      </c>
      <c r="O16" s="14">
        <f>IF($F12="s-curve",$D12+($E12-$D12)*$I$2/(1+EXP($I$3*(COUNT($J$13:O$13)+$I$4))),TREND($D12:$E12,$D$9:$E$9,O$13))</f>
        <v>0.65876713086241812</v>
      </c>
      <c r="P16" s="14">
        <f>IF($F12="s-curve",$D12+($E12-$D12)*$I$2/(1+EXP($I$3*(COUNT($J$13:P$13)+$I$4))),TREND($D12:$E12,$D$9:$E$9,P$13))</f>
        <v>0.65876713086241812</v>
      </c>
      <c r="Q16" s="14">
        <f>IF($F12="s-curve",$D12+($E12-$D12)*$I$2/(1+EXP($I$3*(COUNT($J$13:Q$13)+$I$4))),TREND($D12:$E12,$D$9:$E$9,Q$13))</f>
        <v>0.65876713086241812</v>
      </c>
      <c r="R16" s="14">
        <f>IF($F12="s-curve",$D12+($E12-$D12)*$I$2/(1+EXP($I$3*(COUNT($J$13:R$13)+$I$4))),TREND($D12:$E12,$D$9:$E$9,R$13))</f>
        <v>0.65876713086241812</v>
      </c>
      <c r="S16" s="14">
        <f>IF($F12="s-curve",$D12+($E12-$D12)*$I$2/(1+EXP($I$3*(COUNT($J$13:S$13)+$I$4))),TREND($D12:$E12,$D$9:$E$9,S$13))</f>
        <v>0.65876713086241812</v>
      </c>
      <c r="T16" s="14">
        <f>IF($F12="s-curve",$D12+($E12-$D12)*$I$2/(1+EXP($I$3*(COUNT($J$13:T$13)+$I$4))),TREND($D12:$E12,$D$9:$E$9,T$13))</f>
        <v>0.65876713086241812</v>
      </c>
      <c r="U16" s="14">
        <f>IF($F12="s-curve",$D12+($E12-$D12)*$I$2/(1+EXP($I$3*(COUNT($J$13:U$13)+$I$4))),TREND($D12:$E12,$D$9:$E$9,U$13))</f>
        <v>0.65876713086241812</v>
      </c>
      <c r="V16" s="14">
        <f>IF($F12="s-curve",$D12+($E12-$D12)*$I$2/(1+EXP($I$3*(COUNT($J$13:V$13)+$I$4))),TREND($D12:$E12,$D$9:$E$9,V$13))</f>
        <v>0.65876713086241812</v>
      </c>
      <c r="W16" s="14">
        <f>IF($F12="s-curve",$D12+($E12-$D12)*$I$2/(1+EXP($I$3*(COUNT($J$13:W$13)+$I$4))),TREND($D12:$E12,$D$9:$E$9,W$13))</f>
        <v>0.65876713086241812</v>
      </c>
      <c r="X16" s="14">
        <f>IF($F12="s-curve",$D12+($E12-$D12)*$I$2/(1+EXP($I$3*(COUNT($J$13:X$13)+$I$4))),TREND($D12:$E12,$D$9:$E$9,X$13))</f>
        <v>0.65876713086241812</v>
      </c>
      <c r="Y16" s="14">
        <f>IF($F12="s-curve",$D12+($E12-$D12)*$I$2/(1+EXP($I$3*(COUNT($J$13:Y$13)+$I$4))),TREND($D12:$E12,$D$9:$E$9,Y$13))</f>
        <v>0.65876713086241812</v>
      </c>
      <c r="Z16" s="14">
        <f>IF($F12="s-curve",$D12+($E12-$D12)*$I$2/(1+EXP($I$3*(COUNT($J$13:Z$13)+$I$4))),TREND($D12:$E12,$D$9:$E$9,Z$13))</f>
        <v>0.65876713086241812</v>
      </c>
      <c r="AA16" s="14">
        <f>IF($F12="s-curve",$D12+($E12-$D12)*$I$2/(1+EXP($I$3*(COUNT($J$13:AA$13)+$I$4))),TREND($D12:$E12,$D$9:$E$9,AA$13))</f>
        <v>0.65876713086241812</v>
      </c>
      <c r="AB16" s="14">
        <f>IF($F12="s-curve",$D12+($E12-$D12)*$I$2/(1+EXP($I$3*(COUNT($J$13:AB$13)+$I$4))),TREND($D12:$E12,$D$9:$E$9,AB$13))</f>
        <v>0.65876713086241812</v>
      </c>
      <c r="AC16" s="14">
        <f>IF($F12="s-curve",$D12+($E12-$D12)*$I$2/(1+EXP($I$3*(COUNT($J$13:AC$13)+$I$4))),TREND($D12:$E12,$D$9:$E$9,AC$13))</f>
        <v>0.65876713086241812</v>
      </c>
      <c r="AD16" s="14">
        <f>IF($F12="s-curve",$D12+($E12-$D12)*$I$2/(1+EXP($I$3*(COUNT($J$13:AD$13)+$I$4))),TREND($D12:$E12,$D$9:$E$9,AD$13))</f>
        <v>0.65876713086241812</v>
      </c>
      <c r="AE16" s="14">
        <f>IF($F12="s-curve",$D12+($E12-$D12)*$I$2/(1+EXP($I$3*(COUNT($J$13:AE$13)+$I$4))),TREND($D12:$E12,$D$9:$E$9,AE$13))</f>
        <v>0.65876713086241812</v>
      </c>
      <c r="AF16" s="14">
        <f>IF($F12="s-curve",$D12+($E12-$D12)*$I$2/(1+EXP($I$3*(COUNT($J$13:AF$13)+$I$4))),TREND($D12:$E12,$D$9:$E$9,AF$13))</f>
        <v>0.65876713086241812</v>
      </c>
      <c r="AG16" s="14">
        <f>IF($F12="s-curve",$D12+($E12-$D12)*$I$2/(1+EXP($I$3*(COUNT($J$13:AG$13)+$I$4))),TREND($D12:$E12,$D$9:$E$9,AG$13))</f>
        <v>0.65876713086241812</v>
      </c>
      <c r="AH16" s="14">
        <f>IF($F12="s-curve",$D12+($E12-$D12)*$I$2/(1+EXP($I$3*(COUNT($J$13:AH$13)+$I$4))),TREND($D12:$E12,$D$9:$E$9,AH$13))</f>
        <v>0.65876713086241812</v>
      </c>
      <c r="AI16" s="14">
        <f>IF($F12="s-curve",$D12+($E12-$D12)*$I$2/(1+EXP($I$3*(COUNT($J$13:AI$13)+$I$4))),TREND($D12:$E12,$D$9:$E$9,AI$13))</f>
        <v>0.65876713086241812</v>
      </c>
      <c r="AJ16" s="14">
        <f>IF($F12="s-curve",$D12+($E12-$D12)*$I$2/(1+EXP($I$3*(COUNT($J$13:AJ$13)+$I$4))),TREND($D12:$E12,$D$9:$E$9,AJ$13))</f>
        <v>0.65876713086241812</v>
      </c>
      <c r="AK16" s="14">
        <f>IF($F12="s-curve",$D12+($E12-$D12)*$I$2/(1+EXP($I$3*(COUNT($J$13:AK$13)+$I$4))),TREND($D12:$E12,$D$9:$E$9,AK$13))</f>
        <v>0.65876713086241812</v>
      </c>
      <c r="AL16" s="14">
        <f>IF($F12="s-curve",$D12+($E12-$D12)*$I$2/(1+EXP($I$3*(COUNT($J$13:AL$13)+$I$4))),TREND($D12:$E12,$D$9:$E$9,AL$13))</f>
        <v>0.65876713086241812</v>
      </c>
      <c r="AM16" s="14">
        <f>IF($F12="s-curve",$D12+($E12-$D12)*$I$2/(1+EXP($I$3*(COUNT($J$13:AM$13)+$I$4))),TREND($D12:$E12,$D$9:$E$9,AM$13))</f>
        <v>0.65876713086241812</v>
      </c>
      <c r="AN16" s="14">
        <f>IF($F12="s-curve",$D12+($E12-$D12)*$I$2/(1+EXP($I$3*(COUNT($J$13:AN$13)+$I$4))),TREND($D12:$E12,$D$9:$E$9,AN$13))</f>
        <v>0.65876713086241812</v>
      </c>
    </row>
    <row r="17" spans="1:40" x14ac:dyDescent="0.35">
      <c r="A17" s="26" t="s">
        <v>12</v>
      </c>
      <c r="B17" s="14" t="s">
        <v>18</v>
      </c>
      <c r="C17" s="14" t="s">
        <v>1</v>
      </c>
      <c r="D17" s="25">
        <f>MIN('Potencia Calcs'!B107,1)/5</f>
        <v>1.2084463523277402E-2</v>
      </c>
      <c r="E17" s="25">
        <f>'Potencia Calcs'!AF107</f>
        <v>0.37231556168406921</v>
      </c>
      <c r="F17" s="8" t="str">
        <f>IF(D17=E17,"n/a",IF(OR(C17="battery electric vehicle",C17="natural gas vehicle",C17="plugin hybrid vehicle"),"s-curve","linear"))</f>
        <v>s-curve</v>
      </c>
      <c r="J17" s="25">
        <f>D13</f>
        <v>0.51283454196445621</v>
      </c>
      <c r="K17" s="14">
        <f>IF($F13="s-curve",$D13+($E13-$D13)*$I$2/(1+EXP($I$3*(COUNT($J$13:K$13)+$I$4))),TREND($D13:$E13,$D$9:$E$9,K$13))</f>
        <v>0.51283454196445621</v>
      </c>
      <c r="L17" s="14">
        <f>IF($F13="s-curve",$D13+($E13-$D13)*$I$2/(1+EXP($I$3*(COUNT($J$13:L$13)+$I$4))),TREND($D13:$E13,$D$9:$E$9,L$13))</f>
        <v>0.51283454196445621</v>
      </c>
      <c r="M17" s="14">
        <f>IF($F13="s-curve",$D13+($E13-$D13)*$I$2/(1+EXP($I$3*(COUNT($J$13:M$13)+$I$4))),TREND($D13:$E13,$D$9:$E$9,M$13))</f>
        <v>0.51283454196445621</v>
      </c>
      <c r="N17" s="14">
        <f>IF($F13="s-curve",$D13+($E13-$D13)*$I$2/(1+EXP($I$3*(COUNT($J$13:N$13)+$I$4))),TREND($D13:$E13,$D$9:$E$9,N$13))</f>
        <v>0.51283454196445621</v>
      </c>
      <c r="O17" s="14">
        <f>IF($F13="s-curve",$D13+($E13-$D13)*$I$2/(1+EXP($I$3*(COUNT($J$13:O$13)+$I$4))),TREND($D13:$E13,$D$9:$E$9,O$13))</f>
        <v>0.51283454196445621</v>
      </c>
      <c r="P17" s="14">
        <f>IF($F13="s-curve",$D13+($E13-$D13)*$I$2/(1+EXP($I$3*(COUNT($J$13:P$13)+$I$4))),TREND($D13:$E13,$D$9:$E$9,P$13))</f>
        <v>0.51283454196445621</v>
      </c>
      <c r="Q17" s="14">
        <f>IF($F13="s-curve",$D13+($E13-$D13)*$I$2/(1+EXP($I$3*(COUNT($J$13:Q$13)+$I$4))),TREND($D13:$E13,$D$9:$E$9,Q$13))</f>
        <v>0.51283454196445621</v>
      </c>
      <c r="R17" s="14">
        <f>IF($F13="s-curve",$D13+($E13-$D13)*$I$2/(1+EXP($I$3*(COUNT($J$13:R$13)+$I$4))),TREND($D13:$E13,$D$9:$E$9,R$13))</f>
        <v>0.51283454196445621</v>
      </c>
      <c r="S17" s="14">
        <f>IF($F13="s-curve",$D13+($E13-$D13)*$I$2/(1+EXP($I$3*(COUNT($J$13:S$13)+$I$4))),TREND($D13:$E13,$D$9:$E$9,S$13))</f>
        <v>0.51283454196445621</v>
      </c>
      <c r="T17" s="14">
        <f>IF($F13="s-curve",$D13+($E13-$D13)*$I$2/(1+EXP($I$3*(COUNT($J$13:T$13)+$I$4))),TREND($D13:$E13,$D$9:$E$9,T$13))</f>
        <v>0.51283454196445621</v>
      </c>
      <c r="U17" s="14">
        <f>IF($F13="s-curve",$D13+($E13-$D13)*$I$2/(1+EXP($I$3*(COUNT($J$13:U$13)+$I$4))),TREND($D13:$E13,$D$9:$E$9,U$13))</f>
        <v>0.51283454196445621</v>
      </c>
      <c r="V17" s="14">
        <f>IF($F13="s-curve",$D13+($E13-$D13)*$I$2/(1+EXP($I$3*(COUNT($J$13:V$13)+$I$4))),TREND($D13:$E13,$D$9:$E$9,V$13))</f>
        <v>0.51283454196445621</v>
      </c>
      <c r="W17" s="14">
        <f>IF($F13="s-curve",$D13+($E13-$D13)*$I$2/(1+EXP($I$3*(COUNT($J$13:W$13)+$I$4))),TREND($D13:$E13,$D$9:$E$9,W$13))</f>
        <v>0.51283454196445621</v>
      </c>
      <c r="X17" s="14">
        <f>IF($F13="s-curve",$D13+($E13-$D13)*$I$2/(1+EXP($I$3*(COUNT($J$13:X$13)+$I$4))),TREND($D13:$E13,$D$9:$E$9,X$13))</f>
        <v>0.51283454196445621</v>
      </c>
      <c r="Y17" s="14">
        <f>IF($F13="s-curve",$D13+($E13-$D13)*$I$2/(1+EXP($I$3*(COUNT($J$13:Y$13)+$I$4))),TREND($D13:$E13,$D$9:$E$9,Y$13))</f>
        <v>0.51283454196445621</v>
      </c>
      <c r="Z17" s="14">
        <f>IF($F13="s-curve",$D13+($E13-$D13)*$I$2/(1+EXP($I$3*(COUNT($J$13:Z$13)+$I$4))),TREND($D13:$E13,$D$9:$E$9,Z$13))</f>
        <v>0.51283454196445621</v>
      </c>
      <c r="AA17" s="14">
        <f>IF($F13="s-curve",$D13+($E13-$D13)*$I$2/(1+EXP($I$3*(COUNT($J$13:AA$13)+$I$4))),TREND($D13:$E13,$D$9:$E$9,AA$13))</f>
        <v>0.51283454196445621</v>
      </c>
      <c r="AB17" s="14">
        <f>IF($F13="s-curve",$D13+($E13-$D13)*$I$2/(1+EXP($I$3*(COUNT($J$13:AB$13)+$I$4))),TREND($D13:$E13,$D$9:$E$9,AB$13))</f>
        <v>0.51283454196445621</v>
      </c>
      <c r="AC17" s="14">
        <f>IF($F13="s-curve",$D13+($E13-$D13)*$I$2/(1+EXP($I$3*(COUNT($J$13:AC$13)+$I$4))),TREND($D13:$E13,$D$9:$E$9,AC$13))</f>
        <v>0.51283454196445621</v>
      </c>
      <c r="AD17" s="14">
        <f>IF($F13="s-curve",$D13+($E13-$D13)*$I$2/(1+EXP($I$3*(COUNT($J$13:AD$13)+$I$4))),TREND($D13:$E13,$D$9:$E$9,AD$13))</f>
        <v>0.51283454196445621</v>
      </c>
      <c r="AE17" s="14">
        <f>IF($F13="s-curve",$D13+($E13-$D13)*$I$2/(1+EXP($I$3*(COUNT($J$13:AE$13)+$I$4))),TREND($D13:$E13,$D$9:$E$9,AE$13))</f>
        <v>0.51283454196445621</v>
      </c>
      <c r="AF17" s="14">
        <f>IF($F13="s-curve",$D13+($E13-$D13)*$I$2/(1+EXP($I$3*(COUNT($J$13:AF$13)+$I$4))),TREND($D13:$E13,$D$9:$E$9,AF$13))</f>
        <v>0.51283454196445621</v>
      </c>
      <c r="AG17" s="14">
        <f>IF($F13="s-curve",$D13+($E13-$D13)*$I$2/(1+EXP($I$3*(COUNT($J$13:AG$13)+$I$4))),TREND($D13:$E13,$D$9:$E$9,AG$13))</f>
        <v>0.51283454196445621</v>
      </c>
      <c r="AH17" s="14">
        <f>IF($F13="s-curve",$D13+($E13-$D13)*$I$2/(1+EXP($I$3*(COUNT($J$13:AH$13)+$I$4))),TREND($D13:$E13,$D$9:$E$9,AH$13))</f>
        <v>0.51283454196445621</v>
      </c>
      <c r="AI17" s="14">
        <f>IF($F13="s-curve",$D13+($E13-$D13)*$I$2/(1+EXP($I$3*(COUNT($J$13:AI$13)+$I$4))),TREND($D13:$E13,$D$9:$E$9,AI$13))</f>
        <v>0.51283454196445621</v>
      </c>
      <c r="AJ17" s="14">
        <f>IF($F13="s-curve",$D13+($E13-$D13)*$I$2/(1+EXP($I$3*(COUNT($J$13:AJ$13)+$I$4))),TREND($D13:$E13,$D$9:$E$9,AJ$13))</f>
        <v>0.51283454196445621</v>
      </c>
      <c r="AK17" s="14">
        <f>IF($F13="s-curve",$D13+($E13-$D13)*$I$2/(1+EXP($I$3*(COUNT($J$13:AK$13)+$I$4))),TREND($D13:$E13,$D$9:$E$9,AK$13))</f>
        <v>0.51283454196445621</v>
      </c>
      <c r="AL17" s="14">
        <f>IF($F13="s-curve",$D13+($E13-$D13)*$I$2/(1+EXP($I$3*(COUNT($J$13:AL$13)+$I$4))),TREND($D13:$E13,$D$9:$E$9,AL$13))</f>
        <v>0.51283454196445621</v>
      </c>
      <c r="AM17" s="14">
        <f>IF($F13="s-curve",$D13+($E13-$D13)*$I$2/(1+EXP($I$3*(COUNT($J$13:AM$13)+$I$4))),TREND($D13:$E13,$D$9:$E$9,AM$13))</f>
        <v>0.51283454196445621</v>
      </c>
      <c r="AN17" s="14">
        <f>IF($F13="s-curve",$D13+($E13-$D13)*$I$2/(1+EXP($I$3*(COUNT($J$13:AN$13)+$I$4))),TREND($D13:$E13,$D$9:$E$9,AN$13))</f>
        <v>0.51283454196445621</v>
      </c>
    </row>
    <row r="18" spans="1:40" x14ac:dyDescent="0.35">
      <c r="C18" s="14" t="s">
        <v>2</v>
      </c>
      <c r="D18" s="25">
        <f>MIN('Potencia Calcs'!B108,1)</f>
        <v>7.416138643367977E-3</v>
      </c>
      <c r="E18" s="25">
        <f>'Potencia Calcs'!AF108</f>
        <v>2.7731561295315746E-2</v>
      </c>
      <c r="F18" s="8" t="s">
        <v>70</v>
      </c>
      <c r="H18" s="98">
        <f>I10</f>
        <v>8.0903224758765418E-3</v>
      </c>
      <c r="I18" s="18">
        <f>IF($F14="s-curve",$H18+($E14-$H18)*$U$2/(1+EXP($U$3*(COUNT($H$13:I$13)+$U$4))),TREND(HD14,$E14,$D$8:$E$8,I$13))</f>
        <v>3.2389521177394257E-2</v>
      </c>
      <c r="J18" s="18">
        <f>IF($F14="s-curve",$H18+($E14-$H18)*$U$5/(1+EXP($U$6*(COUNT($H$13:J$13)+$U$7))),TREND(HE14,$E14,$D$8:$E$8,J$13))</f>
        <v>6.3860264117821461E-2</v>
      </c>
      <c r="K18" s="18">
        <f>IF($F14="s-curve",$H18+($E14-$H18)*$U$5/(1+EXP($U$6*(COUNT($H$13:K$13)+$U$7))),TREND(HF14,$E14,$D$8:$E$8,K$13))</f>
        <v>0.10616956788069139</v>
      </c>
      <c r="L18" s="14">
        <f>IF($F14="s-curve",$H18+($E14-$H18)*$U$5/(1+EXP($U$6*(COUNT($H$13:L$13)+$U$7))),TREND(HG14,$E14,$D$8:$E$8,L$13))</f>
        <v>0.16641432474431028</v>
      </c>
      <c r="M18" s="14">
        <f>IF($F14="s-curve",$H18+($E14-$H18)*$U$5/(1+EXP($U$6*(COUNT($H$13:M$13)+$U$7))),TREND(HH14,$E14,$D$8:$E$8,M$13))</f>
        <v>0.23691230896239387</v>
      </c>
      <c r="N18" s="14">
        <f>IF($F14="s-curve",$H18+($E14-$H18)*$U$5/(1+EXP($U$6*(COUNT($H$13:N$13)+$U$7))),TREND(HI14,$E14,$D$8:$E$8,N$13))</f>
        <v>0.30271348073531062</v>
      </c>
      <c r="O18" s="14">
        <f>IF($F14="s-curve",$H18+($E14-$H18)*$U$5/(1+EXP($U$6*(COUNT($H$13:O$13)+$U$7))),TREND(HJ14,$E14,$D$8:$E$8,O$13))</f>
        <v>0.35237104177299211</v>
      </c>
      <c r="P18" s="14">
        <f>IF($F14="s-curve",$H18+($E14-$H18)*$U$5/(1+EXP($U$6*(COUNT($H$13:P$13)+$U$7))),TREND(HK14,$E14,$D$8:$E$8,P$13))</f>
        <v>0.38416378484647012</v>
      </c>
      <c r="Q18" s="14">
        <f>IF($F14="s-curve",$H18+($E14-$H18)*$U$5/(1+EXP($U$6*(COUNT($H$13:Q$13)+$U$7))),TREND(HL14,$E14,$D$8:$E$8,Q$13))</f>
        <v>0.40242885401023026</v>
      </c>
      <c r="R18" s="14">
        <f>IF($F14="s-curve",$H18+($E14-$H18)*$U$5/(1+EXP($U$6*(COUNT($H$13:R$13)+$U$7))),TREND(HM14,$E14,$D$8:$E$8,R$13))</f>
        <v>0.41227497710659355</v>
      </c>
      <c r="S18" s="14">
        <f>IF($F14="s-curve",$H18+($E14-$H18)*$U$5/(1+EXP($U$6*(COUNT($H$13:S$13)+$U$7))),TREND(HN14,$E14,$D$8:$E$8,S$13))</f>
        <v>0.41740106438129165</v>
      </c>
      <c r="T18" s="14">
        <f>IF($F14="s-curve",$H18+($E14-$H18)*$U$5/(1+EXP($U$6*(COUNT($H$13:T$13)+$U$7))),TREND(HO14,$E14,$D$8:$E$8,T$13))</f>
        <v>0.42002146448793021</v>
      </c>
      <c r="U18" s="14">
        <f>IF($F14="s-curve",$H18+($E14-$H18)*$U$5/(1+EXP($U$6*(COUNT($H$13:U$13)+$U$7))),TREND(HP14,$E14,$D$8:$E$8,U$13))</f>
        <v>0.42134846991206815</v>
      </c>
      <c r="V18" s="14">
        <f>IF($F14="s-curve",$H18+($E14-$H18)*$U$5/(1+EXP($U$6*(COUNT($H$13:V$13)+$U$7))),TREND(HQ14,$E14,$D$8:$E$8,V$13))</f>
        <v>0.42201728890920848</v>
      </c>
      <c r="W18" s="14">
        <f>IF($F14="s-curve",$H18+($E14-$H18)*$U$5/(1+EXP($U$6*(COUNT($H$13:W$13)+$U$7))),TREND(HR14,$E14,$D$8:$E$8,W$13))</f>
        <v>0.42235356840457944</v>
      </c>
      <c r="X18" s="14">
        <f>IF($F14="s-curve",$H18+($E14-$H18)*$U$5/(1+EXP($U$6*(COUNT($H$13:X$13)+$U$7))),TREND(HS14,$E14,$D$8:$E$8,X$13))</f>
        <v>0.42252244399597139</v>
      </c>
      <c r="Y18" s="25">
        <f>$E$14</f>
        <v>0.42269252664339779</v>
      </c>
      <c r="Z18" s="25">
        <f t="shared" ref="Z18:AN18" si="3">$E$14</f>
        <v>0.42269252664339779</v>
      </c>
      <c r="AA18" s="25">
        <f t="shared" si="3"/>
        <v>0.42269252664339779</v>
      </c>
      <c r="AB18" s="25">
        <f t="shared" si="3"/>
        <v>0.42269252664339779</v>
      </c>
      <c r="AC18" s="25">
        <f t="shared" si="3"/>
        <v>0.42269252664339779</v>
      </c>
      <c r="AD18" s="25">
        <f t="shared" si="3"/>
        <v>0.42269252664339779</v>
      </c>
      <c r="AE18" s="25">
        <f t="shared" si="3"/>
        <v>0.42269252664339779</v>
      </c>
      <c r="AF18" s="25">
        <f t="shared" si="3"/>
        <v>0.42269252664339779</v>
      </c>
      <c r="AG18" s="25">
        <f t="shared" si="3"/>
        <v>0.42269252664339779</v>
      </c>
      <c r="AH18" s="25">
        <f t="shared" si="3"/>
        <v>0.42269252664339779</v>
      </c>
      <c r="AI18" s="25">
        <f t="shared" si="3"/>
        <v>0.42269252664339779</v>
      </c>
      <c r="AJ18" s="25">
        <f t="shared" si="3"/>
        <v>0.42269252664339779</v>
      </c>
      <c r="AK18" s="25">
        <f t="shared" si="3"/>
        <v>0.42269252664339779</v>
      </c>
      <c r="AL18" s="25">
        <f t="shared" si="3"/>
        <v>0.42269252664339779</v>
      </c>
      <c r="AM18" s="25">
        <f t="shared" si="3"/>
        <v>0.42269252664339779</v>
      </c>
      <c r="AN18" s="25">
        <f t="shared" si="3"/>
        <v>0.42269252664339779</v>
      </c>
    </row>
    <row r="19" spans="1:40" x14ac:dyDescent="0.35">
      <c r="C19" s="14" t="s">
        <v>3</v>
      </c>
      <c r="D19" s="25">
        <f>MIN('Potencia Calcs'!B109,1)</f>
        <v>0.11051282301063117</v>
      </c>
      <c r="E19" s="25">
        <f>D19</f>
        <v>0.11051282301063117</v>
      </c>
      <c r="F19" s="8" t="str">
        <f>IF(D19=E19,"n/a",IF(OR(C19="battery electric vehicle",C19="natural gas vehicle",C19="plugin hybrid vehicle"),"s-curve","linear"))</f>
        <v>n/a</v>
      </c>
      <c r="J19" s="25">
        <f t="shared" ref="J19:J44" si="4">D15</f>
        <v>2.0117193824652727E-2</v>
      </c>
      <c r="K19" s="14">
        <f>IF($F15="s-curve",$D15+($E15-$D15)*$I$2/(1+EXP($I$3*(COUNT($J$13:K$13)+$I$4))),TREND($D15:$E15,$D$9:$E$9,K$13))</f>
        <v>2.0117193824652727E-2</v>
      </c>
      <c r="L19" s="14">
        <f>IF($F15="s-curve",$D15+($E15-$D15)*$I$2/(1+EXP($I$3*(COUNT($J$13:L$13)+$I$4))),TREND($D15:$E15,$D$9:$E$9,L$13))</f>
        <v>2.0117193824652727E-2</v>
      </c>
      <c r="M19" s="14">
        <f>IF($F15="s-curve",$D15+($E15-$D15)*$I$2/(1+EXP($I$3*(COUNT($J$13:M$13)+$I$4))),TREND($D15:$E15,$D$9:$E$9,M$13))</f>
        <v>2.0117193824652727E-2</v>
      </c>
      <c r="N19" s="14">
        <f>IF($F15="s-curve",$D15+($E15-$D15)*$I$2/(1+EXP($I$3*(COUNT($J$13:N$13)+$I$4))),TREND($D15:$E15,$D$9:$E$9,N$13))</f>
        <v>2.0117193824652727E-2</v>
      </c>
      <c r="O19" s="14">
        <f>IF($F15="s-curve",$D15+($E15-$D15)*$I$2/(1+EXP($I$3*(COUNT($J$13:O$13)+$I$4))),TREND($D15:$E15,$D$9:$E$9,O$13))</f>
        <v>2.0117193824652727E-2</v>
      </c>
      <c r="P19" s="14">
        <f>IF($F15="s-curve",$D15+($E15-$D15)*$I$2/(1+EXP($I$3*(COUNT($J$13:P$13)+$I$4))),TREND($D15:$E15,$D$9:$E$9,P$13))</f>
        <v>2.0117193824652727E-2</v>
      </c>
      <c r="Q19" s="14">
        <f>IF($F15="s-curve",$D15+($E15-$D15)*$I$2/(1+EXP($I$3*(COUNT($J$13:Q$13)+$I$4))),TREND($D15:$E15,$D$9:$E$9,Q$13))</f>
        <v>2.0117193824652727E-2</v>
      </c>
      <c r="R19" s="14">
        <f>IF($F15="s-curve",$D15+($E15-$D15)*$I$2/(1+EXP($I$3*(COUNT($J$13:R$13)+$I$4))),TREND($D15:$E15,$D$9:$E$9,R$13))</f>
        <v>2.0117193824652727E-2</v>
      </c>
      <c r="S19" s="14">
        <f>IF($F15="s-curve",$D15+($E15-$D15)*$I$2/(1+EXP($I$3*(COUNT($J$13:S$13)+$I$4))),TREND($D15:$E15,$D$9:$E$9,S$13))</f>
        <v>2.0117193824652727E-2</v>
      </c>
      <c r="T19" s="14">
        <f>IF($F15="s-curve",$D15+($E15-$D15)*$I$2/(1+EXP($I$3*(COUNT($J$13:T$13)+$I$4))),TREND($D15:$E15,$D$9:$E$9,T$13))</f>
        <v>2.0117193824652727E-2</v>
      </c>
      <c r="U19" s="14">
        <f>IF($F15="s-curve",$D15+($E15-$D15)*$I$2/(1+EXP($I$3*(COUNT($J$13:U$13)+$I$4))),TREND($D15:$E15,$D$9:$E$9,U$13))</f>
        <v>2.0117193824652727E-2</v>
      </c>
      <c r="V19" s="14">
        <f>IF($F15="s-curve",$D15+($E15-$D15)*$I$2/(1+EXP($I$3*(COUNT($J$13:V$13)+$I$4))),TREND($D15:$E15,$D$9:$E$9,V$13))</f>
        <v>2.0117193824652727E-2</v>
      </c>
      <c r="W19" s="14">
        <f>IF($F15="s-curve",$D15+($E15-$D15)*$I$2/(1+EXP($I$3*(COUNT($J$13:W$13)+$I$4))),TREND($D15:$E15,$D$9:$E$9,W$13))</f>
        <v>2.0117193824652727E-2</v>
      </c>
      <c r="X19" s="14">
        <f>IF($F15="s-curve",$D15+($E15-$D15)*$I$2/(1+EXP($I$3*(COUNT($J$13:X$13)+$I$4))),TREND($D15:$E15,$D$9:$E$9,X$13))</f>
        <v>2.0117193824652727E-2</v>
      </c>
      <c r="Y19" s="14">
        <f>IF($F15="s-curve",$D15+($E15-$D15)*$I$2/(1+EXP($I$3*(COUNT($J$13:Y$13)+$I$4))),TREND($D15:$E15,$D$9:$E$9,Y$13))</f>
        <v>2.0117193824652727E-2</v>
      </c>
      <c r="Z19" s="14">
        <f>IF($F15="s-curve",$D15+($E15-$D15)*$I$2/(1+EXP($I$3*(COUNT($J$13:Z$13)+$I$4))),TREND($D15:$E15,$D$9:$E$9,Z$13))</f>
        <v>2.0117193824652727E-2</v>
      </c>
      <c r="AA19" s="14">
        <f>IF($F15="s-curve",$D15+($E15-$D15)*$I$2/(1+EXP($I$3*(COUNT($J$13:AA$13)+$I$4))),TREND($D15:$E15,$D$9:$E$9,AA$13))</f>
        <v>2.0117193824652727E-2</v>
      </c>
      <c r="AB19" s="14">
        <f>IF($F15="s-curve",$D15+($E15-$D15)*$I$2/(1+EXP($I$3*(COUNT($J$13:AB$13)+$I$4))),TREND($D15:$E15,$D$9:$E$9,AB$13))</f>
        <v>2.0117193824652727E-2</v>
      </c>
      <c r="AC19" s="14">
        <f>IF($F15="s-curve",$D15+($E15-$D15)*$I$2/(1+EXP($I$3*(COUNT($J$13:AC$13)+$I$4))),TREND($D15:$E15,$D$9:$E$9,AC$13))</f>
        <v>2.0117193824652727E-2</v>
      </c>
      <c r="AD19" s="14">
        <f>IF($F15="s-curve",$D15+($E15-$D15)*$I$2/(1+EXP($I$3*(COUNT($J$13:AD$13)+$I$4))),TREND($D15:$E15,$D$9:$E$9,AD$13))</f>
        <v>2.0117193824652727E-2</v>
      </c>
      <c r="AE19" s="14">
        <f>IF($F15="s-curve",$D15+($E15-$D15)*$I$2/(1+EXP($I$3*(COUNT($J$13:AE$13)+$I$4))),TREND($D15:$E15,$D$9:$E$9,AE$13))</f>
        <v>2.0117193824652727E-2</v>
      </c>
      <c r="AF19" s="14">
        <f>IF($F15="s-curve",$D15+($E15-$D15)*$I$2/(1+EXP($I$3*(COUNT($J$13:AF$13)+$I$4))),TREND($D15:$E15,$D$9:$E$9,AF$13))</f>
        <v>2.0117193824652727E-2</v>
      </c>
      <c r="AG19" s="14">
        <f>IF($F15="s-curve",$D15+($E15-$D15)*$I$2/(1+EXP($I$3*(COUNT($J$13:AG$13)+$I$4))),TREND($D15:$E15,$D$9:$E$9,AG$13))</f>
        <v>2.0117193824652727E-2</v>
      </c>
      <c r="AH19" s="14">
        <f>IF($F15="s-curve",$D15+($E15-$D15)*$I$2/(1+EXP($I$3*(COUNT($J$13:AH$13)+$I$4))),TREND($D15:$E15,$D$9:$E$9,AH$13))</f>
        <v>2.0117193824652727E-2</v>
      </c>
      <c r="AI19" s="14">
        <f>IF($F15="s-curve",$D15+($E15-$D15)*$I$2/(1+EXP($I$3*(COUNT($J$13:AI$13)+$I$4))),TREND($D15:$E15,$D$9:$E$9,AI$13))</f>
        <v>2.0117193824652727E-2</v>
      </c>
      <c r="AJ19" s="14">
        <f>IF($F15="s-curve",$D15+($E15-$D15)*$I$2/(1+EXP($I$3*(COUNT($J$13:AJ$13)+$I$4))),TREND($D15:$E15,$D$9:$E$9,AJ$13))</f>
        <v>2.0117193824652727E-2</v>
      </c>
      <c r="AK19" s="14">
        <f>IF($F15="s-curve",$D15+($E15-$D15)*$I$2/(1+EXP($I$3*(COUNT($J$13:AK$13)+$I$4))),TREND($D15:$E15,$D$9:$E$9,AK$13))</f>
        <v>2.0117193824652727E-2</v>
      </c>
      <c r="AL19" s="14">
        <f>IF($F15="s-curve",$D15+($E15-$D15)*$I$2/(1+EXP($I$3*(COUNT($J$13:AL$13)+$I$4))),TREND($D15:$E15,$D$9:$E$9,AL$13))</f>
        <v>2.0117193824652727E-2</v>
      </c>
      <c r="AM19" s="14">
        <f>IF($F15="s-curve",$D15+($E15-$D15)*$I$2/(1+EXP($I$3*(COUNT($J$13:AM$13)+$I$4))),TREND($D15:$E15,$D$9:$E$9,AM$13))</f>
        <v>2.0117193824652727E-2</v>
      </c>
      <c r="AN19" s="14">
        <f>IF($F15="s-curve",$D15+($E15-$D15)*$I$2/(1+EXP($I$3*(COUNT($J$13:AN$13)+$I$4))),TREND($D15:$E15,$D$9:$E$9,AN$13))</f>
        <v>2.0117193824652727E-2</v>
      </c>
    </row>
    <row r="20" spans="1:40" x14ac:dyDescent="0.35">
      <c r="C20" s="14" t="s">
        <v>4</v>
      </c>
      <c r="D20" s="25">
        <f>MIN('Potencia Calcs'!B110,1)</f>
        <v>1</v>
      </c>
      <c r="E20" s="25">
        <f>D20</f>
        <v>1</v>
      </c>
      <c r="F20" s="8" t="str">
        <f>IF(D20=E20,"n/a",IF(OR(C20="battery electric vehicle",C20="natural gas vehicle",C20="plugin hybrid vehicle"),"s-curve","linear"))</f>
        <v>n/a</v>
      </c>
      <c r="H20" s="92"/>
      <c r="J20" s="25">
        <f t="shared" si="4"/>
        <v>9.3707035683796117E-5</v>
      </c>
      <c r="K20" s="14">
        <f>IF($F16="s-curve",$D16+($E16-$D16)*$Z$2/(1+EXP($Z$3*(COUNT($J$13:K$13)+$Z$4))),TREND($D16:$E16,$D$9:$E$9,K$13))</f>
        <v>9.6565640148752306E-5</v>
      </c>
      <c r="L20" s="14">
        <f>IF($F16="s-curve",$D16+($E16-$D16)*$Z$2/(1+EXP($Z$3*(COUNT($J$13:L$13)+$Z$4))),TREND($D16:$E16,$D$9:$E$9,L$13))</f>
        <v>9.8419993482176646E-5</v>
      </c>
      <c r="M20" s="14">
        <f>IF($F16="s-curve",$D16+($E16-$D16)*$Z$2/(1+EXP($Z$3*(COUNT($J$13:M$13)+$Z$4))),TREND($D16:$E16,$D$9:$E$9,M$13))</f>
        <v>1.0147716061934365E-4</v>
      </c>
      <c r="N20" s="14">
        <f>IF($F16="s-curve",$D16+($E16-$D16)*$Z$2/(1+EXP($Z$3*(COUNT($J$13:N$13)+$Z$4))),TREND($D16:$E16,$D$9:$E$9,N$13))</f>
        <v>1.0651718395273863E-4</v>
      </c>
      <c r="O20" s="14">
        <f>IF($F16="s-curve",$D16+($E16-$D16)*$Z$2/(1+EXP($Z$3*(COUNT($J$13:O$13)+$Z$4))),TREND($D16:$E16,$D$9:$E$9,O$13))</f>
        <v>1.1482570909356478E-4</v>
      </c>
      <c r="P20" s="14">
        <f>IF($F16="s-curve",$D16+($E16-$D16)*$Z$2/(1+EXP($Z$3*(COUNT($J$13:P$13)+$Z$4))),TREND($D16:$E16,$D$9:$E$9,P$13))</f>
        <v>1.2852124740217938E-4</v>
      </c>
      <c r="Q20" s="14">
        <f>IF($F16="s-curve",$D16+($E16-$D16)*$Z$2/(1+EXP($Z$3*(COUNT($J$13:Q$13)+$Z$4))),TREND($D16:$E16,$D$9:$E$9,Q$13))</f>
        <v>1.5109348271600089E-4</v>
      </c>
      <c r="R20" s="14">
        <f>IF($F16="s-curve",$D16+($E16-$D16)*$Z$2/(1+EXP($Z$3*(COUNT($J$13:R$13)+$Z$4))),TREND($D16:$E16,$D$9:$E$9,R$13))</f>
        <v>1.8828737511599001E-4</v>
      </c>
      <c r="S20" s="14">
        <f>IF($F16="s-curve",$D16+($E16-$D16)*$Z$2/(1+EXP($Z$3*(COUNT($J$13:S$13)+$Z$4))),TREND($D16:$E16,$D$9:$E$9,S$13))</f>
        <v>2.4955154613984974E-4</v>
      </c>
      <c r="T20" s="14">
        <f>IF($F16="s-curve",$D16+($E16-$D16)*$Z$2/(1+EXP($Z$3*(COUNT($J$13:T$13)+$Z$4))),TREND($D16:$E16,$D$9:$E$9,T$13))</f>
        <v>3.5040121366165453E-4</v>
      </c>
      <c r="U20" s="14">
        <f>IF($F16="s-curve",$D16+($E16-$D16)*$Z$2/(1+EXP($Z$3*(COUNT($J$13:U$13)+$Z$4))),TREND($D16:$E16,$D$9:$E$9,U$13))</f>
        <v>5.1624641554650632E-4</v>
      </c>
      <c r="V20" s="14">
        <f>IF($F16="s-curve",$D16+($E16-$D16)*$Z$2/(1+EXP($Z$3*(COUNT($J$13:V$13)+$Z$4))),TREND($D16:$E16,$D$9:$E$9,V$13))</f>
        <v>7.8852211970810828E-4</v>
      </c>
      <c r="W20" s="14">
        <f>IF($F16="s-curve",$D16+($E16-$D16)*$Z$2/(1+EXP($Z$3*(COUNT($J$13:W$13)+$Z$4))),TREND($D16:$E16,$D$9:$E$9,W$13))</f>
        <v>1.2343111748476449E-3</v>
      </c>
      <c r="X20" s="14">
        <f>IF($F16="s-curve",$D16+($E16-$D16)*$Z$2/(1+EXP($Z$3*(COUNT($J$13:X$13)+$Z$4))),TREND($D16:$E16,$D$9:$E$9,X$13))</f>
        <v>1.9609367300946132E-3</v>
      </c>
      <c r="Y20" s="14">
        <f>IF($F16="s-curve",$D16+($E16-$D16)*$Z$2/(1+EXP($Z$3*(COUNT($J$13:Y$13)+$Z$4))),TREND($D16:$E16,$D$9:$E$9,Y$13))</f>
        <v>3.1367421044231876E-3</v>
      </c>
      <c r="Z20" s="14">
        <f>IF($F16="s-curve",$D16+($E16-$D16)*$Z$2/(1+EXP($Z$3*(COUNT($J$13:Z$13)+$Z$4))),TREND($D16:$E16,$D$9:$E$9,Z$13))</f>
        <v>5.0172011385079141E-3</v>
      </c>
      <c r="AA20" s="14">
        <f>IF($F16="s-curve",$D16+($E16-$D16)*$Z$2/(1+EXP($Z$3*(COUNT($J$13:AA$13)+$Z$4))),TREND($D16:$E16,$D$9:$E$9,AA$13))</f>
        <v>7.9688873320421273E-3</v>
      </c>
      <c r="AB20" s="14">
        <f>IF($F16="s-curve",$D16+($E16-$D16)*$Z$2/(1+EXP($Z$3*(COUNT($J$13:AB$13)+$Z$4))),TREND($D16:$E16,$D$9:$E$9,AB$13))</f>
        <v>1.2468700774184112E-2</v>
      </c>
      <c r="AC20" s="14">
        <f>IF($F16="s-curve",$D16+($E16-$D16)*$Z$2/(1+EXP($Z$3*(COUNT($J$13:AC$13)+$Z$4))),TREND($D16:$E16,$D$9:$E$9,AC$13))</f>
        <v>1.9032124622690837E-2</v>
      </c>
      <c r="AD20" s="14">
        <f>IF($F16="s-curve",$D16+($E16-$D16)*$Z$2/(1+EXP($Z$3*(COUNT($J$13:AD$13)+$Z$4))),TREND($D16:$E16,$D$9:$E$9,AD$13))</f>
        <v>2.8013730714797482E-2</v>
      </c>
      <c r="AE20" s="14">
        <f>IF($F16="s-curve",$D16+($E16-$D16)*$Z$2/(1+EXP($Z$3*(COUNT($J$13:AE$13)+$Z$4))),TREND($D16:$E16,$D$9:$E$9,AE$13))</f>
        <v>3.9287909100121372E-2</v>
      </c>
      <c r="AF20" s="14">
        <f>IF($F16="s-curve",$D16+($E16-$D16)*$Z$2/(1+EXP($Z$3*(COUNT($J$13:AF$13)+$Z$4))),TREND($D16:$E16,$D$9:$E$9,AF$13))</f>
        <v>5.2000965383781135E-2</v>
      </c>
      <c r="AG20" s="14">
        <f>IF($F16="s-curve",$D16+($E16-$D16)*$Z$2/(1+EXP($Z$3*(COUNT($J$13:AG$13)+$Z$4))),TREND($D16:$E16,$D$9:$E$9,AG$13))</f>
        <v>6.4714021667440905E-2</v>
      </c>
      <c r="AH20" s="14">
        <f>IF($F16="s-curve",$D16+($E16-$D16)*$Z$2/(1+EXP($Z$3*(COUNT($J$13:AH$13)+$Z$4))),TREND($D16:$E16,$D$9:$E$9,AH$13))</f>
        <v>7.5988200052764798E-2</v>
      </c>
      <c r="AI20" s="14">
        <f>IF($F16="s-curve",$D16+($E16-$D16)*$Z$2/(1+EXP($Z$3*(COUNT($J$13:AI$13)+$Z$4))),TREND($D16:$E16,$D$9:$E$9,AI$13))</f>
        <v>8.4969806144871443E-2</v>
      </c>
      <c r="AJ20" s="14">
        <f>IF($F16="s-curve",$D16+($E16-$D16)*$Z$2/(1+EXP($Z$3*(COUNT($J$13:AJ$13)+$Z$4))),TREND($D16:$E16,$D$9:$E$9,AJ$13))</f>
        <v>9.1533229993378151E-2</v>
      </c>
      <c r="AK20" s="14">
        <f>IF($F16="s-curve",$D16+($E16-$D16)*$Z$2/(1+EXP($Z$3*(COUNT($J$13:AK$13)+$Z$4))),TREND($D16:$E16,$D$9:$E$9,AK$13))</f>
        <v>9.603304343552016E-2</v>
      </c>
      <c r="AL20" s="14">
        <f>IF($F16="s-curve",$D16+($E16-$D16)*$Z$2/(1+EXP($Z$3*(COUNT($J$13:AL$13)+$Z$4))),TREND($D16:$E16,$D$9:$E$9,AL$13))</f>
        <v>9.8984729629054372E-2</v>
      </c>
      <c r="AM20" s="14">
        <f>IF($F16="s-curve",$D16+($E16-$D16)*$Z$2/(1+EXP($Z$3*(COUNT($J$13:AM$13)+$Z$4))),TREND($D16:$E16,$D$9:$E$9,AM$13))</f>
        <v>0.10086518866313908</v>
      </c>
      <c r="AN20" s="14">
        <f>IF($F16="s-curve",$D16+($E16-$D16)*$Z$2/(1+EXP($Z$3*(COUNT($J$13:AN$13)+$Z$4))),TREND($D16:$E16,$D$9:$E$9,AN$13))</f>
        <v>0.10204099403746766</v>
      </c>
    </row>
    <row r="21" spans="1:40" x14ac:dyDescent="0.35">
      <c r="C21" s="14" t="s">
        <v>5</v>
      </c>
      <c r="D21" s="25">
        <f>MIN('Potencia Calcs'!B111,1)</f>
        <v>2.6326299998051705E-2</v>
      </c>
      <c r="E21" s="25">
        <f>'Potencia Calcs'!AF111</f>
        <v>0.17402539692305222</v>
      </c>
      <c r="F21" s="8" t="str">
        <f>IF(D21=E21,"n/a",IF(OR(C21="battery electric vehicle",C21="natural gas vehicle",C21="plugin hybrid vehicle"),"s-curve","linear"))</f>
        <v>s-curve</v>
      </c>
      <c r="J21" s="25">
        <f t="shared" si="4"/>
        <v>1.2084463523277402E-2</v>
      </c>
      <c r="K21" s="14">
        <f>IF($F17="s-curve",$D17+($E17-$D17)*$I$2/(1+EXP($I$3*(COUNT($J$13:K$13)+$I$4))),TREND($D17:$E17,$D$9:$E$9,K$13))</f>
        <v>1.7406529184407497E-2</v>
      </c>
      <c r="L21" s="14">
        <f>IF($F17="s-curve",$D17+($E17-$D17)*$I$2/(1+EXP($I$3*(COUNT($J$13:L$13)+$I$4))),TREND($D17:$E17,$D$9:$E$9,L$13))</f>
        <v>1.9231558645709999E-2</v>
      </c>
      <c r="M21" s="14">
        <f>IF($F17="s-curve",$D17+($E17-$D17)*$I$2/(1+EXP($I$3*(COUNT($J$13:M$13)+$I$4))),TREND($D17:$E17,$D$9:$E$9,M$13))</f>
        <v>2.1665527727247318E-2</v>
      </c>
      <c r="N21" s="14">
        <f>IF($F17="s-curve",$D17+($E17-$D17)*$I$2/(1+EXP($I$3*(COUNT($J$13:N$13)+$I$4))),TREND($D17:$E17,$D$9:$E$9,N$13))</f>
        <v>2.4898312097844509E-2</v>
      </c>
      <c r="O21" s="14">
        <f>IF($F17="s-curve",$D17+($E17-$D17)*$I$2/(1+EXP($I$3*(COUNT($J$13:O$13)+$I$4))),TREND($D17:$E17,$D$9:$E$9,O$13))</f>
        <v>2.9168737899266724E-2</v>
      </c>
      <c r="P21" s="14">
        <f>IF($F17="s-curve",$D17+($E17-$D17)*$I$2/(1+EXP($I$3*(COUNT($J$13:P$13)+$I$4))),TREND($D17:$E17,$D$9:$E$9,P$13))</f>
        <v>3.47694247305598E-2</v>
      </c>
      <c r="Q21" s="14">
        <f>IF($F17="s-curve",$D17+($E17-$D17)*$I$2/(1+EXP($I$3*(COUNT($J$13:Q$13)+$I$4))),TREND($D17:$E17,$D$9:$E$9,Q$13))</f>
        <v>4.2045855318277293E-2</v>
      </c>
      <c r="R21" s="14">
        <f>IF($F17="s-curve",$D17+($E17-$D17)*$I$2/(1+EXP($I$3*(COUNT($J$13:R$13)+$I$4))),TREND($D17:$E17,$D$9:$E$9,R$13))</f>
        <v>5.1384531228424596E-2</v>
      </c>
      <c r="S21" s="14">
        <f>IF($F17="s-curve",$D17+($E17-$D17)*$I$2/(1+EXP($I$3*(COUNT($J$13:S$13)+$I$4))),TREND($D17:$E17,$D$9:$E$9,S$13))</f>
        <v>6.3183628407657871E-2</v>
      </c>
      <c r="T21" s="14">
        <f>IF($F17="s-curve",$D17+($E17-$D17)*$I$2/(1+EXP($I$3*(COUNT($J$13:T$13)+$I$4))),TREND($D17:$E17,$D$9:$E$9,T$13))</f>
        <v>7.7799810296598812E-2</v>
      </c>
      <c r="U21" s="14">
        <f>IF($F17="s-curve",$D17+($E17-$D17)*$I$2/(1+EXP($I$3*(COUNT($J$13:U$13)+$I$4))),TREND($D17:$E17,$D$9:$E$9,U$13))</f>
        <v>9.546903496043331E-2</v>
      </c>
      <c r="V21" s="14">
        <f>IF($F17="s-curve",$D17+($E17-$D17)*$I$2/(1+EXP($I$3*(COUNT($J$13:V$13)+$I$4))),TREND($D17:$E17,$D$9:$E$9,V$13))</f>
        <v>0.1162094416165953</v>
      </c>
      <c r="W21" s="14">
        <f>IF($F17="s-curve",$D17+($E17-$D17)*$I$2/(1+EXP($I$3*(COUNT($J$13:W$13)+$I$4))),TREND($D17:$E17,$D$9:$E$9,W$13))</f>
        <v>0.13973008145791044</v>
      </c>
      <c r="X21" s="14">
        <f>IF($F17="s-curve",$D17+($E17-$D17)*$I$2/(1+EXP($I$3*(COUNT($J$13:X$13)+$I$4))),TREND($D17:$E17,$D$9:$E$9,X$13))</f>
        <v>0.16538350302275617</v>
      </c>
      <c r="Y21" s="14">
        <f>IF($F17="s-curve",$D17+($E17-$D17)*$I$2/(1+EXP($I$3*(COUNT($J$13:Y$13)+$I$4))),TREND($D17:$E17,$D$9:$E$9,Y$13))</f>
        <v>0.19220001260367331</v>
      </c>
      <c r="Z21" s="14">
        <f>IF($F17="s-curve",$D17+($E17-$D17)*$I$2/(1+EXP($I$3*(COUNT($J$13:Z$13)+$I$4))),TREND($D17:$E17,$D$9:$E$9,Z$13))</f>
        <v>0.21901652218459045</v>
      </c>
      <c r="AA21" s="14">
        <f>IF($F17="s-curve",$D17+($E17-$D17)*$I$2/(1+EXP($I$3*(COUNT($J$13:AA$13)+$I$4))),TREND($D17:$E17,$D$9:$E$9,AA$13))</f>
        <v>0.24466994374943618</v>
      </c>
      <c r="AB21" s="14">
        <f>IF($F17="s-curve",$D17+($E17-$D17)*$I$2/(1+EXP($I$3*(COUNT($J$13:AB$13)+$I$4))),TREND($D17:$E17,$D$9:$E$9,AB$13))</f>
        <v>0.26819058359075132</v>
      </c>
      <c r="AC21" s="14">
        <f>IF($F17="s-curve",$D17+($E17-$D17)*$I$2/(1+EXP($I$3*(COUNT($J$13:AC$13)+$I$4))),TREND($D17:$E17,$D$9:$E$9,AC$13))</f>
        <v>0.28893099024691327</v>
      </c>
      <c r="AD21" s="14">
        <f>IF($F17="s-curve",$D17+($E17-$D17)*$I$2/(1+EXP($I$3*(COUNT($J$13:AD$13)+$I$4))),TREND($D17:$E17,$D$9:$E$9,AD$13))</f>
        <v>0.30660021491074779</v>
      </c>
      <c r="AE21" s="14">
        <f>IF($F17="s-curve",$D17+($E17-$D17)*$I$2/(1+EXP($I$3*(COUNT($J$13:AE$13)+$I$4))),TREND($D17:$E17,$D$9:$E$9,AE$13))</f>
        <v>0.32121639679968877</v>
      </c>
      <c r="AF21" s="14">
        <f>IF($F17="s-curve",$D17+($E17-$D17)*$I$2/(1+EXP($I$3*(COUNT($J$13:AF$13)+$I$4))),TREND($D17:$E17,$D$9:$E$9,AF$13))</f>
        <v>0.33301549397892205</v>
      </c>
      <c r="AG21" s="14">
        <f>IF($F17="s-curve",$D17+($E17-$D17)*$I$2/(1+EXP($I$3*(COUNT($J$13:AG$13)+$I$4))),TREND($D17:$E17,$D$9:$E$9,AG$13))</f>
        <v>0.3423541698890693</v>
      </c>
      <c r="AH21" s="14">
        <f>IF($F17="s-curve",$D17+($E17-$D17)*$I$2/(1+EXP($I$3*(COUNT($J$13:AH$13)+$I$4))),TREND($D17:$E17,$D$9:$E$9,AH$13))</f>
        <v>0.34963060047678685</v>
      </c>
      <c r="AI21" s="14">
        <f>IF($F17="s-curve",$D17+($E17-$D17)*$I$2/(1+EXP($I$3*(COUNT($J$13:AI$13)+$I$4))),TREND($D17:$E17,$D$9:$E$9,AI$13))</f>
        <v>0.3552312873080799</v>
      </c>
      <c r="AJ21" s="14">
        <f>IF($F17="s-curve",$D17+($E17-$D17)*$I$2/(1+EXP($I$3*(COUNT($J$13:AJ$13)+$I$4))),TREND($D17:$E17,$D$9:$E$9,AJ$13))</f>
        <v>0.35950171310950213</v>
      </c>
      <c r="AK21" s="14">
        <f>IF($F17="s-curve",$D17+($E17-$D17)*$I$2/(1+EXP($I$3*(COUNT($J$13:AK$13)+$I$4))),TREND($D17:$E17,$D$9:$E$9,AK$13))</f>
        <v>0.36273449748009928</v>
      </c>
      <c r="AL21" s="14">
        <f>IF($F17="s-curve",$D17+($E17-$D17)*$I$2/(1+EXP($I$3*(COUNT($J$13:AL$13)+$I$4))),TREND($D17:$E17,$D$9:$E$9,AL$13))</f>
        <v>0.36516846656163665</v>
      </c>
      <c r="AM21" s="14">
        <f>IF($F17="s-curve",$D17+($E17-$D17)*$I$2/(1+EXP($I$3*(COUNT($J$13:AM$13)+$I$4))),TREND($D17:$E17,$D$9:$E$9,AM$13))</f>
        <v>0.36699349602293913</v>
      </c>
      <c r="AN21" s="14">
        <f>IF($F17="s-curve",$D17+($E17-$D17)*$I$2/(1+EXP($I$3*(COUNT($J$13:AN$13)+$I$4))),TREND($D17:$E17,$D$9:$E$9,AN$13))</f>
        <v>0.36835772327482103</v>
      </c>
    </row>
    <row r="22" spans="1:40" x14ac:dyDescent="0.35">
      <c r="C22" s="14" t="s">
        <v>71</v>
      </c>
      <c r="D22" s="25">
        <f>MIN('Potencia Calcs'!B112,1)</f>
        <v>1.1543632006546262E-2</v>
      </c>
      <c r="E22" s="25">
        <f>D22</f>
        <v>1.1543632006546262E-2</v>
      </c>
      <c r="F22" s="8" t="str">
        <f>IF(D22=E22,"n/a",IF(OR(C22="battery electric vehicle",C22="natural gas vehicle",C22="plugin hybrid vehicle",C22="hydrogen vehicle"),"s-curve","linear"))</f>
        <v>n/a</v>
      </c>
      <c r="J22" s="25">
        <f t="shared" si="4"/>
        <v>7.416138643367977E-3</v>
      </c>
      <c r="K22" s="14">
        <f>IF($F18="s-curve",$D18+($E18-$D18)*$I$2/(1+EXP($I$3*(COUNT($J$13:K$13)+$I$4))),TREND($D18:$E18,$D$9:$E$9,K$13))</f>
        <v>8.093319398432941E-3</v>
      </c>
      <c r="L22" s="14">
        <f>IF($F18="s-curve",$D18+($E18-$D18)*$I$2/(1+EXP($I$3*(COUNT($J$13:L$13)+$I$4))),TREND($D18:$E18,$D$9:$E$9,L$13))</f>
        <v>8.7705001534976734E-3</v>
      </c>
      <c r="M22" s="14">
        <f>IF($F18="s-curve",$D18+($E18-$D18)*$I$2/(1+EXP($I$3*(COUNT($J$13:M$13)+$I$4))),TREND($D18:$E18,$D$9:$E$9,M$13))</f>
        <v>9.4476809085626279E-3</v>
      </c>
      <c r="N22" s="14">
        <f>IF($F18="s-curve",$D18+($E18-$D18)*$I$2/(1+EXP($I$3*(COUNT($J$13:N$13)+$I$4))),TREND($D18:$E18,$D$9:$E$9,N$13))</f>
        <v>1.0124861663627582E-2</v>
      </c>
      <c r="O22" s="14">
        <f>IF($F18="s-curve",$D18+($E18-$D18)*$I$2/(1+EXP($I$3*(COUNT($J$13:O$13)+$I$4))),TREND($D18:$E18,$D$9:$E$9,O$13))</f>
        <v>1.0802042418692537E-2</v>
      </c>
      <c r="P22" s="14">
        <f>IF($F18="s-curve",$D18+($E18-$D18)*$I$2/(1+EXP($I$3*(COUNT($J$13:P$13)+$I$4))),TREND($D18:$E18,$D$9:$E$9,P$13))</f>
        <v>1.1479223173757491E-2</v>
      </c>
      <c r="Q22" s="14">
        <f>IF($F18="s-curve",$D18+($E18-$D18)*$I$2/(1+EXP($I$3*(COUNT($J$13:Q$13)+$I$4))),TREND($D18:$E18,$D$9:$E$9,Q$13))</f>
        <v>1.2156403928822446E-2</v>
      </c>
      <c r="R22" s="14">
        <f>IF($F18="s-curve",$D18+($E18-$D18)*$I$2/(1+EXP($I$3*(COUNT($J$13:R$13)+$I$4))),TREND($D18:$E18,$D$9:$E$9,R$13))</f>
        <v>1.28335846838874E-2</v>
      </c>
      <c r="S22" s="14">
        <f>IF($F18="s-curve",$D18+($E18-$D18)*$I$2/(1+EXP($I$3*(COUNT($J$13:S$13)+$I$4))),TREND($D18:$E18,$D$9:$E$9,S$13))</f>
        <v>1.3510765438952133E-2</v>
      </c>
      <c r="T22" s="14">
        <f>IF($F18="s-curve",$D18+($E18-$D18)*$I$2/(1+EXP($I$3*(COUNT($J$13:T$13)+$I$4))),TREND($D18:$E18,$D$9:$E$9,T$13))</f>
        <v>1.4187946194017087E-2</v>
      </c>
      <c r="U22" s="14">
        <f>IF($F18="s-curve",$D18+($E18-$D18)*$I$2/(1+EXP($I$3*(COUNT($J$13:U$13)+$I$4))),TREND($D18:$E18,$D$9:$E$9,U$13))</f>
        <v>1.4865126949082041E-2</v>
      </c>
      <c r="V22" s="14">
        <f>IF($F18="s-curve",$D18+($E18-$D18)*$I$2/(1+EXP($I$3*(COUNT($J$13:V$13)+$I$4))),TREND($D18:$E18,$D$9:$E$9,V$13))</f>
        <v>1.5542307704146996E-2</v>
      </c>
      <c r="W22" s="14">
        <f>IF($F18="s-curve",$D18+($E18-$D18)*$I$2/(1+EXP($I$3*(COUNT($J$13:W$13)+$I$4))),TREND($D18:$E18,$D$9:$E$9,W$13))</f>
        <v>1.621948845921195E-2</v>
      </c>
      <c r="X22" s="14">
        <f>IF($F18="s-curve",$D18+($E18-$D18)*$I$2/(1+EXP($I$3*(COUNT($J$13:X$13)+$I$4))),TREND($D18:$E18,$D$9:$E$9,X$13))</f>
        <v>1.6896669214276905E-2</v>
      </c>
      <c r="Y22" s="14">
        <f>IF($F18="s-curve",$D18+($E18-$D18)*$I$2/(1+EXP($I$3*(COUNT($J$13:Y$13)+$I$4))),TREND($D18:$E18,$D$9:$E$9,Y$13))</f>
        <v>1.7573849969341859E-2</v>
      </c>
      <c r="Z22" s="14">
        <f>IF($F18="s-curve",$D18+($E18-$D18)*$I$2/(1+EXP($I$3*(COUNT($J$13:Z$13)+$I$4))),TREND($D18:$E18,$D$9:$E$9,Z$13))</f>
        <v>1.8251030724406814E-2</v>
      </c>
      <c r="AA22" s="14">
        <f>IF($F18="s-curve",$D18+($E18-$D18)*$I$2/(1+EXP($I$3*(COUNT($J$13:AA$13)+$I$4))),TREND($D18:$E18,$D$9:$E$9,AA$13))</f>
        <v>1.8928211479471546E-2</v>
      </c>
      <c r="AB22" s="14">
        <f>IF($F18="s-curve",$D18+($E18-$D18)*$I$2/(1+EXP($I$3*(COUNT($J$13:AB$13)+$I$4))),TREND($D18:$E18,$D$9:$E$9,AB$13))</f>
        <v>1.9605392234536501E-2</v>
      </c>
      <c r="AC22" s="14">
        <f>IF($F18="s-curve",$D18+($E18-$D18)*$I$2/(1+EXP($I$3*(COUNT($J$13:AC$13)+$I$4))),TREND($D18:$E18,$D$9:$E$9,AC$13))</f>
        <v>2.0282572989601455E-2</v>
      </c>
      <c r="AD22" s="14">
        <f>IF($F18="s-curve",$D18+($E18-$D18)*$I$2/(1+EXP($I$3*(COUNT($J$13:AD$13)+$I$4))),TREND($D18:$E18,$D$9:$E$9,AD$13))</f>
        <v>2.095975374466641E-2</v>
      </c>
      <c r="AE22" s="14">
        <f>IF($F18="s-curve",$D18+($E18-$D18)*$I$2/(1+EXP($I$3*(COUNT($J$13:AE$13)+$I$4))),TREND($D18:$E18,$D$9:$E$9,AE$13))</f>
        <v>2.1636934499731364E-2</v>
      </c>
      <c r="AF22" s="14">
        <f>IF($F18="s-curve",$D18+($E18-$D18)*$I$2/(1+EXP($I$3*(COUNT($J$13:AF$13)+$I$4))),TREND($D18:$E18,$D$9:$E$9,AF$13))</f>
        <v>2.2314115254796318E-2</v>
      </c>
      <c r="AG22" s="14">
        <f>IF($F18="s-curve",$D18+($E18-$D18)*$I$2/(1+EXP($I$3*(COUNT($J$13:AG$13)+$I$4))),TREND($D18:$E18,$D$9:$E$9,AG$13))</f>
        <v>2.2991296009861273E-2</v>
      </c>
      <c r="AH22" s="14">
        <f>IF($F18="s-curve",$D18+($E18-$D18)*$I$2/(1+EXP($I$3*(COUNT($J$13:AH$13)+$I$4))),TREND($D18:$E18,$D$9:$E$9,AH$13))</f>
        <v>2.3668476764926227E-2</v>
      </c>
      <c r="AI22" s="14">
        <f>IF($F18="s-curve",$D18+($E18-$D18)*$I$2/(1+EXP($I$3*(COUNT($J$13:AI$13)+$I$4))),TREND($D18:$E18,$D$9:$E$9,AI$13))</f>
        <v>2.434565751999096E-2</v>
      </c>
      <c r="AJ22" s="14">
        <f>IF($F18="s-curve",$D18+($E18-$D18)*$I$2/(1+EXP($I$3*(COUNT($J$13:AJ$13)+$I$4))),TREND($D18:$E18,$D$9:$E$9,AJ$13))</f>
        <v>2.5022838275055914E-2</v>
      </c>
      <c r="AK22" s="14">
        <f>IF($F18="s-curve",$D18+($E18-$D18)*$I$2/(1+EXP($I$3*(COUNT($J$13:AK$13)+$I$4))),TREND($D18:$E18,$D$9:$E$9,AK$13))</f>
        <v>2.5700019030120869E-2</v>
      </c>
      <c r="AL22" s="14">
        <f>IF($F18="s-curve",$D18+($E18-$D18)*$I$2/(1+EXP($I$3*(COUNT($J$13:AL$13)+$I$4))),TREND($D18:$E18,$D$9:$E$9,AL$13))</f>
        <v>2.6377199785185823E-2</v>
      </c>
      <c r="AM22" s="14">
        <f>IF($F18="s-curve",$D18+($E18-$D18)*$I$2/(1+EXP($I$3*(COUNT($J$13:AM$13)+$I$4))),TREND($D18:$E18,$D$9:$E$9,AM$13))</f>
        <v>2.7054380540250778E-2</v>
      </c>
      <c r="AN22" s="14">
        <f>IF($F18="s-curve",$D18+($E18-$D18)*$I$2/(1+EXP($I$3*(COUNT($J$13:AN$13)+$I$4))),TREND($D18:$E18,$D$9:$E$9,AN$13))</f>
        <v>2.7731561295315732E-2</v>
      </c>
    </row>
    <row r="23" spans="1:40" ht="15" thickBot="1" x14ac:dyDescent="0.4">
      <c r="A23" s="27"/>
      <c r="B23" s="27"/>
      <c r="C23" s="27" t="s">
        <v>72</v>
      </c>
      <c r="D23" s="25">
        <f>MIN('Potencia Calcs'!B113,1)</f>
        <v>2.2188884775827322E-4</v>
      </c>
      <c r="E23" s="25">
        <f>'Potencia Calcs'!AF113</f>
        <v>1.8751669031732001E-2</v>
      </c>
      <c r="F23" s="9" t="str">
        <f>IF(D23=E23,"n/a",IF(OR(C23="battery electric vehicle",C23="natural gas vehicle",C23="plugin hybrid vehicle",C23="hydrogen vehicle"),"s-curve","linear"))</f>
        <v>s-curve</v>
      </c>
      <c r="G23" s="92"/>
      <c r="J23" s="25">
        <f t="shared" si="4"/>
        <v>0.11051282301063117</v>
      </c>
      <c r="K23" s="14">
        <f>IF($F19="s-curve",$D19+($E19-$D19)*$I$2/(1+EXP($I$3*(COUNT($J$13:K$13)+$I$4))),TREND($D19:$E19,$D$9:$E$9,K$13))</f>
        <v>0.11051282301063117</v>
      </c>
      <c r="L23" s="14">
        <f>IF($F19="s-curve",$D19+($E19-$D19)*$I$2/(1+EXP($I$3*(COUNT($J$13:L$13)+$I$4))),TREND($D19:$E19,$D$9:$E$9,L$13))</f>
        <v>0.11051282301063117</v>
      </c>
      <c r="M23" s="14">
        <f>IF($F19="s-curve",$D19+($E19-$D19)*$I$2/(1+EXP($I$3*(COUNT($J$13:M$13)+$I$4))),TREND($D19:$E19,$D$9:$E$9,M$13))</f>
        <v>0.11051282301063117</v>
      </c>
      <c r="N23" s="14">
        <f>IF($F19="s-curve",$D19+($E19-$D19)*$I$2/(1+EXP($I$3*(COUNT($J$13:N$13)+$I$4))),TREND($D19:$E19,$D$9:$E$9,N$13))</f>
        <v>0.11051282301063117</v>
      </c>
      <c r="O23" s="14">
        <f>IF($F19="s-curve",$D19+($E19-$D19)*$I$2/(1+EXP($I$3*(COUNT($J$13:O$13)+$I$4))),TREND($D19:$E19,$D$9:$E$9,O$13))</f>
        <v>0.11051282301063117</v>
      </c>
      <c r="P23" s="14">
        <f>IF($F19="s-curve",$D19+($E19-$D19)*$I$2/(1+EXP($I$3*(COUNT($J$13:P$13)+$I$4))),TREND($D19:$E19,$D$9:$E$9,P$13))</f>
        <v>0.11051282301063117</v>
      </c>
      <c r="Q23" s="14">
        <f>IF($F19="s-curve",$D19+($E19-$D19)*$I$2/(1+EXP($I$3*(COUNT($J$13:Q$13)+$I$4))),TREND($D19:$E19,$D$9:$E$9,Q$13))</f>
        <v>0.11051282301063117</v>
      </c>
      <c r="R23" s="14">
        <f>IF($F19="s-curve",$D19+($E19-$D19)*$I$2/(1+EXP($I$3*(COUNT($J$13:R$13)+$I$4))),TREND($D19:$E19,$D$9:$E$9,R$13))</f>
        <v>0.11051282301063117</v>
      </c>
      <c r="S23" s="14">
        <f>IF($F19="s-curve",$D19+($E19-$D19)*$I$2/(1+EXP($I$3*(COUNT($J$13:S$13)+$I$4))),TREND($D19:$E19,$D$9:$E$9,S$13))</f>
        <v>0.11051282301063117</v>
      </c>
      <c r="T23" s="14">
        <f>IF($F19="s-curve",$D19+($E19-$D19)*$I$2/(1+EXP($I$3*(COUNT($J$13:T$13)+$I$4))),TREND($D19:$E19,$D$9:$E$9,T$13))</f>
        <v>0.11051282301063117</v>
      </c>
      <c r="U23" s="14">
        <f>IF($F19="s-curve",$D19+($E19-$D19)*$I$2/(1+EXP($I$3*(COUNT($J$13:U$13)+$I$4))),TREND($D19:$E19,$D$9:$E$9,U$13))</f>
        <v>0.11051282301063117</v>
      </c>
      <c r="V23" s="14">
        <f>IF($F19="s-curve",$D19+($E19-$D19)*$I$2/(1+EXP($I$3*(COUNT($J$13:V$13)+$I$4))),TREND($D19:$E19,$D$9:$E$9,V$13))</f>
        <v>0.11051282301063117</v>
      </c>
      <c r="W23" s="14">
        <f>IF($F19="s-curve",$D19+($E19-$D19)*$I$2/(1+EXP($I$3*(COUNT($J$13:W$13)+$I$4))),TREND($D19:$E19,$D$9:$E$9,W$13))</f>
        <v>0.11051282301063117</v>
      </c>
      <c r="X23" s="14">
        <f>IF($F19="s-curve",$D19+($E19-$D19)*$I$2/(1+EXP($I$3*(COUNT($J$13:X$13)+$I$4))),TREND($D19:$E19,$D$9:$E$9,X$13))</f>
        <v>0.11051282301063117</v>
      </c>
      <c r="Y23" s="14">
        <f>IF($F19="s-curve",$D19+($E19-$D19)*$I$2/(1+EXP($I$3*(COUNT($J$13:Y$13)+$I$4))),TREND($D19:$E19,$D$9:$E$9,Y$13))</f>
        <v>0.11051282301063117</v>
      </c>
      <c r="Z23" s="14">
        <f>IF($F19="s-curve",$D19+($E19-$D19)*$I$2/(1+EXP($I$3*(COUNT($J$13:Z$13)+$I$4))),TREND($D19:$E19,$D$9:$E$9,Z$13))</f>
        <v>0.11051282301063117</v>
      </c>
      <c r="AA23" s="14">
        <f>IF($F19="s-curve",$D19+($E19-$D19)*$I$2/(1+EXP($I$3*(COUNT($J$13:AA$13)+$I$4))),TREND($D19:$E19,$D$9:$E$9,AA$13))</f>
        <v>0.11051282301063117</v>
      </c>
      <c r="AB23" s="14">
        <f>IF($F19="s-curve",$D19+($E19-$D19)*$I$2/(1+EXP($I$3*(COUNT($J$13:AB$13)+$I$4))),TREND($D19:$E19,$D$9:$E$9,AB$13))</f>
        <v>0.11051282301063117</v>
      </c>
      <c r="AC23" s="14">
        <f>IF($F19="s-curve",$D19+($E19-$D19)*$I$2/(1+EXP($I$3*(COUNT($J$13:AC$13)+$I$4))),TREND($D19:$E19,$D$9:$E$9,AC$13))</f>
        <v>0.11051282301063117</v>
      </c>
      <c r="AD23" s="14">
        <f>IF($F19="s-curve",$D19+($E19-$D19)*$I$2/(1+EXP($I$3*(COUNT($J$13:AD$13)+$I$4))),TREND($D19:$E19,$D$9:$E$9,AD$13))</f>
        <v>0.11051282301063117</v>
      </c>
      <c r="AE23" s="14">
        <f>IF($F19="s-curve",$D19+($E19-$D19)*$I$2/(1+EXP($I$3*(COUNT($J$13:AE$13)+$I$4))),TREND($D19:$E19,$D$9:$E$9,AE$13))</f>
        <v>0.11051282301063117</v>
      </c>
      <c r="AF23" s="14">
        <f>IF($F19="s-curve",$D19+($E19-$D19)*$I$2/(1+EXP($I$3*(COUNT($J$13:AF$13)+$I$4))),TREND($D19:$E19,$D$9:$E$9,AF$13))</f>
        <v>0.11051282301063117</v>
      </c>
      <c r="AG23" s="14">
        <f>IF($F19="s-curve",$D19+($E19-$D19)*$I$2/(1+EXP($I$3*(COUNT($J$13:AG$13)+$I$4))),TREND($D19:$E19,$D$9:$E$9,AG$13))</f>
        <v>0.11051282301063117</v>
      </c>
      <c r="AH23" s="14">
        <f>IF($F19="s-curve",$D19+($E19-$D19)*$I$2/(1+EXP($I$3*(COUNT($J$13:AH$13)+$I$4))),TREND($D19:$E19,$D$9:$E$9,AH$13))</f>
        <v>0.11051282301063117</v>
      </c>
      <c r="AI23" s="14">
        <f>IF($F19="s-curve",$D19+($E19-$D19)*$I$2/(1+EXP($I$3*(COUNT($J$13:AI$13)+$I$4))),TREND($D19:$E19,$D$9:$E$9,AI$13))</f>
        <v>0.11051282301063117</v>
      </c>
      <c r="AJ23" s="14">
        <f>IF($F19="s-curve",$D19+($E19-$D19)*$I$2/(1+EXP($I$3*(COUNT($J$13:AJ$13)+$I$4))),TREND($D19:$E19,$D$9:$E$9,AJ$13))</f>
        <v>0.11051282301063117</v>
      </c>
      <c r="AK23" s="14">
        <f>IF($F19="s-curve",$D19+($E19-$D19)*$I$2/(1+EXP($I$3*(COUNT($J$13:AK$13)+$I$4))),TREND($D19:$E19,$D$9:$E$9,AK$13))</f>
        <v>0.11051282301063117</v>
      </c>
      <c r="AL23" s="14">
        <f>IF($F19="s-curve",$D19+($E19-$D19)*$I$2/(1+EXP($I$3*(COUNT($J$13:AL$13)+$I$4))),TREND($D19:$E19,$D$9:$E$9,AL$13))</f>
        <v>0.11051282301063117</v>
      </c>
      <c r="AM23" s="14">
        <f>IF($F19="s-curve",$D19+($E19-$D19)*$I$2/(1+EXP($I$3*(COUNT($J$13:AM$13)+$I$4))),TREND($D19:$E19,$D$9:$E$9,AM$13))</f>
        <v>0.11051282301063117</v>
      </c>
      <c r="AN23" s="14">
        <f>IF($F19="s-curve",$D19+($E19-$D19)*$I$2/(1+EXP($I$3*(COUNT($J$13:AN$13)+$I$4))),TREND($D19:$E19,$D$9:$E$9,AN$13))</f>
        <v>0.11051282301063117</v>
      </c>
    </row>
    <row r="24" spans="1:40" x14ac:dyDescent="0.35">
      <c r="A24" s="14" t="s">
        <v>13</v>
      </c>
      <c r="B24" s="14" t="s">
        <v>19</v>
      </c>
      <c r="C24" s="14" t="s">
        <v>1</v>
      </c>
      <c r="D24" s="25">
        <f>MIN('Potencia Calcs'!B80,1)</f>
        <v>3.1485160640657532E-2</v>
      </c>
      <c r="E24" s="37">
        <f>'Potencia Calcs'!AF80</f>
        <v>0.37526274252404729</v>
      </c>
      <c r="F24" s="8" t="str">
        <f>IF(D24=E24,"n/a",IF(OR(C24="battery electric vehicle",C24="natural gas vehicle",C24="plugin hybrid vehicle"),"s-curve","linear"))</f>
        <v>s-curve</v>
      </c>
      <c r="J24" s="25">
        <f t="shared" si="4"/>
        <v>1</v>
      </c>
      <c r="K24" s="14">
        <f>IF($F20="s-curve",$D20+($E20-$D20)*$I$2/(1+EXP($I$3*(COUNT($J$13:K$13)+$I$4))),TREND($D20:$E20,$D$9:$E$9,K$13))</f>
        <v>1</v>
      </c>
      <c r="L24" s="14">
        <f>IF($F20="s-curve",$D20+($E20-$D20)*$I$2/(1+EXP($I$3*(COUNT($J$13:L$13)+$I$4))),TREND($D20:$E20,$D$9:$E$9,L$13))</f>
        <v>1</v>
      </c>
      <c r="M24" s="14">
        <f>IF($F20="s-curve",$D20+($E20-$D20)*$I$2/(1+EXP($I$3*(COUNT($J$13:M$13)+$I$4))),TREND($D20:$E20,$D$9:$E$9,M$13))</f>
        <v>1</v>
      </c>
      <c r="N24" s="14">
        <f>IF($F20="s-curve",$D20+($E20-$D20)*$I$2/(1+EXP($I$3*(COUNT($J$13:N$13)+$I$4))),TREND($D20:$E20,$D$9:$E$9,N$13))</f>
        <v>1</v>
      </c>
      <c r="O24" s="14">
        <f>IF($F20="s-curve",$D20+($E20-$D20)*$I$2/(1+EXP($I$3*(COUNT($J$13:O$13)+$I$4))),TREND($D20:$E20,$D$9:$E$9,O$13))</f>
        <v>1</v>
      </c>
      <c r="P24" s="14">
        <f>IF($F20="s-curve",$D20+($E20-$D20)*$I$2/(1+EXP($I$3*(COUNT($J$13:P$13)+$I$4))),TREND($D20:$E20,$D$9:$E$9,P$13))</f>
        <v>1</v>
      </c>
      <c r="Q24" s="14">
        <f>IF($F20="s-curve",$D20+($E20-$D20)*$I$2/(1+EXP($I$3*(COUNT($J$13:Q$13)+$I$4))),TREND($D20:$E20,$D$9:$E$9,Q$13))</f>
        <v>1</v>
      </c>
      <c r="R24" s="14">
        <f>IF($F20="s-curve",$D20+($E20-$D20)*$I$2/(1+EXP($I$3*(COUNT($J$13:R$13)+$I$4))),TREND($D20:$E20,$D$9:$E$9,R$13))</f>
        <v>1</v>
      </c>
      <c r="S24" s="14">
        <f>IF($F20="s-curve",$D20+($E20-$D20)*$I$2/(1+EXP($I$3*(COUNT($J$13:S$13)+$I$4))),TREND($D20:$E20,$D$9:$E$9,S$13))</f>
        <v>1</v>
      </c>
      <c r="T24" s="14">
        <f>IF($F20="s-curve",$D20+($E20-$D20)*$I$2/(1+EXP($I$3*(COUNT($J$13:T$13)+$I$4))),TREND($D20:$E20,$D$9:$E$9,T$13))</f>
        <v>1</v>
      </c>
      <c r="U24" s="14">
        <f>IF($F20="s-curve",$D20+($E20-$D20)*$I$2/(1+EXP($I$3*(COUNT($J$13:U$13)+$I$4))),TREND($D20:$E20,$D$9:$E$9,U$13))</f>
        <v>1</v>
      </c>
      <c r="V24" s="14">
        <f>IF($F20="s-curve",$D20+($E20-$D20)*$I$2/(1+EXP($I$3*(COUNT($J$13:V$13)+$I$4))),TREND($D20:$E20,$D$9:$E$9,V$13))</f>
        <v>1</v>
      </c>
      <c r="W24" s="14">
        <f>IF($F20="s-curve",$D20+($E20-$D20)*$I$2/(1+EXP($I$3*(COUNT($J$13:W$13)+$I$4))),TREND($D20:$E20,$D$9:$E$9,W$13))</f>
        <v>1</v>
      </c>
      <c r="X24" s="14">
        <f>IF($F20="s-curve",$D20+($E20-$D20)*$I$2/(1+EXP($I$3*(COUNT($J$13:X$13)+$I$4))),TREND($D20:$E20,$D$9:$E$9,X$13))</f>
        <v>1</v>
      </c>
      <c r="Y24" s="14">
        <f>IF($F20="s-curve",$D20+($E20-$D20)*$I$2/(1+EXP($I$3*(COUNT($J$13:Y$13)+$I$4))),TREND($D20:$E20,$D$9:$E$9,Y$13))</f>
        <v>1</v>
      </c>
      <c r="Z24" s="14">
        <f>IF($F20="s-curve",$D20+($E20-$D20)*$I$2/(1+EXP($I$3*(COUNT($J$13:Z$13)+$I$4))),TREND($D20:$E20,$D$9:$E$9,Z$13))</f>
        <v>1</v>
      </c>
      <c r="AA24" s="14">
        <f>IF($F20="s-curve",$D20+($E20-$D20)*$I$2/(1+EXP($I$3*(COUNT($J$13:AA$13)+$I$4))),TREND($D20:$E20,$D$9:$E$9,AA$13))</f>
        <v>1</v>
      </c>
      <c r="AB24" s="14">
        <f>IF($F20="s-curve",$D20+($E20-$D20)*$I$2/(1+EXP($I$3*(COUNT($J$13:AB$13)+$I$4))),TREND($D20:$E20,$D$9:$E$9,AB$13))</f>
        <v>1</v>
      </c>
      <c r="AC24" s="14">
        <f>IF($F20="s-curve",$D20+($E20-$D20)*$I$2/(1+EXP($I$3*(COUNT($J$13:AC$13)+$I$4))),TREND($D20:$E20,$D$9:$E$9,AC$13))</f>
        <v>1</v>
      </c>
      <c r="AD24" s="14">
        <f>IF($F20="s-curve",$D20+($E20-$D20)*$I$2/(1+EXP($I$3*(COUNT($J$13:AD$13)+$I$4))),TREND($D20:$E20,$D$9:$E$9,AD$13))</f>
        <v>1</v>
      </c>
      <c r="AE24" s="14">
        <f>IF($F20="s-curve",$D20+($E20-$D20)*$I$2/(1+EXP($I$3*(COUNT($J$13:AE$13)+$I$4))),TREND($D20:$E20,$D$9:$E$9,AE$13))</f>
        <v>1</v>
      </c>
      <c r="AF24" s="14">
        <f>IF($F20="s-curve",$D20+($E20-$D20)*$I$2/(1+EXP($I$3*(COUNT($J$13:AF$13)+$I$4))),TREND($D20:$E20,$D$9:$E$9,AF$13))</f>
        <v>1</v>
      </c>
      <c r="AG24" s="14">
        <f>IF($F20="s-curve",$D20+($E20-$D20)*$I$2/(1+EXP($I$3*(COUNT($J$13:AG$13)+$I$4))),TREND($D20:$E20,$D$9:$E$9,AG$13))</f>
        <v>1</v>
      </c>
      <c r="AH24" s="14">
        <f>IF($F20="s-curve",$D20+($E20-$D20)*$I$2/(1+EXP($I$3*(COUNT($J$13:AH$13)+$I$4))),TREND($D20:$E20,$D$9:$E$9,AH$13))</f>
        <v>1</v>
      </c>
      <c r="AI24" s="14">
        <f>IF($F20="s-curve",$D20+($E20-$D20)*$I$2/(1+EXP($I$3*(COUNT($J$13:AI$13)+$I$4))),TREND($D20:$E20,$D$9:$E$9,AI$13))</f>
        <v>1</v>
      </c>
      <c r="AJ24" s="14">
        <f>IF($F20="s-curve",$D20+($E20-$D20)*$I$2/(1+EXP($I$3*(COUNT($J$13:AJ$13)+$I$4))),TREND($D20:$E20,$D$9:$E$9,AJ$13))</f>
        <v>1</v>
      </c>
      <c r="AK24" s="14">
        <f>IF($F20="s-curve",$D20+($E20-$D20)*$I$2/(1+EXP($I$3*(COUNT($J$13:AK$13)+$I$4))),TREND($D20:$E20,$D$9:$E$9,AK$13))</f>
        <v>1</v>
      </c>
      <c r="AL24" s="14">
        <f>IF($F20="s-curve",$D20+($E20-$D20)*$I$2/(1+EXP($I$3*(COUNT($J$13:AL$13)+$I$4))),TREND($D20:$E20,$D$9:$E$9,AL$13))</f>
        <v>1</v>
      </c>
      <c r="AM24" s="14">
        <f>IF($F20="s-curve",$D20+($E20-$D20)*$I$2/(1+EXP($I$3*(COUNT($J$13:AM$13)+$I$4))),TREND($D20:$E20,$D$9:$E$9,AM$13))</f>
        <v>1</v>
      </c>
      <c r="AN24" s="14">
        <f>IF($F20="s-curve",$D20+($E20-$D20)*$I$2/(1+EXP($I$3*(COUNT($J$13:AN$13)+$I$4))),TREND($D20:$E20,$D$9:$E$9,AN$13))</f>
        <v>1</v>
      </c>
    </row>
    <row r="25" spans="1:40" x14ac:dyDescent="0.35">
      <c r="C25" s="14" t="s">
        <v>2</v>
      </c>
      <c r="D25" s="25">
        <f>MIN('Potencia Calcs'!B81,1)</f>
        <v>9.2482343815913012E-2</v>
      </c>
      <c r="E25" s="85">
        <f>'Potencia Calcs'!AF81/5</f>
        <v>2.5238910116661583E-2</v>
      </c>
      <c r="F25" s="8" t="str">
        <f>IF(D25=E25,"n/a",IF(OR(C25="battery electric vehicle",C25="natural gas vehicle",C25="plugin hybrid vehicle"),"s-curve","linear"))</f>
        <v>s-curve</v>
      </c>
      <c r="J25" s="25">
        <f t="shared" si="4"/>
        <v>2.6326299998051705E-2</v>
      </c>
      <c r="K25" s="14">
        <f>IF($F21="s-curve",$D21+($E21-$D21)*$I$2/(1+EXP($I$3*(COUNT($J$13:K$13)+$I$4))),TREND($D21:$E21,$D$9:$E$9,K$13))</f>
        <v>2.8508411137089473E-2</v>
      </c>
      <c r="L25" s="14">
        <f>IF($F21="s-curve",$D21+($E21-$D21)*$I$2/(1+EXP($I$3*(COUNT($J$13:L$13)+$I$4))),TREND($D21:$E21,$D$9:$E$9,L$13))</f>
        <v>2.9256695237690863E-2</v>
      </c>
      <c r="M25" s="14">
        <f>IF($F21="s-curve",$D21+($E21-$D21)*$I$2/(1+EXP($I$3*(COUNT($J$13:M$13)+$I$4))),TREND($D21:$E21,$D$9:$E$9,M$13))</f>
        <v>3.0254651930274833E-2</v>
      </c>
      <c r="N25" s="14">
        <f>IF($F21="s-curve",$D21+($E21-$D21)*$I$2/(1+EXP($I$3*(COUNT($J$13:N$13)+$I$4))),TREND($D21:$E21,$D$9:$E$9,N$13))</f>
        <v>3.1580132530168337E-2</v>
      </c>
      <c r="O25" s="14">
        <f>IF($F21="s-curve",$D21+($E21-$D21)*$I$2/(1+EXP($I$3*(COUNT($J$13:O$13)+$I$4))),TREND($D21:$E21,$D$9:$E$9,O$13))</f>
        <v>3.3331058637257924E-2</v>
      </c>
      <c r="P25" s="14">
        <f>IF($F21="s-curve",$D21+($E21-$D21)*$I$2/(1+EXP($I$3*(COUNT($J$13:P$13)+$I$4))),TREND($D21:$E21,$D$9:$E$9,P$13))</f>
        <v>3.56274078180066E-2</v>
      </c>
      <c r="Q25" s="14">
        <f>IF($F21="s-curve",$D21+($E21-$D21)*$I$2/(1+EXP($I$3*(COUNT($J$13:Q$13)+$I$4))),TREND($D21:$E21,$D$9:$E$9,Q$13))</f>
        <v>3.8610832159021197E-2</v>
      </c>
      <c r="R25" s="14">
        <f>IF($F21="s-curve",$D21+($E21-$D21)*$I$2/(1+EXP($I$3*(COUNT($J$13:R$13)+$I$4))),TREND($D21:$E21,$D$9:$E$9,R$13))</f>
        <v>4.243980196603199E-2</v>
      </c>
      <c r="S25" s="14">
        <f>IF($F21="s-curve",$D21+($E21-$D21)*$I$2/(1+EXP($I$3*(COUNT($J$13:S$13)+$I$4))),TREND($D21:$E21,$D$9:$E$9,S$13))</f>
        <v>4.7277574181703391E-2</v>
      </c>
      <c r="T25" s="14">
        <f>IF($F21="s-curve",$D21+($E21-$D21)*$I$2/(1+EXP($I$3*(COUNT($J$13:T$13)+$I$4))),TREND($D21:$E21,$D$9:$E$9,T$13))</f>
        <v>5.3270385120320722E-2</v>
      </c>
      <c r="U25" s="14">
        <f>IF($F21="s-curve",$D21+($E21-$D21)*$I$2/(1+EXP($I$3*(COUNT($J$13:U$13)+$I$4))),TREND($D21:$E21,$D$9:$E$9,U$13))</f>
        <v>6.0514980435765781E-2</v>
      </c>
      <c r="V25" s="14">
        <f>IF($F21="s-curve",$D21+($E21-$D21)*$I$2/(1+EXP($I$3*(COUNT($J$13:V$13)+$I$4))),TREND($D21:$E21,$D$9:$E$9,V$13))</f>
        <v>6.901879742606086E-2</v>
      </c>
      <c r="W25" s="14">
        <f>IF($F21="s-curve",$D21+($E21-$D21)*$I$2/(1+EXP($I$3*(COUNT($J$13:W$13)+$I$4))),TREND($D21:$E21,$D$9:$E$9,W$13))</f>
        <v>7.8662543569570642E-2</v>
      </c>
      <c r="X25" s="14">
        <f>IF($F21="s-curve",$D21+($E21-$D21)*$I$2/(1+EXP($I$3*(COUNT($J$13:X$13)+$I$4))),TREND($D21:$E21,$D$9:$E$9,X$13))</f>
        <v>8.9180755954645766E-2</v>
      </c>
      <c r="Y25" s="14">
        <f>IF($F21="s-curve",$D21+($E21-$D21)*$I$2/(1+EXP($I$3*(COUNT($J$13:Y$13)+$I$4))),TREND($D21:$E21,$D$9:$E$9,Y$13))</f>
        <v>0.10017584846055197</v>
      </c>
      <c r="Z25" s="14">
        <f>IF($F21="s-curve",$D21+($E21-$D21)*$I$2/(1+EXP($I$3*(COUNT($J$13:Z$13)+$I$4))),TREND($D21:$E21,$D$9:$E$9,Z$13))</f>
        <v>0.11117094096645817</v>
      </c>
      <c r="AA25" s="14">
        <f>IF($F21="s-curve",$D21+($E21-$D21)*$I$2/(1+EXP($I$3*(COUNT($J$13:AA$13)+$I$4))),TREND($D21:$E21,$D$9:$E$9,AA$13))</f>
        <v>0.12168915335153328</v>
      </c>
      <c r="AB25" s="14">
        <f>IF($F21="s-curve",$D21+($E21-$D21)*$I$2/(1+EXP($I$3*(COUNT($J$13:AB$13)+$I$4))),TREND($D21:$E21,$D$9:$E$9,AB$13))</f>
        <v>0.13133289949504307</v>
      </c>
      <c r="AC25" s="14">
        <f>IF($F21="s-curve",$D21+($E21-$D21)*$I$2/(1+EXP($I$3*(COUNT($J$13:AC$13)+$I$4))),TREND($D21:$E21,$D$9:$E$9,AC$13))</f>
        <v>0.13983671648533813</v>
      </c>
      <c r="AD25" s="14">
        <f>IF($F21="s-curve",$D21+($E21-$D21)*$I$2/(1+EXP($I$3*(COUNT($J$13:AD$13)+$I$4))),TREND($D21:$E21,$D$9:$E$9,AD$13))</f>
        <v>0.14708131180078321</v>
      </c>
      <c r="AE25" s="14">
        <f>IF($F21="s-curve",$D21+($E21-$D21)*$I$2/(1+EXP($I$3*(COUNT($J$13:AE$13)+$I$4))),TREND($D21:$E21,$D$9:$E$9,AE$13))</f>
        <v>0.15307412273940055</v>
      </c>
      <c r="AF25" s="14">
        <f>IF($F21="s-curve",$D21+($E21-$D21)*$I$2/(1+EXP($I$3*(COUNT($J$13:AF$13)+$I$4))),TREND($D21:$E21,$D$9:$E$9,AF$13))</f>
        <v>0.15791189495507194</v>
      </c>
      <c r="AG25" s="14">
        <f>IF($F21="s-curve",$D21+($E21-$D21)*$I$2/(1+EXP($I$3*(COUNT($J$13:AG$13)+$I$4))),TREND($D21:$E21,$D$9:$E$9,AG$13))</f>
        <v>0.16174086476208274</v>
      </c>
      <c r="AH25" s="14">
        <f>IF($F21="s-curve",$D21+($E21-$D21)*$I$2/(1+EXP($I$3*(COUNT($J$13:AH$13)+$I$4))),TREND($D21:$E21,$D$9:$E$9,AH$13))</f>
        <v>0.16472428910309733</v>
      </c>
      <c r="AI25" s="14">
        <f>IF($F21="s-curve",$D21+($E21-$D21)*$I$2/(1+EXP($I$3*(COUNT($J$13:AI$13)+$I$4))),TREND($D21:$E21,$D$9:$E$9,AI$13))</f>
        <v>0.167020638283846</v>
      </c>
      <c r="AJ25" s="14">
        <f>IF($F21="s-curve",$D21+($E21-$D21)*$I$2/(1+EXP($I$3*(COUNT($J$13:AJ$13)+$I$4))),TREND($D21:$E21,$D$9:$E$9,AJ$13))</f>
        <v>0.1687715643909356</v>
      </c>
      <c r="AK25" s="14">
        <f>IF($F21="s-curve",$D21+($E21-$D21)*$I$2/(1+EXP($I$3*(COUNT($J$13:AK$13)+$I$4))),TREND($D21:$E21,$D$9:$E$9,AK$13))</f>
        <v>0.17009704499082909</v>
      </c>
      <c r="AL25" s="14">
        <f>IF($F21="s-curve",$D21+($E21-$D21)*$I$2/(1+EXP($I$3*(COUNT($J$13:AL$13)+$I$4))),TREND($D21:$E21,$D$9:$E$9,AL$13))</f>
        <v>0.17109500168341307</v>
      </c>
      <c r="AM25" s="14">
        <f>IF($F21="s-curve",$D21+($E21-$D21)*$I$2/(1+EXP($I$3*(COUNT($J$13:AM$13)+$I$4))),TREND($D21:$E21,$D$9:$E$9,AM$13))</f>
        <v>0.17184328578401445</v>
      </c>
      <c r="AN25" s="14">
        <f>IF($F21="s-curve",$D21+($E21-$D21)*$I$2/(1+EXP($I$3*(COUNT($J$13:AN$13)+$I$4))),TREND($D21:$E21,$D$9:$E$9,AN$13))</f>
        <v>0.17240263541854681</v>
      </c>
    </row>
    <row r="26" spans="1:40" x14ac:dyDescent="0.35">
      <c r="C26" s="14" t="s">
        <v>3</v>
      </c>
      <c r="D26" s="25">
        <f>MIN('Potencia Calcs'!B82,1)</f>
        <v>7.6033856328330176E-3</v>
      </c>
      <c r="E26" s="37">
        <f>D26</f>
        <v>7.6033856328330176E-3</v>
      </c>
      <c r="F26" s="8" t="str">
        <f>IF(D26=E26,"n/a",IF(OR(C26="battery electric vehicle",C26="natural gas vehicle",C26="plugin hybrid vehicle"),"s-curve","linear"))</f>
        <v>n/a</v>
      </c>
      <c r="J26" s="25">
        <f t="shared" si="4"/>
        <v>1.1543632006546262E-2</v>
      </c>
      <c r="K26" s="14">
        <f>IF($F22="s-curve",$D22+($E22-$D22)*$I$2/(1+EXP($I$3*(COUNT($J$13:K$13)+$I$4))),TREND($D22:$E22,$D$9:$E$9,K$13))</f>
        <v>1.1543632006546262E-2</v>
      </c>
      <c r="L26" s="14">
        <f>IF($F22="s-curve",$D22+($E22-$D22)*$I$2/(1+EXP($I$3*(COUNT($J$13:L$13)+$I$4))),TREND($D22:$E22,$D$9:$E$9,L$13))</f>
        <v>1.1543632006546262E-2</v>
      </c>
      <c r="M26" s="14">
        <f>IF($F22="s-curve",$D22+($E22-$D22)*$I$2/(1+EXP($I$3*(COUNT($J$13:M$13)+$I$4))),TREND($D22:$E22,$D$9:$E$9,M$13))</f>
        <v>1.1543632006546262E-2</v>
      </c>
      <c r="N26" s="14">
        <f>IF($F22="s-curve",$D22+($E22-$D22)*$I$2/(1+EXP($I$3*(COUNT($J$13:N$13)+$I$4))),TREND($D22:$E22,$D$9:$E$9,N$13))</f>
        <v>1.1543632006546262E-2</v>
      </c>
      <c r="O26" s="14">
        <f>IF($F22="s-curve",$D22+($E22-$D22)*$I$2/(1+EXP($I$3*(COUNT($J$13:O$13)+$I$4))),TREND($D22:$E22,$D$9:$E$9,O$13))</f>
        <v>1.1543632006546262E-2</v>
      </c>
      <c r="P26" s="14">
        <f>IF($F22="s-curve",$D22+($E22-$D22)*$I$2/(1+EXP($I$3*(COUNT($J$13:P$13)+$I$4))),TREND($D22:$E22,$D$9:$E$9,P$13))</f>
        <v>1.1543632006546262E-2</v>
      </c>
      <c r="Q26" s="14">
        <f>IF($F22="s-curve",$D22+($E22-$D22)*$I$2/(1+EXP($I$3*(COUNT($J$13:Q$13)+$I$4))),TREND($D22:$E22,$D$9:$E$9,Q$13))</f>
        <v>1.1543632006546262E-2</v>
      </c>
      <c r="R26" s="14">
        <f>IF($F22="s-curve",$D22+($E22-$D22)*$I$2/(1+EXP($I$3*(COUNT($J$13:R$13)+$I$4))),TREND($D22:$E22,$D$9:$E$9,R$13))</f>
        <v>1.1543632006546262E-2</v>
      </c>
      <c r="S26" s="14">
        <f>IF($F22="s-curve",$D22+($E22-$D22)*$I$2/(1+EXP($I$3*(COUNT($J$13:S$13)+$I$4))),TREND($D22:$E22,$D$9:$E$9,S$13))</f>
        <v>1.1543632006546262E-2</v>
      </c>
      <c r="T26" s="14">
        <f>IF($F22="s-curve",$D22+($E22-$D22)*$I$2/(1+EXP($I$3*(COUNT($J$13:T$13)+$I$4))),TREND($D22:$E22,$D$9:$E$9,T$13))</f>
        <v>1.1543632006546262E-2</v>
      </c>
      <c r="U26" s="14">
        <f>IF($F22="s-curve",$D22+($E22-$D22)*$I$2/(1+EXP($I$3*(COUNT($J$13:U$13)+$I$4))),TREND($D22:$E22,$D$9:$E$9,U$13))</f>
        <v>1.1543632006546262E-2</v>
      </c>
      <c r="V26" s="14">
        <f>IF($F22="s-curve",$D22+($E22-$D22)*$I$2/(1+EXP($I$3*(COUNT($J$13:V$13)+$I$4))),TREND($D22:$E22,$D$9:$E$9,V$13))</f>
        <v>1.1543632006546262E-2</v>
      </c>
      <c r="W26" s="14">
        <f>IF($F22="s-curve",$D22+($E22-$D22)*$I$2/(1+EXP($I$3*(COUNT($J$13:W$13)+$I$4))),TREND($D22:$E22,$D$9:$E$9,W$13))</f>
        <v>1.1543632006546262E-2</v>
      </c>
      <c r="X26" s="14">
        <f>IF($F22="s-curve",$D22+($E22-$D22)*$I$2/(1+EXP($I$3*(COUNT($J$13:X$13)+$I$4))),TREND($D22:$E22,$D$9:$E$9,X$13))</f>
        <v>1.1543632006546262E-2</v>
      </c>
      <c r="Y26" s="14">
        <f>IF($F22="s-curve",$D22+($E22-$D22)*$I$2/(1+EXP($I$3*(COUNT($J$13:Y$13)+$I$4))),TREND($D22:$E22,$D$9:$E$9,Y$13))</f>
        <v>1.1543632006546262E-2</v>
      </c>
      <c r="Z26" s="14">
        <f>IF($F22="s-curve",$D22+($E22-$D22)*$I$2/(1+EXP($I$3*(COUNT($J$13:Z$13)+$I$4))),TREND($D22:$E22,$D$9:$E$9,Z$13))</f>
        <v>1.1543632006546262E-2</v>
      </c>
      <c r="AA26" s="14">
        <f>IF($F22="s-curve",$D22+($E22-$D22)*$I$2/(1+EXP($I$3*(COUNT($J$13:AA$13)+$I$4))),TREND($D22:$E22,$D$9:$E$9,AA$13))</f>
        <v>1.1543632006546262E-2</v>
      </c>
      <c r="AB26" s="14">
        <f>IF($F22="s-curve",$D22+($E22-$D22)*$I$2/(1+EXP($I$3*(COUNT($J$13:AB$13)+$I$4))),TREND($D22:$E22,$D$9:$E$9,AB$13))</f>
        <v>1.1543632006546262E-2</v>
      </c>
      <c r="AC26" s="14">
        <f>IF($F22="s-curve",$D22+($E22-$D22)*$I$2/(1+EXP($I$3*(COUNT($J$13:AC$13)+$I$4))),TREND($D22:$E22,$D$9:$E$9,AC$13))</f>
        <v>1.1543632006546262E-2</v>
      </c>
      <c r="AD26" s="14">
        <f>IF($F22="s-curve",$D22+($E22-$D22)*$I$2/(1+EXP($I$3*(COUNT($J$13:AD$13)+$I$4))),TREND($D22:$E22,$D$9:$E$9,AD$13))</f>
        <v>1.1543632006546262E-2</v>
      </c>
      <c r="AE26" s="14">
        <f>IF($F22="s-curve",$D22+($E22-$D22)*$I$2/(1+EXP($I$3*(COUNT($J$13:AE$13)+$I$4))),TREND($D22:$E22,$D$9:$E$9,AE$13))</f>
        <v>1.1543632006546262E-2</v>
      </c>
      <c r="AF26" s="14">
        <f>IF($F22="s-curve",$D22+($E22-$D22)*$I$2/(1+EXP($I$3*(COUNT($J$13:AF$13)+$I$4))),TREND($D22:$E22,$D$9:$E$9,AF$13))</f>
        <v>1.1543632006546262E-2</v>
      </c>
      <c r="AG26" s="14">
        <f>IF($F22="s-curve",$D22+($E22-$D22)*$I$2/(1+EXP($I$3*(COUNT($J$13:AG$13)+$I$4))),TREND($D22:$E22,$D$9:$E$9,AG$13))</f>
        <v>1.1543632006546262E-2</v>
      </c>
      <c r="AH26" s="14">
        <f>IF($F22="s-curve",$D22+($E22-$D22)*$I$2/(1+EXP($I$3*(COUNT($J$13:AH$13)+$I$4))),TREND($D22:$E22,$D$9:$E$9,AH$13))</f>
        <v>1.1543632006546262E-2</v>
      </c>
      <c r="AI26" s="14">
        <f>IF($F22="s-curve",$D22+($E22-$D22)*$I$2/(1+EXP($I$3*(COUNT($J$13:AI$13)+$I$4))),TREND($D22:$E22,$D$9:$E$9,AI$13))</f>
        <v>1.1543632006546262E-2</v>
      </c>
      <c r="AJ26" s="14">
        <f>IF($F22="s-curve",$D22+($E22-$D22)*$I$2/(1+EXP($I$3*(COUNT($J$13:AJ$13)+$I$4))),TREND($D22:$E22,$D$9:$E$9,AJ$13))</f>
        <v>1.1543632006546262E-2</v>
      </c>
      <c r="AK26" s="14">
        <f>IF($F22="s-curve",$D22+($E22-$D22)*$I$2/(1+EXP($I$3*(COUNT($J$13:AK$13)+$I$4))),TREND($D22:$E22,$D$9:$E$9,AK$13))</f>
        <v>1.1543632006546262E-2</v>
      </c>
      <c r="AL26" s="14">
        <f>IF($F22="s-curve",$D22+($E22-$D22)*$I$2/(1+EXP($I$3*(COUNT($J$13:AL$13)+$I$4))),TREND($D22:$E22,$D$9:$E$9,AL$13))</f>
        <v>1.1543632006546262E-2</v>
      </c>
      <c r="AM26" s="14">
        <f>IF($F22="s-curve",$D22+($E22-$D22)*$I$2/(1+EXP($I$3*(COUNT($J$13:AM$13)+$I$4))),TREND($D22:$E22,$D$9:$E$9,AM$13))</f>
        <v>1.1543632006546262E-2</v>
      </c>
      <c r="AN26" s="14">
        <f>IF($F22="s-curve",$D22+($E22-$D22)*$I$2/(1+EXP($I$3*(COUNT($J$13:AN$13)+$I$4))),TREND($D22:$E22,$D$9:$E$9,AN$13))</f>
        <v>1.1543632006546262E-2</v>
      </c>
    </row>
    <row r="27" spans="1:40" x14ac:dyDescent="0.35">
      <c r="C27" s="14" t="s">
        <v>4</v>
      </c>
      <c r="D27" s="25">
        <f>MIN('Potencia Calcs'!B83,1)</f>
        <v>1</v>
      </c>
      <c r="E27" s="37">
        <f>D27</f>
        <v>1</v>
      </c>
      <c r="F27" s="8" t="str">
        <f>IF(D27=E27,"n/a",IF(OR(C27="battery electric vehicle",C27="natural gas vehicle",C27="plugin hybrid vehicle"),"s-curve","linear"))</f>
        <v>n/a</v>
      </c>
      <c r="H27" s="92"/>
      <c r="J27" s="25">
        <f t="shared" si="4"/>
        <v>2.2188884775827322E-4</v>
      </c>
      <c r="K27" s="14">
        <f>IF($F23="s-curve",$D23+($E23-$D23)*$I$2/(1+EXP($I$3*(COUNT($J$13:K$13)+$I$4))),TREND($D23:$E23,$D$9:$E$9,K$13))</f>
        <v>4.9564840746568414E-4</v>
      </c>
      <c r="L27" s="14">
        <f>IF($F23="s-curve",$D23+($E23-$D23)*$I$2/(1+EXP($I$3*(COUNT($J$13:L$13)+$I$4))),TREND($D23:$E23,$D$9:$E$9,L$13))</f>
        <v>5.8952535179356295E-4</v>
      </c>
      <c r="M27" s="14">
        <f>IF($F23="s-curve",$D23+($E23-$D23)*$I$2/(1+EXP($I$3*(COUNT($J$13:M$13)+$I$4))),TREND($D23:$E23,$D$9:$E$9,M$13))</f>
        <v>7.1472529229215883E-4</v>
      </c>
      <c r="N27" s="14">
        <f>IF($F23="s-curve",$D23+($E23-$D23)*$I$2/(1+EXP($I$3*(COUNT($J$13:N$13)+$I$4))),TREND($D23:$E23,$D$9:$E$9,N$13))</f>
        <v>8.8101516586274592E-4</v>
      </c>
      <c r="O27" s="14">
        <f>IF($F23="s-curve",$D23+($E23-$D23)*$I$2/(1+EXP($I$3*(COUNT($J$13:O$13)+$I$4))),TREND($D23:$E23,$D$9:$E$9,O$13))</f>
        <v>1.1006798527716012E-3</v>
      </c>
      <c r="P27" s="14">
        <f>IF($F23="s-curve",$D23+($E23-$D23)*$I$2/(1+EXP($I$3*(COUNT($J$13:P$13)+$I$4))),TREND($D23:$E23,$D$9:$E$9,P$13))</f>
        <v>1.3887712929415291E-3</v>
      </c>
      <c r="Q27" s="14">
        <f>IF($F23="s-curve",$D23+($E23-$D23)*$I$2/(1+EXP($I$3*(COUNT($J$13:Q$13)+$I$4))),TREND($D23:$E23,$D$9:$E$9,Q$13))</f>
        <v>1.7630606310990171E-3</v>
      </c>
      <c r="R27" s="14">
        <f>IF($F23="s-curve",$D23+($E23-$D23)*$I$2/(1+EXP($I$3*(COUNT($J$13:R$13)+$I$4))),TREND($D23:$E23,$D$9:$E$9,R$13))</f>
        <v>2.2434289632832665E-3</v>
      </c>
      <c r="S27" s="14">
        <f>IF($F23="s-curve",$D23+($E23-$D23)*$I$2/(1+EXP($I$3*(COUNT($J$13:S$13)+$I$4))),TREND($D23:$E23,$D$9:$E$9,S$13))</f>
        <v>2.8503578992269034E-3</v>
      </c>
      <c r="T27" s="14">
        <f>IF($F23="s-curve",$D23+($E23-$D23)*$I$2/(1+EXP($I$3*(COUNT($J$13:T$13)+$I$4))),TREND($D23:$E23,$D$9:$E$9,T$13))</f>
        <v>3.6021937038363226E-3</v>
      </c>
      <c r="U27" s="14">
        <f>IF($F23="s-curve",$D23+($E23-$D23)*$I$2/(1+EXP($I$3*(COUNT($J$13:U$13)+$I$4))),TREND($D23:$E23,$D$9:$E$9,U$13))</f>
        <v>4.5110737275592047E-3</v>
      </c>
      <c r="V27" s="14">
        <f>IF($F23="s-curve",$D23+($E23-$D23)*$I$2/(1+EXP($I$3*(COUNT($J$13:V$13)+$I$4))),TREND($D23:$E23,$D$9:$E$9,V$13))</f>
        <v>5.5779310261852254E-3</v>
      </c>
      <c r="W27" s="14">
        <f>IF($F23="s-curve",$D23+($E23-$D23)*$I$2/(1+EXP($I$3*(COUNT($J$13:W$13)+$I$4))),TREND($D23:$E23,$D$9:$E$9,W$13))</f>
        <v>6.787799602971583E-3</v>
      </c>
      <c r="X27" s="14">
        <f>IF($F23="s-curve",$D23+($E23-$D23)*$I$2/(1+EXP($I$3*(COUNT($J$13:X$13)+$I$4))),TREND($D23:$E23,$D$9:$E$9,X$13))</f>
        <v>8.1073754668833271E-3</v>
      </c>
      <c r="Y27" s="14">
        <f>IF($F23="s-curve",$D23+($E23-$D23)*$I$2/(1+EXP($I$3*(COUNT($J$13:Y$13)+$I$4))),TREND($D23:$E23,$D$9:$E$9,Y$13))</f>
        <v>9.4867789397451371E-3</v>
      </c>
      <c r="Z27" s="14">
        <f>IF($F23="s-curve",$D23+($E23-$D23)*$I$2/(1+EXP($I$3*(COUNT($J$13:Z$13)+$I$4))),TREND($D23:$E23,$D$9:$E$9,Z$13))</f>
        <v>1.0866182412606947E-2</v>
      </c>
      <c r="AA27" s="14">
        <f>IF($F23="s-curve",$D23+($E23-$D23)*$I$2/(1+EXP($I$3*(COUNT($J$13:AA$13)+$I$4))),TREND($D23:$E23,$D$9:$E$9,AA$13))</f>
        <v>1.218575827651869E-2</v>
      </c>
      <c r="AB27" s="14">
        <f>IF($F23="s-curve",$D23+($E23-$D23)*$I$2/(1+EXP($I$3*(COUNT($J$13:AB$13)+$I$4))),TREND($D23:$E23,$D$9:$E$9,AB$13))</f>
        <v>1.3395626853305049E-2</v>
      </c>
      <c r="AC27" s="14">
        <f>IF($F23="s-curve",$D23+($E23-$D23)*$I$2/(1+EXP($I$3*(COUNT($J$13:AC$13)+$I$4))),TREND($D23:$E23,$D$9:$E$9,AC$13))</f>
        <v>1.4462484151931068E-2</v>
      </c>
      <c r="AD27" s="14">
        <f>IF($F23="s-curve",$D23+($E23-$D23)*$I$2/(1+EXP($I$3*(COUNT($J$13:AD$13)+$I$4))),TREND($D23:$E23,$D$9:$E$9,AD$13))</f>
        <v>1.5371364175653952E-2</v>
      </c>
      <c r="AE27" s="14">
        <f>IF($F23="s-curve",$D23+($E23-$D23)*$I$2/(1+EXP($I$3*(COUNT($J$13:AE$13)+$I$4))),TREND($D23:$E23,$D$9:$E$9,AE$13))</f>
        <v>1.6123199980263372E-2</v>
      </c>
      <c r="AF27" s="14">
        <f>IF($F23="s-curve",$D23+($E23-$D23)*$I$2/(1+EXP($I$3*(COUNT($J$13:AF$13)+$I$4))),TREND($D23:$E23,$D$9:$E$9,AF$13))</f>
        <v>1.6730128916207006E-2</v>
      </c>
      <c r="AG27" s="14">
        <f>IF($F23="s-curve",$D23+($E23-$D23)*$I$2/(1+EXP($I$3*(COUNT($J$13:AG$13)+$I$4))),TREND($D23:$E23,$D$9:$E$9,AG$13))</f>
        <v>1.7210497248391257E-2</v>
      </c>
      <c r="AH27" s="14">
        <f>IF($F23="s-curve",$D23+($E23-$D23)*$I$2/(1+EXP($I$3*(COUNT($J$13:AH$13)+$I$4))),TREND($D23:$E23,$D$9:$E$9,AH$13))</f>
        <v>1.7584786586548745E-2</v>
      </c>
      <c r="AI27" s="14">
        <f>IF($F23="s-curve",$D23+($E23-$D23)*$I$2/(1+EXP($I$3*(COUNT($J$13:AI$13)+$I$4))),TREND($D23:$E23,$D$9:$E$9,AI$13))</f>
        <v>1.7872878026718674E-2</v>
      </c>
      <c r="AJ27" s="14">
        <f>IF($F23="s-curve",$D23+($E23-$D23)*$I$2/(1+EXP($I$3*(COUNT($J$13:AJ$13)+$I$4))),TREND($D23:$E23,$D$9:$E$9,AJ$13))</f>
        <v>1.8092542713627528E-2</v>
      </c>
      <c r="AK27" s="14">
        <f>IF($F23="s-curve",$D23+($E23-$D23)*$I$2/(1+EXP($I$3*(COUNT($J$13:AK$13)+$I$4))),TREND($D23:$E23,$D$9:$E$9,AK$13))</f>
        <v>1.8258832587198116E-2</v>
      </c>
      <c r="AL27" s="14">
        <f>IF($F23="s-curve",$D23+($E23-$D23)*$I$2/(1+EXP($I$3*(COUNT($J$13:AL$13)+$I$4))),TREND($D23:$E23,$D$9:$E$9,AL$13))</f>
        <v>1.8384032527696711E-2</v>
      </c>
      <c r="AM27" s="14">
        <f>IF($F23="s-curve",$D23+($E23-$D23)*$I$2/(1+EXP($I$3*(COUNT($J$13:AM$13)+$I$4))),TREND($D23:$E23,$D$9:$E$9,AM$13))</f>
        <v>1.847790947202459E-2</v>
      </c>
      <c r="AN27" s="14">
        <f>IF($F23="s-curve",$D23+($E23-$D23)*$I$2/(1+EXP($I$3*(COUNT($J$13:AN$13)+$I$4))),TREND($D23:$E23,$D$9:$E$9,AN$13))</f>
        <v>1.8548083399893181E-2</v>
      </c>
    </row>
    <row r="28" spans="1:40" x14ac:dyDescent="0.35">
      <c r="C28" s="14" t="s">
        <v>5</v>
      </c>
      <c r="D28" s="25">
        <f>MIN('Potencia Calcs'!B84,1)</f>
        <v>8.4198565732714632E-3</v>
      </c>
      <c r="E28" s="37">
        <f>'Potencia Calcs'!AF84</f>
        <v>1.7425006055775648E-2</v>
      </c>
      <c r="F28" s="8" t="str">
        <f>IF(D28=E28,"n/a",IF(OR(C28="battery electric vehicle",C28="natural gas vehicle",C28="plugin hybrid vehicle"),"s-curve","linear"))</f>
        <v>s-curve</v>
      </c>
      <c r="J28" s="25">
        <f t="shared" si="4"/>
        <v>3.1485160640657532E-2</v>
      </c>
      <c r="K28" s="14">
        <f>IF($F24="s-curve",$D24+($E24-$D24)*$I$2/(1+EXP($I$3*(COUNT($J$13:K$13)+$I$4))),TREND($D24:$E24,$D$9:$E$9,K$13))</f>
        <v>3.6564141530839506E-2</v>
      </c>
      <c r="L28" s="14">
        <f>IF($F24="s-curve",$D24+($E24-$D24)*$I$2/(1+EXP($I$3*(COUNT($J$13:L$13)+$I$4))),TREND($D24:$E24,$D$9:$E$9,L$13))</f>
        <v>3.8305812969745848E-2</v>
      </c>
      <c r="M28" s="14">
        <f>IF($F24="s-curve",$D24+($E24-$D24)*$I$2/(1+EXP($I$3*(COUNT($J$13:M$13)+$I$4))),TREND($D24:$E24,$D$9:$E$9,M$13))</f>
        <v>4.0628610777880526E-2</v>
      </c>
      <c r="N28" s="14">
        <f>IF($F24="s-curve",$D24+($E24-$D24)*$I$2/(1+EXP($I$3*(COUNT($J$13:N$13)+$I$4))),TREND($D24:$E24,$D$9:$E$9,N$13))</f>
        <v>4.3713738073520775E-2</v>
      </c>
      <c r="O28" s="14">
        <f>IF($F24="s-curve",$D24+($E24-$D24)*$I$2/(1+EXP($I$3*(COUNT($J$13:O$13)+$I$4))),TREND($D24:$E24,$D$9:$E$9,O$13))</f>
        <v>4.7789112640349754E-2</v>
      </c>
      <c r="P28" s="14">
        <f>IF($F24="s-curve",$D24+($E24-$D24)*$I$2/(1+EXP($I$3*(COUNT($J$13:P$13)+$I$4))),TREND($D24:$E24,$D$9:$E$9,P$13))</f>
        <v>5.3133988709013508E-2</v>
      </c>
      <c r="Q28" s="14">
        <f>IF($F24="s-curve",$D24+($E24-$D24)*$I$2/(1+EXP($I$3*(COUNT($J$13:Q$13)+$I$4))),TREND($D24:$E24,$D$9:$E$9,Q$13))</f>
        <v>6.0078069120059252E-2</v>
      </c>
      <c r="R28" s="14">
        <f>IF($F24="s-curve",$D24+($E24-$D24)*$I$2/(1+EXP($I$3*(COUNT($J$13:R$13)+$I$4))),TREND($D24:$E24,$D$9:$E$9,R$13))</f>
        <v>6.8990202022449876E-2</v>
      </c>
      <c r="S28" s="14">
        <f>IF($F24="s-curve",$D24+($E24-$D24)*$I$2/(1+EXP($I$3*(COUNT($J$13:S$13)+$I$4))),TREND($D24:$E24,$D$9:$E$9,S$13))</f>
        <v>8.0250376719731009E-2</v>
      </c>
      <c r="T28" s="14">
        <f>IF($F24="s-curve",$D24+($E24-$D24)*$I$2/(1+EXP($I$3*(COUNT($J$13:T$13)+$I$4))),TREND($D24:$E24,$D$9:$E$9,T$13))</f>
        <v>9.419896608861747E-2</v>
      </c>
      <c r="U28" s="14">
        <f>IF($F24="s-curve",$D24+($E24-$D24)*$I$2/(1+EXP($I$3*(COUNT($J$13:U$13)+$I$4))),TREND($D24:$E24,$D$9:$E$9,U$13))</f>
        <v>0.11106115083529938</v>
      </c>
      <c r="V28" s="14">
        <f>IF($F24="s-curve",$D24+($E24-$D24)*$I$2/(1+EXP($I$3*(COUNT($J$13:V$13)+$I$4))),TREND($D24:$E24,$D$9:$E$9,V$13))</f>
        <v>0.13085424167042478</v>
      </c>
      <c r="W28" s="14">
        <f>IF($F24="s-curve",$D24+($E24-$D24)*$I$2/(1+EXP($I$3*(COUNT($J$13:W$13)+$I$4))),TREND($D24:$E24,$D$9:$E$9,W$13))</f>
        <v>0.15330057884198192</v>
      </c>
      <c r="X28" s="14">
        <f>IF($F24="s-curve",$D24+($E24-$D24)*$I$2/(1+EXP($I$3*(COUNT($J$13:X$13)+$I$4))),TREND($D24:$E24,$D$9:$E$9,X$13))</f>
        <v>0.17778228316352671</v>
      </c>
      <c r="Y28" s="14">
        <f>IF($F24="s-curve",$D24+($E24-$D24)*$I$2/(1+EXP($I$3*(COUNT($J$13:Y$13)+$I$4))),TREND($D24:$E24,$D$9:$E$9,Y$13))</f>
        <v>0.20337395158235241</v>
      </c>
      <c r="Z28" s="14">
        <f>IF($F24="s-curve",$D24+($E24-$D24)*$I$2/(1+EXP($I$3*(COUNT($J$13:Z$13)+$I$4))),TREND($D24:$E24,$D$9:$E$9,Z$13))</f>
        <v>0.22896562000117815</v>
      </c>
      <c r="AA28" s="14">
        <f>IF($F24="s-curve",$D24+($E24-$D24)*$I$2/(1+EXP($I$3*(COUNT($J$13:AA$13)+$I$4))),TREND($D24:$E24,$D$9:$E$9,AA$13))</f>
        <v>0.25344732432272288</v>
      </c>
      <c r="AB28" s="14">
        <f>IF($F24="s-curve",$D24+($E24-$D24)*$I$2/(1+EXP($I$3*(COUNT($J$13:AB$13)+$I$4))),TREND($D24:$E24,$D$9:$E$9,AB$13))</f>
        <v>0.27589366149428002</v>
      </c>
      <c r="AC28" s="14">
        <f>IF($F24="s-curve",$D24+($E24-$D24)*$I$2/(1+EXP($I$3*(COUNT($J$13:AC$13)+$I$4))),TREND($D24:$E24,$D$9:$E$9,AC$13))</f>
        <v>0.29568675232940544</v>
      </c>
      <c r="AD28" s="14">
        <f>IF($F24="s-curve",$D24+($E24-$D24)*$I$2/(1+EXP($I$3*(COUNT($J$13:AD$13)+$I$4))),TREND($D24:$E24,$D$9:$E$9,AD$13))</f>
        <v>0.31254893707608733</v>
      </c>
      <c r="AE28" s="14">
        <f>IF($F24="s-curve",$D24+($E24-$D24)*$I$2/(1+EXP($I$3*(COUNT($J$13:AE$13)+$I$4))),TREND($D24:$E24,$D$9:$E$9,AE$13))</f>
        <v>0.32649752644497382</v>
      </c>
      <c r="AF28" s="14">
        <f>IF($F24="s-curve",$D24+($E24-$D24)*$I$2/(1+EXP($I$3*(COUNT($J$13:AF$13)+$I$4))),TREND($D24:$E24,$D$9:$E$9,AF$13))</f>
        <v>0.33775770114225495</v>
      </c>
      <c r="AG28" s="14">
        <f>IF($F24="s-curve",$D24+($E24-$D24)*$I$2/(1+EXP($I$3*(COUNT($J$13:AG$13)+$I$4))),TREND($D24:$E24,$D$9:$E$9,AG$13))</f>
        <v>0.34666983404464558</v>
      </c>
      <c r="AH28" s="14">
        <f>IF($F24="s-curve",$D24+($E24-$D24)*$I$2/(1+EXP($I$3*(COUNT($J$13:AH$13)+$I$4))),TREND($D24:$E24,$D$9:$E$9,AH$13))</f>
        <v>0.35361391445569135</v>
      </c>
      <c r="AI28" s="14">
        <f>IF($F24="s-curve",$D24+($E24-$D24)*$I$2/(1+EXP($I$3*(COUNT($J$13:AI$13)+$I$4))),TREND($D24:$E24,$D$9:$E$9,AI$13))</f>
        <v>0.35895879052435509</v>
      </c>
      <c r="AJ28" s="14">
        <f>IF($F24="s-curve",$D24+($E24-$D24)*$I$2/(1+EXP($I$3*(COUNT($J$13:AJ$13)+$I$4))),TREND($D24:$E24,$D$9:$E$9,AJ$13))</f>
        <v>0.36303416509118408</v>
      </c>
      <c r="AK28" s="14">
        <f>IF($F24="s-curve",$D24+($E24-$D24)*$I$2/(1+EXP($I$3*(COUNT($J$13:AK$13)+$I$4))),TREND($D24:$E24,$D$9:$E$9,AK$13))</f>
        <v>0.36611929238682428</v>
      </c>
      <c r="AL28" s="14">
        <f>IF($F24="s-curve",$D24+($E24-$D24)*$I$2/(1+EXP($I$3*(COUNT($J$13:AL$13)+$I$4))),TREND($D24:$E24,$D$9:$E$9,AL$13))</f>
        <v>0.36844209019495899</v>
      </c>
      <c r="AM28" s="14">
        <f>IF($F24="s-curve",$D24+($E24-$D24)*$I$2/(1+EXP($I$3*(COUNT($J$13:AM$13)+$I$4))),TREND($D24:$E24,$D$9:$E$9,AM$13))</f>
        <v>0.37018376163386529</v>
      </c>
      <c r="AN28" s="14">
        <f>IF($F24="s-curve",$D24+($E24-$D24)*$I$2/(1+EXP($I$3*(COUNT($J$13:AN$13)+$I$4))),TREND($D24:$E24,$D$9:$E$9,AN$13))</f>
        <v>0.37148567795421045</v>
      </c>
    </row>
    <row r="29" spans="1:40" x14ac:dyDescent="0.35">
      <c r="C29" s="14" t="s">
        <v>71</v>
      </c>
      <c r="D29" s="25">
        <f>MIN('Potencia Calcs'!B85,1)</f>
        <v>3.4529916856042564E-3</v>
      </c>
      <c r="E29" s="37">
        <f>'Potencia Calcs'!AF85</f>
        <v>2.4711471592551784E-3</v>
      </c>
      <c r="F29" s="8" t="str">
        <f>IF(D29=E29,"n/a",IF(OR(C29="battery electric vehicle",C29="natural gas vehicle",C29="plugin hybrid vehicle",C29="hydrogen vehicle"),"s-curve","linear"))</f>
        <v>linear</v>
      </c>
      <c r="J29" s="25">
        <f t="shared" si="4"/>
        <v>9.2482343815913012E-2</v>
      </c>
      <c r="K29" s="14">
        <f>IF($F25="s-curve",$D25+($E25-$D25)*$I$2/(1+EXP($I$3*(COUNT($J$13:K$13)+$I$4))),TREND($D25:$E25,$D$9:$E$9,K$13))</f>
        <v>9.1488887195275773E-2</v>
      </c>
      <c r="L29" s="14">
        <f>IF($F25="s-curve",$D25+($E25-$D25)*$I$2/(1+EXP($I$3*(COUNT($J$13:L$13)+$I$4))),TREND($D25:$E25,$D$9:$E$9,L$13))</f>
        <v>9.1148213532710687E-2</v>
      </c>
      <c r="M29" s="14">
        <f>IF($F25="s-curve",$D25+($E25-$D25)*$I$2/(1+EXP($I$3*(COUNT($J$13:M$13)+$I$4))),TREND($D25:$E25,$D$9:$E$9,M$13))</f>
        <v>9.0693870641727611E-2</v>
      </c>
      <c r="N29" s="14">
        <f>IF($F25="s-curve",$D25+($E25-$D25)*$I$2/(1+EXP($I$3*(COUNT($J$13:N$13)+$I$4))),TREND($D25:$E25,$D$9:$E$9,N$13))</f>
        <v>9.0090414908454972E-2</v>
      </c>
      <c r="O29" s="14">
        <f>IF($F25="s-curve",$D25+($E25-$D25)*$I$2/(1+EXP($I$3*(COUNT($J$13:O$13)+$I$4))),TREND($D25:$E25,$D$9:$E$9,O$13))</f>
        <v>8.929326525726819E-2</v>
      </c>
      <c r="P29" s="14">
        <f>IF($F25="s-curve",$D25+($E25-$D25)*$I$2/(1+EXP($I$3*(COUNT($J$13:P$13)+$I$4))),TREND($D25:$E25,$D$9:$E$9,P$13))</f>
        <v>8.824779912307501E-2</v>
      </c>
      <c r="Q29" s="14">
        <f>IF($F25="s-curve",$D25+($E25-$D25)*$I$2/(1+EXP($I$3*(COUNT($J$13:Q$13)+$I$4))),TREND($D25:$E25,$D$9:$E$9,Q$13))</f>
        <v>8.6889526113635984E-2</v>
      </c>
      <c r="R29" s="14">
        <f>IF($F25="s-curve",$D25+($E25-$D25)*$I$2/(1+EXP($I$3*(COUNT($J$13:R$13)+$I$4))),TREND($D25:$E25,$D$9:$E$9,R$13))</f>
        <v>8.5146298953046734E-2</v>
      </c>
      <c r="S29" s="14">
        <f>IF($F25="s-curve",$D25+($E25-$D25)*$I$2/(1+EXP($I$3*(COUNT($J$13:S$13)+$I$4))),TREND($D25:$E25,$D$9:$E$9,S$13))</f>
        <v>8.2943791138108847E-2</v>
      </c>
      <c r="T29" s="14">
        <f>IF($F25="s-curve",$D25+($E25-$D25)*$I$2/(1+EXP($I$3*(COUNT($J$13:T$13)+$I$4))),TREND($D25:$E25,$D$9:$E$9,T$13))</f>
        <v>8.0215425200789073E-2</v>
      </c>
      <c r="U29" s="14">
        <f>IF($F25="s-curve",$D25+($E25-$D25)*$I$2/(1+EXP($I$3*(COUNT($J$13:U$13)+$I$4))),TREND($D25:$E25,$D$9:$E$9,U$13))</f>
        <v>7.6917155442109336E-2</v>
      </c>
      <c r="V29" s="14">
        <f>IF($F25="s-curve",$D25+($E25-$D25)*$I$2/(1+EXP($I$3*(COUNT($J$13:V$13)+$I$4))),TREND($D25:$E25,$D$9:$E$9,V$13))</f>
        <v>7.3045595859941817E-2</v>
      </c>
      <c r="W29" s="14">
        <f>IF($F25="s-curve",$D25+($E25-$D25)*$I$2/(1+EXP($I$3*(COUNT($J$13:W$13)+$I$4))),TREND($D25:$E25,$D$9:$E$9,W$13))</f>
        <v>6.8655057136859432E-2</v>
      </c>
      <c r="X29" s="14">
        <f>IF($F25="s-curve",$D25+($E25-$D25)*$I$2/(1+EXP($I$3*(COUNT($J$13:X$13)+$I$4))),TREND($D25:$E25,$D$9:$E$9,X$13))</f>
        <v>6.3866397409917508E-2</v>
      </c>
      <c r="Y29" s="14">
        <f>IF($F25="s-curve",$D25+($E25-$D25)*$I$2/(1+EXP($I$3*(COUNT($J$13:Y$13)+$I$4))),TREND($D25:$E25,$D$9:$E$9,Y$13))</f>
        <v>5.8860626966287299E-2</v>
      </c>
      <c r="Z29" s="14">
        <f>IF($F25="s-curve",$D25+($E25-$D25)*$I$2/(1+EXP($I$3*(COUNT($J$13:Z$13)+$I$4))),TREND($D25:$E25,$D$9:$E$9,Z$13))</f>
        <v>5.3854856522657098E-2</v>
      </c>
      <c r="AA29" s="14">
        <f>IF($F25="s-curve",$D25+($E25-$D25)*$I$2/(1+EXP($I$3*(COUNT($J$13:AA$13)+$I$4))),TREND($D25:$E25,$D$9:$E$9,AA$13))</f>
        <v>4.906619679571516E-2</v>
      </c>
      <c r="AB29" s="14">
        <f>IF($F25="s-curve",$D25+($E25-$D25)*$I$2/(1+EXP($I$3*(COUNT($J$13:AB$13)+$I$4))),TREND($D25:$E25,$D$9:$E$9,AB$13))</f>
        <v>4.4675658072632782E-2</v>
      </c>
      <c r="AC29" s="14">
        <f>IF($F25="s-curve",$D25+($E25-$D25)*$I$2/(1+EXP($I$3*(COUNT($J$13:AC$13)+$I$4))),TREND($D25:$E25,$D$9:$E$9,AC$13))</f>
        <v>4.080409849046527E-2</v>
      </c>
      <c r="AD29" s="14">
        <f>IF($F25="s-curve",$D25+($E25-$D25)*$I$2/(1+EXP($I$3*(COUNT($J$13:AD$13)+$I$4))),TREND($D25:$E25,$D$9:$E$9,AD$13))</f>
        <v>3.7505828731785526E-2</v>
      </c>
      <c r="AE29" s="14">
        <f>IF($F25="s-curve",$D25+($E25-$D25)*$I$2/(1+EXP($I$3*(COUNT($J$13:AE$13)+$I$4))),TREND($D25:$E25,$D$9:$E$9,AE$13))</f>
        <v>3.4777462794465745E-2</v>
      </c>
      <c r="AF29" s="14">
        <f>IF($F25="s-curve",$D25+($E25-$D25)*$I$2/(1+EXP($I$3*(COUNT($J$13:AF$13)+$I$4))),TREND($D25:$E25,$D$9:$E$9,AF$13))</f>
        <v>3.2574954979527872E-2</v>
      </c>
      <c r="AG29" s="14">
        <f>IF($F25="s-curve",$D25+($E25-$D25)*$I$2/(1+EXP($I$3*(COUNT($J$13:AG$13)+$I$4))),TREND($D25:$E25,$D$9:$E$9,AG$13))</f>
        <v>3.0831727818938615E-2</v>
      </c>
      <c r="AH29" s="14">
        <f>IF($F25="s-curve",$D25+($E25-$D25)*$I$2/(1+EXP($I$3*(COUNT($J$13:AH$13)+$I$4))),TREND($D25:$E25,$D$9:$E$9,AH$13))</f>
        <v>2.9473454809499575E-2</v>
      </c>
      <c r="AI29" s="14">
        <f>IF($F25="s-curve",$D25+($E25-$D25)*$I$2/(1+EXP($I$3*(COUNT($J$13:AI$13)+$I$4))),TREND($D25:$E25,$D$9:$E$9,AI$13))</f>
        <v>2.8427988675306395E-2</v>
      </c>
      <c r="AJ29" s="14">
        <f>IF($F25="s-curve",$D25+($E25-$D25)*$I$2/(1+EXP($I$3*(COUNT($J$13:AJ$13)+$I$4))),TREND($D25:$E25,$D$9:$E$9,AJ$13))</f>
        <v>2.7630839024119613E-2</v>
      </c>
      <c r="AK29" s="14">
        <f>IF($F25="s-curve",$D25+($E25-$D25)*$I$2/(1+EXP($I$3*(COUNT($J$13:AK$13)+$I$4))),TREND($D25:$E25,$D$9:$E$9,AK$13))</f>
        <v>2.7027383290846987E-2</v>
      </c>
      <c r="AL29" s="14">
        <f>IF($F25="s-curve",$D25+($E25-$D25)*$I$2/(1+EXP($I$3*(COUNT($J$13:AL$13)+$I$4))),TREND($D25:$E25,$D$9:$E$9,AL$13))</f>
        <v>2.6573040399863898E-2</v>
      </c>
      <c r="AM29" s="14">
        <f>IF($F25="s-curve",$D25+($E25-$D25)*$I$2/(1+EXP($I$3*(COUNT($J$13:AM$13)+$I$4))),TREND($D25:$E25,$D$9:$E$9,AM$13))</f>
        <v>2.6232366737298826E-2</v>
      </c>
      <c r="AN29" s="14">
        <f>IF($F25="s-curve",$D25+($E25-$D25)*$I$2/(1+EXP($I$3*(COUNT($J$13:AN$13)+$I$4))),TREND($D25:$E25,$D$9:$E$9,AN$13))</f>
        <v>2.5977709864999352E-2</v>
      </c>
    </row>
    <row r="30" spans="1:40" ht="15" thickBot="1" x14ac:dyDescent="0.4">
      <c r="A30" s="27"/>
      <c r="B30" s="27"/>
      <c r="C30" s="27" t="s">
        <v>72</v>
      </c>
      <c r="D30" s="25">
        <f>MIN('Potencia Calcs'!B86,1)</f>
        <v>6.8039245036537072E-5</v>
      </c>
      <c r="E30" s="37">
        <f>'Potencia Calcs'!AF86</f>
        <v>0.10193237847425708</v>
      </c>
      <c r="F30" s="9" t="str">
        <f>IF(D30=E30,"n/a",IF(OR(C30="battery electric vehicle",C30="natural gas vehicle",C30="plugin hybrid vehicle",C30="hydrogen vehicle"),"s-curve","linear"))</f>
        <v>s-curve</v>
      </c>
      <c r="G30" s="92"/>
      <c r="J30" s="25">
        <f t="shared" si="4"/>
        <v>7.6033856328330176E-3</v>
      </c>
      <c r="K30" s="14">
        <f>IF($F26="s-curve",$D26+($E26-$D26)*$I$2/(1+EXP($I$3*(COUNT($J$13:K$13)+$I$4))),TREND($D26:$E26,$D$9:$E$9,K$13))</f>
        <v>7.6033856328330176E-3</v>
      </c>
      <c r="L30" s="14">
        <f>IF($F26="s-curve",$D26+($E26-$D26)*$I$2/(1+EXP($I$3*(COUNT($J$13:L$13)+$I$4))),TREND($D26:$E26,$D$9:$E$9,L$13))</f>
        <v>7.6033856328330176E-3</v>
      </c>
      <c r="M30" s="14">
        <f>IF($F26="s-curve",$D26+($E26-$D26)*$I$2/(1+EXP($I$3*(COUNT($J$13:M$13)+$I$4))),TREND($D26:$E26,$D$9:$E$9,M$13))</f>
        <v>7.6033856328330176E-3</v>
      </c>
      <c r="N30" s="14">
        <f>IF($F26="s-curve",$D26+($E26-$D26)*$I$2/(1+EXP($I$3*(COUNT($J$13:N$13)+$I$4))),TREND($D26:$E26,$D$9:$E$9,N$13))</f>
        <v>7.6033856328330176E-3</v>
      </c>
      <c r="O30" s="14">
        <f>IF($F26="s-curve",$D26+($E26-$D26)*$I$2/(1+EXP($I$3*(COUNT($J$13:O$13)+$I$4))),TREND($D26:$E26,$D$9:$E$9,O$13))</f>
        <v>7.6033856328330176E-3</v>
      </c>
      <c r="P30" s="14">
        <f>IF($F26="s-curve",$D26+($E26-$D26)*$I$2/(1+EXP($I$3*(COUNT($J$13:P$13)+$I$4))),TREND($D26:$E26,$D$9:$E$9,P$13))</f>
        <v>7.6033856328330176E-3</v>
      </c>
      <c r="Q30" s="14">
        <f>IF($F26="s-curve",$D26+($E26-$D26)*$I$2/(1+EXP($I$3*(COUNT($J$13:Q$13)+$I$4))),TREND($D26:$E26,$D$9:$E$9,Q$13))</f>
        <v>7.6033856328330176E-3</v>
      </c>
      <c r="R30" s="14">
        <f>IF($F26="s-curve",$D26+($E26-$D26)*$I$2/(1+EXP($I$3*(COUNT($J$13:R$13)+$I$4))),TREND($D26:$E26,$D$9:$E$9,R$13))</f>
        <v>7.6033856328330176E-3</v>
      </c>
      <c r="S30" s="14">
        <f>IF($F26="s-curve",$D26+($E26-$D26)*$I$2/(1+EXP($I$3*(COUNT($J$13:S$13)+$I$4))),TREND($D26:$E26,$D$9:$E$9,S$13))</f>
        <v>7.6033856328330176E-3</v>
      </c>
      <c r="T30" s="14">
        <f>IF($F26="s-curve",$D26+($E26-$D26)*$I$2/(1+EXP($I$3*(COUNT($J$13:T$13)+$I$4))),TREND($D26:$E26,$D$9:$E$9,T$13))</f>
        <v>7.6033856328330176E-3</v>
      </c>
      <c r="U30" s="14">
        <f>IF($F26="s-curve",$D26+($E26-$D26)*$I$2/(1+EXP($I$3*(COUNT($J$13:U$13)+$I$4))),TREND($D26:$E26,$D$9:$E$9,U$13))</f>
        <v>7.6033856328330176E-3</v>
      </c>
      <c r="V30" s="14">
        <f>IF($F26="s-curve",$D26+($E26-$D26)*$I$2/(1+EXP($I$3*(COUNT($J$13:V$13)+$I$4))),TREND($D26:$E26,$D$9:$E$9,V$13))</f>
        <v>7.6033856328330176E-3</v>
      </c>
      <c r="W30" s="14">
        <f>IF($F26="s-curve",$D26+($E26-$D26)*$I$2/(1+EXP($I$3*(COUNT($J$13:W$13)+$I$4))),TREND($D26:$E26,$D$9:$E$9,W$13))</f>
        <v>7.6033856328330176E-3</v>
      </c>
      <c r="X30" s="14">
        <f>IF($F26="s-curve",$D26+($E26-$D26)*$I$2/(1+EXP($I$3*(COUNT($J$13:X$13)+$I$4))),TREND($D26:$E26,$D$9:$E$9,X$13))</f>
        <v>7.6033856328330176E-3</v>
      </c>
      <c r="Y30" s="14">
        <f>IF($F26="s-curve",$D26+($E26-$D26)*$I$2/(1+EXP($I$3*(COUNT($J$13:Y$13)+$I$4))),TREND($D26:$E26,$D$9:$E$9,Y$13))</f>
        <v>7.6033856328330176E-3</v>
      </c>
      <c r="Z30" s="14">
        <f>IF($F26="s-curve",$D26+($E26-$D26)*$I$2/(1+EXP($I$3*(COUNT($J$13:Z$13)+$I$4))),TREND($D26:$E26,$D$9:$E$9,Z$13))</f>
        <v>7.6033856328330176E-3</v>
      </c>
      <c r="AA30" s="14">
        <f>IF($F26="s-curve",$D26+($E26-$D26)*$I$2/(1+EXP($I$3*(COUNT($J$13:AA$13)+$I$4))),TREND($D26:$E26,$D$9:$E$9,AA$13))</f>
        <v>7.6033856328330176E-3</v>
      </c>
      <c r="AB30" s="14">
        <f>IF($F26="s-curve",$D26+($E26-$D26)*$I$2/(1+EXP($I$3*(COUNT($J$13:AB$13)+$I$4))),TREND($D26:$E26,$D$9:$E$9,AB$13))</f>
        <v>7.6033856328330176E-3</v>
      </c>
      <c r="AC30" s="14">
        <f>IF($F26="s-curve",$D26+($E26-$D26)*$I$2/(1+EXP($I$3*(COUNT($J$13:AC$13)+$I$4))),TREND($D26:$E26,$D$9:$E$9,AC$13))</f>
        <v>7.6033856328330176E-3</v>
      </c>
      <c r="AD30" s="14">
        <f>IF($F26="s-curve",$D26+($E26-$D26)*$I$2/(1+EXP($I$3*(COUNT($J$13:AD$13)+$I$4))),TREND($D26:$E26,$D$9:$E$9,AD$13))</f>
        <v>7.6033856328330176E-3</v>
      </c>
      <c r="AE30" s="14">
        <f>IF($F26="s-curve",$D26+($E26-$D26)*$I$2/(1+EXP($I$3*(COUNT($J$13:AE$13)+$I$4))),TREND($D26:$E26,$D$9:$E$9,AE$13))</f>
        <v>7.6033856328330176E-3</v>
      </c>
      <c r="AF30" s="14">
        <f>IF($F26="s-curve",$D26+($E26-$D26)*$I$2/(1+EXP($I$3*(COUNT($J$13:AF$13)+$I$4))),TREND($D26:$E26,$D$9:$E$9,AF$13))</f>
        <v>7.6033856328330176E-3</v>
      </c>
      <c r="AG30" s="14">
        <f>IF($F26="s-curve",$D26+($E26-$D26)*$I$2/(1+EXP($I$3*(COUNT($J$13:AG$13)+$I$4))),TREND($D26:$E26,$D$9:$E$9,AG$13))</f>
        <v>7.6033856328330176E-3</v>
      </c>
      <c r="AH30" s="14">
        <f>IF($F26="s-curve",$D26+($E26-$D26)*$I$2/(1+EXP($I$3*(COUNT($J$13:AH$13)+$I$4))),TREND($D26:$E26,$D$9:$E$9,AH$13))</f>
        <v>7.6033856328330176E-3</v>
      </c>
      <c r="AI30" s="14">
        <f>IF($F26="s-curve",$D26+($E26-$D26)*$I$2/(1+EXP($I$3*(COUNT($J$13:AI$13)+$I$4))),TREND($D26:$E26,$D$9:$E$9,AI$13))</f>
        <v>7.6033856328330176E-3</v>
      </c>
      <c r="AJ30" s="14">
        <f>IF($F26="s-curve",$D26+($E26-$D26)*$I$2/(1+EXP($I$3*(COUNT($J$13:AJ$13)+$I$4))),TREND($D26:$E26,$D$9:$E$9,AJ$13))</f>
        <v>7.6033856328330176E-3</v>
      </c>
      <c r="AK30" s="14">
        <f>IF($F26="s-curve",$D26+($E26-$D26)*$I$2/(1+EXP($I$3*(COUNT($J$13:AK$13)+$I$4))),TREND($D26:$E26,$D$9:$E$9,AK$13))</f>
        <v>7.6033856328330176E-3</v>
      </c>
      <c r="AL30" s="14">
        <f>IF($F26="s-curve",$D26+($E26-$D26)*$I$2/(1+EXP($I$3*(COUNT($J$13:AL$13)+$I$4))),TREND($D26:$E26,$D$9:$E$9,AL$13))</f>
        <v>7.6033856328330176E-3</v>
      </c>
      <c r="AM30" s="14">
        <f>IF($F26="s-curve",$D26+($E26-$D26)*$I$2/(1+EXP($I$3*(COUNT($J$13:AM$13)+$I$4))),TREND($D26:$E26,$D$9:$E$9,AM$13))</f>
        <v>7.6033856328330176E-3</v>
      </c>
      <c r="AN30" s="14">
        <f>IF($F26="s-curve",$D26+($E26-$D26)*$I$2/(1+EXP($I$3*(COUNT($J$13:AN$13)+$I$4))),TREND($D26:$E26,$D$9:$E$9,AN$13))</f>
        <v>7.6033856328330176E-3</v>
      </c>
    </row>
    <row r="31" spans="1:40" x14ac:dyDescent="0.35">
      <c r="A31" s="26" t="s">
        <v>13</v>
      </c>
      <c r="B31" s="14" t="s">
        <v>18</v>
      </c>
      <c r="C31" s="14" t="s">
        <v>1</v>
      </c>
      <c r="D31" s="25">
        <f>MIN('Potencia Calcs'!B116,1)/30</f>
        <v>0</v>
      </c>
      <c r="E31" s="25">
        <f>MIN('Potencia Calcs'!AF107,1)/18</f>
        <v>2.0684197871337177E-2</v>
      </c>
      <c r="F31" s="8" t="str">
        <f>IF(D31=E31,"n/a",IF(OR(C31="battery electric vehicle",C31="natural gas vehicle",C31="plugin hybrid vehicle"),"s-curve","linear"))</f>
        <v>s-curve</v>
      </c>
      <c r="J31" s="25">
        <f t="shared" si="4"/>
        <v>1</v>
      </c>
      <c r="K31" s="14">
        <f>IF($F27="s-curve",$D27+($E27-$D27)*$I$2/(1+EXP($I$3*(COUNT($J$13:K$13)+$I$4))),TREND($D27:$E27,$D$9:$E$9,K$13))</f>
        <v>1</v>
      </c>
      <c r="L31" s="14">
        <f>IF($F27="s-curve",$D27+($E27-$D27)*$I$2/(1+EXP($I$3*(COUNT($J$13:L$13)+$I$4))),TREND($D27:$E27,$D$9:$E$9,L$13))</f>
        <v>1</v>
      </c>
      <c r="M31" s="14">
        <f>IF($F27="s-curve",$D27+($E27-$D27)*$I$2/(1+EXP($I$3*(COUNT($J$13:M$13)+$I$4))),TREND($D27:$E27,$D$9:$E$9,M$13))</f>
        <v>1</v>
      </c>
      <c r="N31" s="14">
        <f>IF($F27="s-curve",$D27+($E27-$D27)*$I$2/(1+EXP($I$3*(COUNT($J$13:N$13)+$I$4))),TREND($D27:$E27,$D$9:$E$9,N$13))</f>
        <v>1</v>
      </c>
      <c r="O31" s="14">
        <f>IF($F27="s-curve",$D27+($E27-$D27)*$I$2/(1+EXP($I$3*(COUNT($J$13:O$13)+$I$4))),TREND($D27:$E27,$D$9:$E$9,O$13))</f>
        <v>1</v>
      </c>
      <c r="P31" s="14">
        <f>IF($F27="s-curve",$D27+($E27-$D27)*$I$2/(1+EXP($I$3*(COUNT($J$13:P$13)+$I$4))),TREND($D27:$E27,$D$9:$E$9,P$13))</f>
        <v>1</v>
      </c>
      <c r="Q31" s="14">
        <f>IF($F27="s-curve",$D27+($E27-$D27)*$I$2/(1+EXP($I$3*(COUNT($J$13:Q$13)+$I$4))),TREND($D27:$E27,$D$9:$E$9,Q$13))</f>
        <v>1</v>
      </c>
      <c r="R31" s="14">
        <f>IF($F27="s-curve",$D27+($E27-$D27)*$I$2/(1+EXP($I$3*(COUNT($J$13:R$13)+$I$4))),TREND($D27:$E27,$D$9:$E$9,R$13))</f>
        <v>1</v>
      </c>
      <c r="S31" s="14">
        <f>IF($F27="s-curve",$D27+($E27-$D27)*$I$2/(1+EXP($I$3*(COUNT($J$13:S$13)+$I$4))),TREND($D27:$E27,$D$9:$E$9,S$13))</f>
        <v>1</v>
      </c>
      <c r="T31" s="14">
        <f>IF($F27="s-curve",$D27+($E27-$D27)*$I$2/(1+EXP($I$3*(COUNT($J$13:T$13)+$I$4))),TREND($D27:$E27,$D$9:$E$9,T$13))</f>
        <v>1</v>
      </c>
      <c r="U31" s="14">
        <f>IF($F27="s-curve",$D27+($E27-$D27)*$I$2/(1+EXP($I$3*(COUNT($J$13:U$13)+$I$4))),TREND($D27:$E27,$D$9:$E$9,U$13))</f>
        <v>1</v>
      </c>
      <c r="V31" s="14">
        <f>IF($F27="s-curve",$D27+($E27-$D27)*$I$2/(1+EXP($I$3*(COUNT($J$13:V$13)+$I$4))),TREND($D27:$E27,$D$9:$E$9,V$13))</f>
        <v>1</v>
      </c>
      <c r="W31" s="14">
        <f>IF($F27="s-curve",$D27+($E27-$D27)*$I$2/(1+EXP($I$3*(COUNT($J$13:W$13)+$I$4))),TREND($D27:$E27,$D$9:$E$9,W$13))</f>
        <v>1</v>
      </c>
      <c r="X31" s="14">
        <f>IF($F27="s-curve",$D27+($E27-$D27)*$I$2/(1+EXP($I$3*(COUNT($J$13:X$13)+$I$4))),TREND($D27:$E27,$D$9:$E$9,X$13))</f>
        <v>1</v>
      </c>
      <c r="Y31" s="14">
        <f>IF($F27="s-curve",$D27+($E27-$D27)*$I$2/(1+EXP($I$3*(COUNT($J$13:Y$13)+$I$4))),TREND($D27:$E27,$D$9:$E$9,Y$13))</f>
        <v>1</v>
      </c>
      <c r="Z31" s="14">
        <f>IF($F27="s-curve",$D27+($E27-$D27)*$I$2/(1+EXP($I$3*(COUNT($J$13:Z$13)+$I$4))),TREND($D27:$E27,$D$9:$E$9,Z$13))</f>
        <v>1</v>
      </c>
      <c r="AA31" s="14">
        <f>IF($F27="s-curve",$D27+($E27-$D27)*$I$2/(1+EXP($I$3*(COUNT($J$13:AA$13)+$I$4))),TREND($D27:$E27,$D$9:$E$9,AA$13))</f>
        <v>1</v>
      </c>
      <c r="AB31" s="14">
        <f>IF($F27="s-curve",$D27+($E27-$D27)*$I$2/(1+EXP($I$3*(COUNT($J$13:AB$13)+$I$4))),TREND($D27:$E27,$D$9:$E$9,AB$13))</f>
        <v>1</v>
      </c>
      <c r="AC31" s="14">
        <f>IF($F27="s-curve",$D27+($E27-$D27)*$I$2/(1+EXP($I$3*(COUNT($J$13:AC$13)+$I$4))),TREND($D27:$E27,$D$9:$E$9,AC$13))</f>
        <v>1</v>
      </c>
      <c r="AD31" s="14">
        <f>IF($F27="s-curve",$D27+($E27-$D27)*$I$2/(1+EXP($I$3*(COUNT($J$13:AD$13)+$I$4))),TREND($D27:$E27,$D$9:$E$9,AD$13))</f>
        <v>1</v>
      </c>
      <c r="AE31" s="14">
        <f>IF($F27="s-curve",$D27+($E27-$D27)*$I$2/(1+EXP($I$3*(COUNT($J$13:AE$13)+$I$4))),TREND($D27:$E27,$D$9:$E$9,AE$13))</f>
        <v>1</v>
      </c>
      <c r="AF31" s="14">
        <f>IF($F27="s-curve",$D27+($E27-$D27)*$I$2/(1+EXP($I$3*(COUNT($J$13:AF$13)+$I$4))),TREND($D27:$E27,$D$9:$E$9,AF$13))</f>
        <v>1</v>
      </c>
      <c r="AG31" s="14">
        <f>IF($F27="s-curve",$D27+($E27-$D27)*$I$2/(1+EXP($I$3*(COUNT($J$13:AG$13)+$I$4))),TREND($D27:$E27,$D$9:$E$9,AG$13))</f>
        <v>1</v>
      </c>
      <c r="AH31" s="14">
        <f>IF($F27="s-curve",$D27+($E27-$D27)*$I$2/(1+EXP($I$3*(COUNT($J$13:AH$13)+$I$4))),TREND($D27:$E27,$D$9:$E$9,AH$13))</f>
        <v>1</v>
      </c>
      <c r="AI31" s="14">
        <f>IF($F27="s-curve",$D27+($E27-$D27)*$I$2/(1+EXP($I$3*(COUNT($J$13:AI$13)+$I$4))),TREND($D27:$E27,$D$9:$E$9,AI$13))</f>
        <v>1</v>
      </c>
      <c r="AJ31" s="14">
        <f>IF($F27="s-curve",$D27+($E27-$D27)*$I$2/(1+EXP($I$3*(COUNT($J$13:AJ$13)+$I$4))),TREND($D27:$E27,$D$9:$E$9,AJ$13))</f>
        <v>1</v>
      </c>
      <c r="AK31" s="14">
        <f>IF($F27="s-curve",$D27+($E27-$D27)*$I$2/(1+EXP($I$3*(COUNT($J$13:AK$13)+$I$4))),TREND($D27:$E27,$D$9:$E$9,AK$13))</f>
        <v>1</v>
      </c>
      <c r="AL31" s="14">
        <f>IF($F27="s-curve",$D27+($E27-$D27)*$I$2/(1+EXP($I$3*(COUNT($J$13:AL$13)+$I$4))),TREND($D27:$E27,$D$9:$E$9,AL$13))</f>
        <v>1</v>
      </c>
      <c r="AM31" s="14">
        <f>IF($F27="s-curve",$D27+($E27-$D27)*$I$2/(1+EXP($I$3*(COUNT($J$13:AM$13)+$I$4))),TREND($D27:$E27,$D$9:$E$9,AM$13))</f>
        <v>1</v>
      </c>
      <c r="AN31" s="14">
        <f>IF($F27="s-curve",$D27+($E27-$D27)*$I$2/(1+EXP($I$3*(COUNT($J$13:AN$13)+$I$4))),TREND($D27:$E27,$D$9:$E$9,AN$13))</f>
        <v>1</v>
      </c>
    </row>
    <row r="32" spans="1:40" x14ac:dyDescent="0.35">
      <c r="C32" s="14" t="s">
        <v>2</v>
      </c>
      <c r="D32" s="25">
        <f>MIN('Potencia Calcs'!B117,1)/2</f>
        <v>1.6265452179570593E-4</v>
      </c>
      <c r="E32" s="25">
        <f>MIN('Potencia Calcs'!AF108,1)/2</f>
        <v>1.3865780647657873E-2</v>
      </c>
      <c r="F32" s="8" t="str">
        <f>IF(D32=E32,"n/a",IF(OR(C32="battery electric vehicle",C32="natural gas vehicle",C32="plugin hybrid vehicle"),"s-curve","linear"))</f>
        <v>s-curve</v>
      </c>
      <c r="J32" s="25">
        <f t="shared" si="4"/>
        <v>8.4198565732714632E-3</v>
      </c>
      <c r="K32" s="14">
        <f>IF($F28="s-curve",$D28+($E28-$D28)*$I$2/(1+EXP($I$3*(COUNT($J$13:K$13)+$I$4))),TREND($D28:$E28,$D$9:$E$9,K$13))</f>
        <v>8.5528989371286418E-3</v>
      </c>
      <c r="L32" s="14">
        <f>IF($F28="s-curve",$D28+($E28-$D28)*$I$2/(1+EXP($I$3*(COUNT($J$13:L$13)+$I$4))),TREND($D28:$E28,$D$9:$E$9,L$13))</f>
        <v>8.5985214921854153E-3</v>
      </c>
      <c r="M32" s="14">
        <f>IF($F28="s-curve",$D28+($E28-$D28)*$I$2/(1+EXP($I$3*(COUNT($J$13:M$13)+$I$4))),TREND($D28:$E28,$D$9:$E$9,M$13))</f>
        <v>8.6593664762163441E-3</v>
      </c>
      <c r="N32" s="14">
        <f>IF($F28="s-curve",$D28+($E28-$D28)*$I$2/(1+EXP($I$3*(COUNT($J$13:N$13)+$I$4))),TREND($D28:$E28,$D$9:$E$9,N$13))</f>
        <v>8.7401804499420005E-3</v>
      </c>
      <c r="O32" s="14">
        <f>IF($F28="s-curve",$D28+($E28-$D28)*$I$2/(1+EXP($I$3*(COUNT($J$13:O$13)+$I$4))),TREND($D28:$E28,$D$9:$E$9,O$13))</f>
        <v>8.8469336505737385E-3</v>
      </c>
      <c r="P32" s="14">
        <f>IF($F28="s-curve",$D28+($E28-$D28)*$I$2/(1+EXP($I$3*(COUNT($J$13:P$13)+$I$4))),TREND($D28:$E28,$D$9:$E$9,P$13))</f>
        <v>8.9869410579796766E-3</v>
      </c>
      <c r="Q32" s="14">
        <f>IF($F28="s-curve",$D28+($E28-$D28)*$I$2/(1+EXP($I$3*(COUNT($J$13:Q$13)+$I$4))),TREND($D28:$E28,$D$9:$E$9,Q$13))</f>
        <v>9.1688391380621865E-3</v>
      </c>
      <c r="R32" s="14">
        <f>IF($F28="s-curve",$D28+($E28-$D28)*$I$2/(1+EXP($I$3*(COUNT($J$13:R$13)+$I$4))),TREND($D28:$E28,$D$9:$E$9,R$13))</f>
        <v>9.4022897562039878E-3</v>
      </c>
      <c r="S32" s="14">
        <f>IF($F28="s-curve",$D28+($E28-$D28)*$I$2/(1+EXP($I$3*(COUNT($J$13:S$13)+$I$4))),TREND($D28:$E28,$D$9:$E$9,S$13))</f>
        <v>9.6972466169527594E-3</v>
      </c>
      <c r="T32" s="14">
        <f>IF($F28="s-curve",$D28+($E28-$D28)*$I$2/(1+EXP($I$3*(COUNT($J$13:T$13)+$I$4))),TREND($D28:$E28,$D$9:$E$9,T$13))</f>
        <v>1.0062625684571828E-2</v>
      </c>
      <c r="U32" s="14">
        <f>IF($F28="s-curve",$D28+($E28-$D28)*$I$2/(1+EXP($I$3*(COUNT($J$13:U$13)+$I$4))),TREND($D28:$E28,$D$9:$E$9,U$13))</f>
        <v>1.0504325499357828E-2</v>
      </c>
      <c r="V32" s="14">
        <f>IF($F28="s-curve",$D28+($E28-$D28)*$I$2/(1+EXP($I$3*(COUNT($J$13:V$13)+$I$4))),TREND($D28:$E28,$D$9:$E$9,V$13))</f>
        <v>1.1022799510125487E-2</v>
      </c>
      <c r="W32" s="14">
        <f>IF($F28="s-curve",$D28+($E28-$D28)*$I$2/(1+EXP($I$3*(COUNT($J$13:W$13)+$I$4))),TREND($D28:$E28,$D$9:$E$9,W$13))</f>
        <v>1.1610774503890862E-2</v>
      </c>
      <c r="X32" s="14">
        <f>IF($F28="s-curve",$D28+($E28-$D28)*$I$2/(1+EXP($I$3*(COUNT($J$13:X$13)+$I$4))),TREND($D28:$E28,$D$9:$E$9,X$13))</f>
        <v>1.2252065322780736E-2</v>
      </c>
      <c r="Y32" s="14">
        <f>IF($F28="s-curve",$D28+($E28-$D28)*$I$2/(1+EXP($I$3*(COUNT($J$13:Y$13)+$I$4))),TREND($D28:$E28,$D$9:$E$9,Y$13))</f>
        <v>1.2922431314523555E-2</v>
      </c>
      <c r="Z32" s="14">
        <f>IF($F28="s-curve",$D28+($E28-$D28)*$I$2/(1+EXP($I$3*(COUNT($J$13:Z$13)+$I$4))),TREND($D28:$E28,$D$9:$E$9,Z$13))</f>
        <v>1.3592797306266377E-2</v>
      </c>
      <c r="AA32" s="14">
        <f>IF($F28="s-curve",$D28+($E28-$D28)*$I$2/(1+EXP($I$3*(COUNT($J$13:AA$13)+$I$4))),TREND($D28:$E28,$D$9:$E$9,AA$13))</f>
        <v>1.4234088125156249E-2</v>
      </c>
      <c r="AB32" s="14">
        <f>IF($F28="s-curve",$D28+($E28-$D28)*$I$2/(1+EXP($I$3*(COUNT($J$13:AB$13)+$I$4))),TREND($D28:$E28,$D$9:$E$9,AB$13))</f>
        <v>1.4822063118921624E-2</v>
      </c>
      <c r="AC32" s="14">
        <f>IF($F28="s-curve",$D28+($E28-$D28)*$I$2/(1+EXP($I$3*(COUNT($J$13:AC$13)+$I$4))),TREND($D28:$E28,$D$9:$E$9,AC$13))</f>
        <v>1.5340537129689281E-2</v>
      </c>
      <c r="AD32" s="14">
        <f>IF($F28="s-curve",$D28+($E28-$D28)*$I$2/(1+EXP($I$3*(COUNT($J$13:AD$13)+$I$4))),TREND($D28:$E28,$D$9:$E$9,AD$13))</f>
        <v>1.5782236944475281E-2</v>
      </c>
      <c r="AE32" s="14">
        <f>IF($F28="s-curve",$D28+($E28-$D28)*$I$2/(1+EXP($I$3*(COUNT($J$13:AE$13)+$I$4))),TREND($D28:$E28,$D$9:$E$9,AE$13))</f>
        <v>1.6147616012094353E-2</v>
      </c>
      <c r="AF32" s="14">
        <f>IF($F28="s-curve",$D28+($E28-$D28)*$I$2/(1+EXP($I$3*(COUNT($J$13:AF$13)+$I$4))),TREND($D28:$E28,$D$9:$E$9,AF$13))</f>
        <v>1.6442572872843123E-2</v>
      </c>
      <c r="AG32" s="14">
        <f>IF($F28="s-curve",$D28+($E28-$D28)*$I$2/(1+EXP($I$3*(COUNT($J$13:AG$13)+$I$4))),TREND($D28:$E28,$D$9:$E$9,AG$13))</f>
        <v>1.6676023490984924E-2</v>
      </c>
      <c r="AH32" s="14">
        <f>IF($F28="s-curve",$D28+($E28-$D28)*$I$2/(1+EXP($I$3*(COUNT($J$13:AH$13)+$I$4))),TREND($D28:$E28,$D$9:$E$9,AH$13))</f>
        <v>1.6857921571067434E-2</v>
      </c>
      <c r="AI32" s="14">
        <f>IF($F28="s-curve",$D28+($E28-$D28)*$I$2/(1+EXP($I$3*(COUNT($J$13:AI$13)+$I$4))),TREND($D28:$E28,$D$9:$E$9,AI$13))</f>
        <v>1.6997928978473374E-2</v>
      </c>
      <c r="AJ32" s="14">
        <f>IF($F28="s-curve",$D28+($E28-$D28)*$I$2/(1+EXP($I$3*(COUNT($J$13:AJ$13)+$I$4))),TREND($D28:$E28,$D$9:$E$9,AJ$13))</f>
        <v>1.7104682179105109E-2</v>
      </c>
      <c r="AK32" s="14">
        <f>IF($F28="s-curve",$D28+($E28-$D28)*$I$2/(1+EXP($I$3*(COUNT($J$13:AK$13)+$I$4))),TREND($D28:$E28,$D$9:$E$9,AK$13))</f>
        <v>1.7185496152830767E-2</v>
      </c>
      <c r="AL32" s="14">
        <f>IF($F28="s-curve",$D28+($E28-$D28)*$I$2/(1+EXP($I$3*(COUNT($J$13:AL$13)+$I$4))),TREND($D28:$E28,$D$9:$E$9,AL$13))</f>
        <v>1.7246341136861694E-2</v>
      </c>
      <c r="AM32" s="14">
        <f>IF($F28="s-curve",$D28+($E28-$D28)*$I$2/(1+EXP($I$3*(COUNT($J$13:AM$13)+$I$4))),TREND($D28:$E28,$D$9:$E$9,AM$13))</f>
        <v>1.7291963691918467E-2</v>
      </c>
      <c r="AN32" s="14">
        <f>IF($F28="s-curve",$D28+($E28-$D28)*$I$2/(1+EXP($I$3*(COUNT($J$13:AN$13)+$I$4))),TREND($D28:$E28,$D$9:$E$9,AN$13))</f>
        <v>1.7326066995031461E-2</v>
      </c>
    </row>
    <row r="33" spans="1:40" x14ac:dyDescent="0.35">
      <c r="C33" s="14" t="s">
        <v>3</v>
      </c>
      <c r="D33" s="25">
        <f>MIN('Potencia Calcs'!B118,1)/5</f>
        <v>4.6472720513058838E-6</v>
      </c>
      <c r="E33" s="25">
        <f>MIN('Potencia Calcs'!AF109,1)</f>
        <v>7.4560579331780993E-2</v>
      </c>
      <c r="F33" s="8" t="str">
        <f>IF(D33=E33,"n/a",IF(OR(C33="battery electric vehicle",C33="natural gas vehicle",C33="plugin hybrid vehicle"),"s-curve","linear"))</f>
        <v>linear</v>
      </c>
      <c r="J33" s="25">
        <f t="shared" si="4"/>
        <v>3.4529916856042564E-3</v>
      </c>
      <c r="K33" s="14">
        <f>IF($F29="s-curve",$D29+($E29-$D29)*$I$2/(1+EXP($I$3*(COUNT($J$13:K$13)+$I$4))),TREND($D29:$E29,$D$9:$E$9,K$13))</f>
        <v>3.4202635347259508E-3</v>
      </c>
      <c r="L33" s="14">
        <f>IF($F29="s-curve",$D29+($E29-$D29)*$I$2/(1+EXP($I$3*(COUNT($J$13:L$13)+$I$4))),TREND($D29:$E29,$D$9:$E$9,L$13))</f>
        <v>3.3875353838476452E-3</v>
      </c>
      <c r="M33" s="14">
        <f>IF($F29="s-curve",$D29+($E29-$D29)*$I$2/(1+EXP($I$3*(COUNT($J$13:M$13)+$I$4))),TREND($D29:$E29,$D$9:$E$9,M$13))</f>
        <v>3.3548072329693535E-3</v>
      </c>
      <c r="N33" s="14">
        <f>IF($F29="s-curve",$D29+($E29-$D29)*$I$2/(1+EXP($I$3*(COUNT($J$13:N$13)+$I$4))),TREND($D29:$E29,$D$9:$E$9,N$13))</f>
        <v>3.3220790820910479E-3</v>
      </c>
      <c r="O33" s="14">
        <f>IF($F29="s-curve",$D29+($E29-$D29)*$I$2/(1+EXP($I$3*(COUNT($J$13:O$13)+$I$4))),TREND($D29:$E29,$D$9:$E$9,O$13))</f>
        <v>3.2893509312127422E-3</v>
      </c>
      <c r="P33" s="14">
        <f>IF($F29="s-curve",$D29+($E29-$D29)*$I$2/(1+EXP($I$3*(COUNT($J$13:P$13)+$I$4))),TREND($D29:$E29,$D$9:$E$9,P$13))</f>
        <v>3.2566227803344366E-3</v>
      </c>
      <c r="Q33" s="14">
        <f>IF($F29="s-curve",$D29+($E29-$D29)*$I$2/(1+EXP($I$3*(COUNT($J$13:Q$13)+$I$4))),TREND($D29:$E29,$D$9:$E$9,Q$13))</f>
        <v>3.223894629456131E-3</v>
      </c>
      <c r="R33" s="14">
        <f>IF($F29="s-curve",$D29+($E29-$D29)*$I$2/(1+EXP($I$3*(COUNT($J$13:R$13)+$I$4))),TREND($D29:$E29,$D$9:$E$9,R$13))</f>
        <v>3.1911664785778393E-3</v>
      </c>
      <c r="S33" s="14">
        <f>IF($F29="s-curve",$D29+($E29-$D29)*$I$2/(1+EXP($I$3*(COUNT($J$13:S$13)+$I$4))),TREND($D29:$E29,$D$9:$E$9,S$13))</f>
        <v>3.1584383276995337E-3</v>
      </c>
      <c r="T33" s="14">
        <f>IF($F29="s-curve",$D29+($E29-$D29)*$I$2/(1+EXP($I$3*(COUNT($J$13:T$13)+$I$4))),TREND($D29:$E29,$D$9:$E$9,T$13))</f>
        <v>3.1257101768212281E-3</v>
      </c>
      <c r="U33" s="14">
        <f>IF($F29="s-curve",$D29+($E29-$D29)*$I$2/(1+EXP($I$3*(COUNT($J$13:U$13)+$I$4))),TREND($D29:$E29,$D$9:$E$9,U$13))</f>
        <v>3.0929820259429225E-3</v>
      </c>
      <c r="V33" s="14">
        <f>IF($F29="s-curve",$D29+($E29-$D29)*$I$2/(1+EXP($I$3*(COUNT($J$13:V$13)+$I$4))),TREND($D29:$E29,$D$9:$E$9,V$13))</f>
        <v>3.0602538750646308E-3</v>
      </c>
      <c r="W33" s="14">
        <f>IF($F29="s-curve",$D29+($E29-$D29)*$I$2/(1+EXP($I$3*(COUNT($J$13:W$13)+$I$4))),TREND($D29:$E29,$D$9:$E$9,W$13))</f>
        <v>3.0275257241863252E-3</v>
      </c>
      <c r="X33" s="14">
        <f>IF($F29="s-curve",$D29+($E29-$D29)*$I$2/(1+EXP($I$3*(COUNT($J$13:X$13)+$I$4))),TREND($D29:$E29,$D$9:$E$9,X$13))</f>
        <v>2.9947975733080195E-3</v>
      </c>
      <c r="Y33" s="14">
        <f>IF($F29="s-curve",$D29+($E29-$D29)*$I$2/(1+EXP($I$3*(COUNT($J$13:Y$13)+$I$4))),TREND($D29:$E29,$D$9:$E$9,Y$13))</f>
        <v>2.9620694224297139E-3</v>
      </c>
      <c r="Z33" s="14">
        <f>IF($F29="s-curve",$D29+($E29-$D29)*$I$2/(1+EXP($I$3*(COUNT($J$13:Z$13)+$I$4))),TREND($D29:$E29,$D$9:$E$9,Z$13))</f>
        <v>2.9293412715514083E-3</v>
      </c>
      <c r="AA33" s="14">
        <f>IF($F29="s-curve",$D29+($E29-$D29)*$I$2/(1+EXP($I$3*(COUNT($J$13:AA$13)+$I$4))),TREND($D29:$E29,$D$9:$E$9,AA$13))</f>
        <v>2.8966131206731166E-3</v>
      </c>
      <c r="AB33" s="14">
        <f>IF($F29="s-curve",$D29+($E29-$D29)*$I$2/(1+EXP($I$3*(COUNT($J$13:AB$13)+$I$4))),TREND($D29:$E29,$D$9:$E$9,AB$13))</f>
        <v>2.863884969794811E-3</v>
      </c>
      <c r="AC33" s="14">
        <f>IF($F29="s-curve",$D29+($E29-$D29)*$I$2/(1+EXP($I$3*(COUNT($J$13:AC$13)+$I$4))),TREND($D29:$E29,$D$9:$E$9,AC$13))</f>
        <v>2.8311568189165054E-3</v>
      </c>
      <c r="AD33" s="14">
        <f>IF($F29="s-curve",$D29+($E29-$D29)*$I$2/(1+EXP($I$3*(COUNT($J$13:AD$13)+$I$4))),TREND($D29:$E29,$D$9:$E$9,AD$13))</f>
        <v>2.7984286680381998E-3</v>
      </c>
      <c r="AE33" s="14">
        <f>IF($F29="s-curve",$D29+($E29-$D29)*$I$2/(1+EXP($I$3*(COUNT($J$13:AE$13)+$I$4))),TREND($D29:$E29,$D$9:$E$9,AE$13))</f>
        <v>2.7657005171598942E-3</v>
      </c>
      <c r="AF33" s="14">
        <f>IF($F29="s-curve",$D29+($E29-$D29)*$I$2/(1+EXP($I$3*(COUNT($J$13:AF$13)+$I$4))),TREND($D29:$E29,$D$9:$E$9,AF$13))</f>
        <v>2.7329723662816024E-3</v>
      </c>
      <c r="AG33" s="14">
        <f>IF($F29="s-curve",$D29+($E29-$D29)*$I$2/(1+EXP($I$3*(COUNT($J$13:AG$13)+$I$4))),TREND($D29:$E29,$D$9:$E$9,AG$13))</f>
        <v>2.7002442154032968E-3</v>
      </c>
      <c r="AH33" s="14">
        <f>IF($F29="s-curve",$D29+($E29-$D29)*$I$2/(1+EXP($I$3*(COUNT($J$13:AH$13)+$I$4))),TREND($D29:$E29,$D$9:$E$9,AH$13))</f>
        <v>2.6675160645249912E-3</v>
      </c>
      <c r="AI33" s="14">
        <f>IF($F29="s-curve",$D29+($E29-$D29)*$I$2/(1+EXP($I$3*(COUNT($J$13:AI$13)+$I$4))),TREND($D29:$E29,$D$9:$E$9,AI$13))</f>
        <v>2.6347879136466856E-3</v>
      </c>
      <c r="AJ33" s="14">
        <f>IF($F29="s-curve",$D29+($E29-$D29)*$I$2/(1+EXP($I$3*(COUNT($J$13:AJ$13)+$I$4))),TREND($D29:$E29,$D$9:$E$9,AJ$13))</f>
        <v>2.6020597627683939E-3</v>
      </c>
      <c r="AK33" s="14">
        <f>IF($F29="s-curve",$D29+($E29-$D29)*$I$2/(1+EXP($I$3*(COUNT($J$13:AK$13)+$I$4))),TREND($D29:$E29,$D$9:$E$9,AK$13))</f>
        <v>2.5693316118900883E-3</v>
      </c>
      <c r="AL33" s="14">
        <f>IF($F29="s-curve",$D29+($E29-$D29)*$I$2/(1+EXP($I$3*(COUNT($J$13:AL$13)+$I$4))),TREND($D29:$E29,$D$9:$E$9,AL$13))</f>
        <v>2.5366034610117827E-3</v>
      </c>
      <c r="AM33" s="14">
        <f>IF($F29="s-curve",$D29+($E29-$D29)*$I$2/(1+EXP($I$3*(COUNT($J$13:AM$13)+$I$4))),TREND($D29:$E29,$D$9:$E$9,AM$13))</f>
        <v>2.5038753101334771E-3</v>
      </c>
      <c r="AN33" s="14">
        <f>IF($F29="s-curve",$D29+($E29-$D29)*$I$2/(1+EXP($I$3*(COUNT($J$13:AN$13)+$I$4))),TREND($D29:$E29,$D$9:$E$9,AN$13))</f>
        <v>2.4711471592551715E-3</v>
      </c>
    </row>
    <row r="34" spans="1:40" x14ac:dyDescent="0.35">
      <c r="C34" s="14" t="s">
        <v>4</v>
      </c>
      <c r="D34" s="25">
        <f>MIN('Potencia Calcs'!B119,1)</f>
        <v>1</v>
      </c>
      <c r="E34" s="25">
        <f>D34</f>
        <v>1</v>
      </c>
      <c r="F34" s="8" t="str">
        <f>IF(D34=E34,"n/a",IF(OR(C34="battery electric vehicle",C34="natural gas vehicle",C34="plugin hybrid vehicle"),"s-curve","linear"))</f>
        <v>n/a</v>
      </c>
      <c r="H34" s="92"/>
      <c r="J34" s="25">
        <f t="shared" si="4"/>
        <v>6.8039245036537072E-5</v>
      </c>
      <c r="K34" s="14">
        <f>IF($F30="s-curve",$D30+($E30-$D30)*$I$2/(1+EXP($I$3*(COUNT($J$13:K$13)+$I$4))),TREND($D30:$E30,$D$9:$E$9,K$13))</f>
        <v>1.572986221223359E-3</v>
      </c>
      <c r="L34" s="14">
        <f>IF($F30="s-curve",$D30+($E30-$D30)*$I$2/(1+EXP($I$3*(COUNT($J$13:L$13)+$I$4))),TREND($D30:$E30,$D$9:$E$9,L$13))</f>
        <v>2.0890588787440584E-3</v>
      </c>
      <c r="M34" s="14">
        <f>IF($F30="s-curve",$D30+($E30-$D30)*$I$2/(1+EXP($I$3*(COUNT($J$13:M$13)+$I$4))),TREND($D30:$E30,$D$9:$E$9,M$13))</f>
        <v>2.7773244212278016E-3</v>
      </c>
      <c r="N34" s="14">
        <f>IF($F30="s-curve",$D30+($E30-$D30)*$I$2/(1+EXP($I$3*(COUNT($J$13:N$13)+$I$4))),TREND($D30:$E30,$D$9:$E$9,N$13))</f>
        <v>3.6914749358911599E-3</v>
      </c>
      <c r="O34" s="14">
        <f>IF($F30="s-curve",$D30+($E30-$D30)*$I$2/(1+EXP($I$3*(COUNT($J$13:O$13)+$I$4))),TREND($D30:$E30,$D$9:$E$9,O$13))</f>
        <v>4.8990444786381907E-3</v>
      </c>
      <c r="P34" s="14">
        <f>IF($F30="s-curve",$D30+($E30-$D30)*$I$2/(1+EXP($I$3*(COUNT($J$13:P$13)+$I$4))),TREND($D30:$E30,$D$9:$E$9,P$13))</f>
        <v>6.4827785488289196E-3</v>
      </c>
      <c r="Q34" s="14">
        <f>IF($F30="s-curve",$D30+($E30-$D30)*$I$2/(1+EXP($I$3*(COUNT($J$13:Q$13)+$I$4))),TREND($D30:$E30,$D$9:$E$9,Q$13))</f>
        <v>8.5403710153024483E-3</v>
      </c>
      <c r="R34" s="14">
        <f>IF($F30="s-curve",$D30+($E30-$D30)*$I$2/(1+EXP($I$3*(COUNT($J$13:R$13)+$I$4))),TREND($D30:$E30,$D$9:$E$9,R$13))</f>
        <v>1.1181114848136069E-2</v>
      </c>
      <c r="S34" s="14">
        <f>IF($F30="s-curve",$D30+($E30-$D30)*$I$2/(1+EXP($I$3*(COUNT($J$13:S$13)+$I$4))),TREND($D30:$E30,$D$9:$E$9,S$13))</f>
        <v>1.4517604240086007E-2</v>
      </c>
      <c r="T34" s="14">
        <f>IF($F30="s-curve",$D30+($E30-$D30)*$I$2/(1+EXP($I$3*(COUNT($J$13:T$13)+$I$4))),TREND($D30:$E30,$D$9:$E$9,T$13))</f>
        <v>1.8650694686115469E-2</v>
      </c>
      <c r="U34" s="14">
        <f>IF($F30="s-curve",$D30+($E30-$D30)*$I$2/(1+EXP($I$3*(COUNT($J$13:U$13)+$I$4))),TREND($D30:$E30,$D$9:$E$9,U$13))</f>
        <v>2.3647109221849875E-2</v>
      </c>
      <c r="V34" s="14">
        <f>IF($F30="s-curve",$D30+($E30-$D30)*$I$2/(1+EXP($I$3*(COUNT($J$13:V$13)+$I$4))),TREND($D30:$E30,$D$9:$E$9,V$13))</f>
        <v>2.9511977164018058E-2</v>
      </c>
      <c r="W34" s="14">
        <f>IF($F30="s-curve",$D30+($E30-$D30)*$I$2/(1+EXP($I$3*(COUNT($J$13:W$13)+$I$4))),TREND($D30:$E30,$D$9:$E$9,W$13))</f>
        <v>3.6163025471387153E-2</v>
      </c>
      <c r="X34" s="14">
        <f>IF($F30="s-curve",$D30+($E30-$D30)*$I$2/(1+EXP($I$3*(COUNT($J$13:X$13)+$I$4))),TREND($D30:$E30,$D$9:$E$9,X$13))</f>
        <v>4.3417171074067028E-2</v>
      </c>
      <c r="Y34" s="14">
        <f>IF($F30="s-curve",$D30+($E30-$D30)*$I$2/(1+EXP($I$3*(COUNT($J$13:Y$13)+$I$4))),TREND($D30:$E30,$D$9:$E$9,Y$13))</f>
        <v>5.100020885964681E-2</v>
      </c>
      <c r="Z34" s="14">
        <f>IF($F30="s-curve",$D30+($E30-$D30)*$I$2/(1+EXP($I$3*(COUNT($J$13:Z$13)+$I$4))),TREND($D30:$E30,$D$9:$E$9,Z$13))</f>
        <v>5.85832466452266E-2</v>
      </c>
      <c r="AA34" s="14">
        <f>IF($F30="s-curve",$D30+($E30-$D30)*$I$2/(1+EXP($I$3*(COUNT($J$13:AA$13)+$I$4))),TREND($D30:$E30,$D$9:$E$9,AA$13))</f>
        <v>6.5837392247906468E-2</v>
      </c>
      <c r="AB34" s="14">
        <f>IF($F30="s-curve",$D30+($E30-$D30)*$I$2/(1+EXP($I$3*(COUNT($J$13:AB$13)+$I$4))),TREND($D30:$E30,$D$9:$E$9,AB$13))</f>
        <v>7.2488440555275563E-2</v>
      </c>
      <c r="AC34" s="14">
        <f>IF($F30="s-curve",$D30+($E30-$D30)*$I$2/(1+EXP($I$3*(COUNT($J$13:AC$13)+$I$4))),TREND($D30:$E30,$D$9:$E$9,AC$13))</f>
        <v>7.8353308497443735E-2</v>
      </c>
      <c r="AD34" s="14">
        <f>IF($F30="s-curve",$D30+($E30-$D30)*$I$2/(1+EXP($I$3*(COUNT($J$13:AD$13)+$I$4))),TREND($D30:$E30,$D$9:$E$9,AD$13))</f>
        <v>8.3349723033178141E-2</v>
      </c>
      <c r="AE34" s="14">
        <f>IF($F30="s-curve",$D30+($E30-$D30)*$I$2/(1+EXP($I$3*(COUNT($J$13:AE$13)+$I$4))),TREND($D30:$E30,$D$9:$E$9,AE$13))</f>
        <v>8.7482813479207625E-2</v>
      </c>
      <c r="AF34" s="14">
        <f>IF($F30="s-curve",$D30+($E30-$D30)*$I$2/(1+EXP($I$3*(COUNT($J$13:AF$13)+$I$4))),TREND($D30:$E30,$D$9:$E$9,AF$13))</f>
        <v>9.0819302871157553E-2</v>
      </c>
      <c r="AG34" s="14">
        <f>IF($F30="s-curve",$D30+($E30-$D30)*$I$2/(1+EXP($I$3*(COUNT($J$13:AG$13)+$I$4))),TREND($D30:$E30,$D$9:$E$9,AG$13))</f>
        <v>9.3460046703991176E-2</v>
      </c>
      <c r="AH34" s="14">
        <f>IF($F30="s-curve",$D30+($E30-$D30)*$I$2/(1+EXP($I$3*(COUNT($J$13:AH$13)+$I$4))),TREND($D30:$E30,$D$9:$E$9,AH$13))</f>
        <v>9.5517639170464699E-2</v>
      </c>
      <c r="AI34" s="14">
        <f>IF($F30="s-curve",$D30+($E30-$D30)*$I$2/(1+EXP($I$3*(COUNT($J$13:AI$13)+$I$4))),TREND($D30:$E30,$D$9:$E$9,AI$13))</f>
        <v>9.7101373240655431E-2</v>
      </c>
      <c r="AJ34" s="14">
        <f>IF($F30="s-curve",$D30+($E30-$D30)*$I$2/(1+EXP($I$3*(COUNT($J$13:AJ$13)+$I$4))),TREND($D30:$E30,$D$9:$E$9,AJ$13))</f>
        <v>9.8308942783402464E-2</v>
      </c>
      <c r="AK34" s="14">
        <f>IF($F30="s-curve",$D30+($E30-$D30)*$I$2/(1+EXP($I$3*(COUNT($J$13:AK$13)+$I$4))),TREND($D30:$E30,$D$9:$E$9,AK$13))</f>
        <v>9.9223093298065806E-2</v>
      </c>
      <c r="AL34" s="14">
        <f>IF($F30="s-curve",$D30+($E30-$D30)*$I$2/(1+EXP($I$3*(COUNT($J$13:AL$13)+$I$4))),TREND($D30:$E30,$D$9:$E$9,AL$13))</f>
        <v>9.9911358840549566E-2</v>
      </c>
      <c r="AM34" s="14">
        <f>IF($F30="s-curve",$D30+($E30-$D30)*$I$2/(1+EXP($I$3*(COUNT($J$13:AM$13)+$I$4))),TREND($D30:$E30,$D$9:$E$9,AM$13))</f>
        <v>0.10042743149807026</v>
      </c>
      <c r="AN34" s="14">
        <f>IF($F30="s-curve",$D30+($E30-$D30)*$I$2/(1+EXP($I$3*(COUNT($J$13:AN$13)+$I$4))),TREND($D30:$E30,$D$9:$E$9,AN$13))</f>
        <v>0.10081320082304236</v>
      </c>
    </row>
    <row r="35" spans="1:40" x14ac:dyDescent="0.35">
      <c r="C35" s="14" t="s">
        <v>5</v>
      </c>
      <c r="D35" s="25">
        <v>0</v>
      </c>
      <c r="E35" s="25">
        <v>0</v>
      </c>
      <c r="F35" s="8" t="str">
        <f>IF(D35=E35,"n/a",IF(OR(C35="battery electric vehicle",C35="natural gas vehicle",C35="plugin hybrid vehicle"),"s-curve","linear"))</f>
        <v>n/a</v>
      </c>
      <c r="J35" s="25">
        <f t="shared" si="4"/>
        <v>0</v>
      </c>
      <c r="K35" s="14">
        <f>IF($F31="s-curve",$D31+($E31-$D31)*$I$2/(1+EXP($I$3*(COUNT($J$13:K$13)+$I$4))),TREND($D31:$E31,$D$9:$E$9,K$13))</f>
        <v>3.0558899490106651E-4</v>
      </c>
      <c r="L35" s="14">
        <f>IF($F31="s-curve",$D31+($E31-$D31)*$I$2/(1+EXP($I$3*(COUNT($J$13:L$13)+$I$4))),TREND($D31:$E31,$D$9:$E$9,L$13))</f>
        <v>4.103808096314848E-4</v>
      </c>
      <c r="M35" s="14">
        <f>IF($F31="s-curve",$D31+($E31-$D31)*$I$2/(1+EXP($I$3*(COUNT($J$13:M$13)+$I$4))),TREND($D31:$E31,$D$9:$E$9,M$13))</f>
        <v>5.5013747792657746E-4</v>
      </c>
      <c r="N35" s="14">
        <f>IF($F31="s-curve",$D31+($E31-$D31)*$I$2/(1+EXP($I$3*(COUNT($J$13:N$13)+$I$4))),TREND($D31:$E31,$D$9:$E$9,N$13))</f>
        <v>7.3576151743399304E-4</v>
      </c>
      <c r="O35" s="14">
        <f>IF($F31="s-curve",$D31+($E31-$D31)*$I$2/(1+EXP($I$3*(COUNT($J$13:O$13)+$I$4))),TREND($D31:$E31,$D$9:$E$9,O$13))</f>
        <v>9.8096614502573383E-4</v>
      </c>
      <c r="P35" s="14">
        <f>IF($F31="s-curve",$D31+($E31-$D31)*$I$2/(1+EXP($I$3*(COUNT($J$13:P$13)+$I$4))),TREND($D31:$E31,$D$9:$E$9,P$13))</f>
        <v>1.3025533573050854E-3</v>
      </c>
      <c r="Q35" s="14">
        <f>IF($F31="s-curve",$D31+($E31-$D31)*$I$2/(1+EXP($I$3*(COUNT($J$13:Q$13)+$I$4))),TREND($D31:$E31,$D$9:$E$9,Q$13))</f>
        <v>1.7203605117729623E-3</v>
      </c>
      <c r="R35" s="14">
        <f>IF($F31="s-curve",$D31+($E31-$D31)*$I$2/(1+EXP($I$3*(COUNT($J$13:R$13)+$I$4))),TREND($D31:$E31,$D$9:$E$9,R$13))</f>
        <v>2.2565802367439493E-3</v>
      </c>
      <c r="S35" s="14">
        <f>IF($F31="s-curve",$D31+($E31-$D31)*$I$2/(1+EXP($I$3*(COUNT($J$13:S$13)+$I$4))),TREND($D31:$E31,$D$9:$E$9,S$13))</f>
        <v>2.9340754946615821E-3</v>
      </c>
      <c r="T35" s="14">
        <f>IF($F31="s-curve",$D31+($E31-$D31)*$I$2/(1+EXP($I$3*(COUNT($J$13:T$13)+$I$4))),TREND($D31:$E31,$D$9:$E$9,T$13))</f>
        <v>3.7733256311930055E-3</v>
      </c>
      <c r="U35" s="14">
        <f>IF($F31="s-curve",$D31+($E31-$D31)*$I$2/(1+EXP($I$3*(COUNT($J$13:U$13)+$I$4))),TREND($D31:$E31,$D$9:$E$9,U$13))</f>
        <v>4.7878791804169315E-3</v>
      </c>
      <c r="V35" s="14">
        <f>IF($F31="s-curve",$D31+($E31-$D31)*$I$2/(1+EXP($I$3*(COUNT($J$13:V$13)+$I$4))),TREND($D31:$E31,$D$9:$E$9,V$13))</f>
        <v>5.9787776825128459E-3</v>
      </c>
      <c r="W35" s="14">
        <f>IF($F31="s-curve",$D31+($E31-$D31)*$I$2/(1+EXP($I$3*(COUNT($J$13:W$13)+$I$4))),TREND($D31:$E31,$D$9:$E$9,W$13))</f>
        <v>7.3293150764861537E-3</v>
      </c>
      <c r="X35" s="14">
        <f>IF($F31="s-curve",$D31+($E31-$D31)*$I$2/(1+EXP($I$3*(COUNT($J$13:X$13)+$I$4))),TREND($D31:$E31,$D$9:$E$9,X$13))</f>
        <v>8.8023151878958896E-3</v>
      </c>
      <c r="Y35" s="14">
        <f>IF($F31="s-curve",$D31+($E31-$D31)*$I$2/(1+EXP($I$3*(COUNT($J$13:Y$13)+$I$4))),TREND($D31:$E31,$D$9:$E$9,Y$13))</f>
        <v>1.0342098935668589E-2</v>
      </c>
      <c r="Z35" s="14">
        <f>IF($F31="s-curve",$D31+($E31-$D31)*$I$2/(1+EXP($I$3*(COUNT($J$13:Z$13)+$I$4))),TREND($D31:$E31,$D$9:$E$9,Z$13))</f>
        <v>1.1881882683441288E-2</v>
      </c>
      <c r="AA35" s="14">
        <f>IF($F31="s-curve",$D31+($E31-$D31)*$I$2/(1+EXP($I$3*(COUNT($J$13:AA$13)+$I$4))),TREND($D31:$E31,$D$9:$E$9,AA$13))</f>
        <v>1.3354882794851022E-2</v>
      </c>
      <c r="AB35" s="14">
        <f>IF($F31="s-curve",$D31+($E31-$D31)*$I$2/(1+EXP($I$3*(COUNT($J$13:AB$13)+$I$4))),TREND($D31:$E31,$D$9:$E$9,AB$13))</f>
        <v>1.4705420188824331E-2</v>
      </c>
      <c r="AC35" s="14">
        <f>IF($F31="s-curve",$D31+($E31-$D31)*$I$2/(1+EXP($I$3*(COUNT($J$13:AC$13)+$I$4))),TREND($D31:$E31,$D$9:$E$9,AC$13))</f>
        <v>1.5896318690920244E-2</v>
      </c>
      <c r="AD35" s="14">
        <f>IF($F31="s-curve",$D31+($E31-$D31)*$I$2/(1+EXP($I$3*(COUNT($J$13:AD$13)+$I$4))),TREND($D31:$E31,$D$9:$E$9,AD$13))</f>
        <v>1.6910872240144172E-2</v>
      </c>
      <c r="AE35" s="14">
        <f>IF($F31="s-curve",$D31+($E31-$D31)*$I$2/(1+EXP($I$3*(COUNT($J$13:AE$13)+$I$4))),TREND($D31:$E31,$D$9:$E$9,AE$13))</f>
        <v>1.7750122376675597E-2</v>
      </c>
      <c r="AF35" s="14">
        <f>IF($F31="s-curve",$D31+($E31-$D31)*$I$2/(1+EXP($I$3*(COUNT($J$13:AF$13)+$I$4))),TREND($D31:$E31,$D$9:$E$9,AF$13))</f>
        <v>1.8427617634593229E-2</v>
      </c>
      <c r="AG35" s="14">
        <f>IF($F31="s-curve",$D31+($E31-$D31)*$I$2/(1+EXP($I$3*(COUNT($J$13:AG$13)+$I$4))),TREND($D31:$E31,$D$9:$E$9,AG$13))</f>
        <v>1.8963837359564216E-2</v>
      </c>
      <c r="AH35" s="14">
        <f>IF($F31="s-curve",$D31+($E31-$D31)*$I$2/(1+EXP($I$3*(COUNT($J$13:AH$13)+$I$4))),TREND($D31:$E31,$D$9:$E$9,AH$13))</f>
        <v>1.9381644514032095E-2</v>
      </c>
      <c r="AI35" s="14">
        <f>IF($F31="s-curve",$D31+($E31-$D31)*$I$2/(1+EXP($I$3*(COUNT($J$13:AI$13)+$I$4))),TREND($D31:$E31,$D$9:$E$9,AI$13))</f>
        <v>1.9703231726311447E-2</v>
      </c>
      <c r="AJ35" s="14">
        <f>IF($F31="s-curve",$D31+($E31-$D31)*$I$2/(1+EXP($I$3*(COUNT($J$13:AJ$13)+$I$4))),TREND($D31:$E31,$D$9:$E$9,AJ$13))</f>
        <v>1.9948436353903184E-2</v>
      </c>
      <c r="AK35" s="14">
        <f>IF($F31="s-curve",$D31+($E31-$D31)*$I$2/(1+EXP($I$3*(COUNT($J$13:AK$13)+$I$4))),TREND($D31:$E31,$D$9:$E$9,AK$13))</f>
        <v>2.0134060393410598E-2</v>
      </c>
      <c r="AL35" s="14">
        <f>IF($F31="s-curve",$D31+($E31-$D31)*$I$2/(1+EXP($I$3*(COUNT($J$13:AL$13)+$I$4))),TREND($D31:$E31,$D$9:$E$9,AL$13))</f>
        <v>2.0273817061705692E-2</v>
      </c>
      <c r="AM35" s="14">
        <f>IF($F31="s-curve",$D31+($E31-$D31)*$I$2/(1+EXP($I$3*(COUNT($J$13:AM$13)+$I$4))),TREND($D31:$E31,$D$9:$E$9,AM$13))</f>
        <v>2.0378608876436111E-2</v>
      </c>
      <c r="AN35" s="14">
        <f>IF($F31="s-curve",$D31+($E31-$D31)*$I$2/(1+EXP($I$3*(COUNT($J$13:AN$13)+$I$4))),TREND($D31:$E31,$D$9:$E$9,AN$13))</f>
        <v>2.0456941775964958E-2</v>
      </c>
    </row>
    <row r="36" spans="1:40" x14ac:dyDescent="0.35">
      <c r="C36" s="14" t="s">
        <v>71</v>
      </c>
      <c r="D36" s="25">
        <v>0</v>
      </c>
      <c r="E36" s="25">
        <v>0</v>
      </c>
      <c r="F36" s="8" t="str">
        <f>IF(D36=E36,"n/a",IF(OR(C36="battery electric vehicle",C36="natural gas vehicle",C36="plugin hybrid vehicle",C36="hydrogen vehicle"),"s-curve","linear"))</f>
        <v>n/a</v>
      </c>
      <c r="J36" s="25">
        <f t="shared" si="4"/>
        <v>1.6265452179570593E-4</v>
      </c>
      <c r="K36" s="14">
        <f>IF($F32="s-curve",$D32+($E32-$D32)*$I$2/(1+EXP($I$3*(COUNT($J$13:K$13)+$I$4))),TREND($D32:$E32,$D$9:$E$9,K$13))</f>
        <v>3.6510494147611158E-4</v>
      </c>
      <c r="L36" s="14">
        <f>IF($F32="s-curve",$D32+($E32-$D32)*$I$2/(1+EXP($I$3*(COUNT($J$13:L$13)+$I$4))),TREND($D32:$E32,$D$9:$E$9,L$13))</f>
        <v>4.3452873364543639E-4</v>
      </c>
      <c r="M36" s="14">
        <f>IF($F32="s-curve",$D32+($E32-$D32)*$I$2/(1+EXP($I$3*(COUNT($J$13:M$13)+$I$4))),TREND($D32:$E32,$D$9:$E$9,M$13))</f>
        <v>5.271164793482448E-4</v>
      </c>
      <c r="N36" s="14">
        <f>IF($F32="s-curve",$D32+($E32-$D32)*$I$2/(1+EXP($I$3*(COUNT($J$13:N$13)+$I$4))),TREND($D32:$E32,$D$9:$E$9,N$13))</f>
        <v>6.5009101484555479E-4</v>
      </c>
      <c r="O36" s="14">
        <f>IF($F32="s-curve",$D32+($E32-$D32)*$I$2/(1+EXP($I$3*(COUNT($J$13:O$13)+$I$4))),TREND($D32:$E32,$D$9:$E$9,O$13))</f>
        <v>8.125372435770471E-4</v>
      </c>
      <c r="P36" s="14">
        <f>IF($F32="s-curve",$D32+($E32-$D32)*$I$2/(1+EXP($I$3*(COUNT($J$13:P$13)+$I$4))),TREND($D32:$E32,$D$9:$E$9,P$13))</f>
        <v>1.0255863624135553E-3</v>
      </c>
      <c r="Q36" s="14">
        <f>IF($F32="s-curve",$D32+($E32-$D32)*$I$2/(1+EXP($I$3*(COUNT($J$13:Q$13)+$I$4))),TREND($D32:$E32,$D$9:$E$9,Q$13))</f>
        <v>1.3023804720799783E-3</v>
      </c>
      <c r="R36" s="14">
        <f>IF($F32="s-curve",$D32+($E32-$D32)*$I$2/(1+EXP($I$3*(COUNT($J$13:R$13)+$I$4))),TREND($D32:$E32,$D$9:$E$9,R$13))</f>
        <v>1.6576220225698228E-3</v>
      </c>
      <c r="S36" s="14">
        <f>IF($F32="s-curve",$D32+($E32-$D32)*$I$2/(1+EXP($I$3*(COUNT($J$13:S$13)+$I$4))),TREND($D32:$E32,$D$9:$E$9,S$13))</f>
        <v>2.1064575552149504E-3</v>
      </c>
      <c r="T36" s="14">
        <f>IF($F32="s-curve",$D32+($E32-$D32)*$I$2/(1+EXP($I$3*(COUNT($J$13:T$13)+$I$4))),TREND($D32:$E32,$D$9:$E$9,T$13))</f>
        <v>2.6624544830906784E-3</v>
      </c>
      <c r="U36" s="14">
        <f>IF($F32="s-curve",$D32+($E32-$D32)*$I$2/(1+EXP($I$3*(COUNT($J$13:U$13)+$I$4))),TREND($D32:$E32,$D$9:$E$9,U$13))</f>
        <v>3.3345886085199188E-3</v>
      </c>
      <c r="V36" s="14">
        <f>IF($F32="s-curve",$D32+($E32-$D32)*$I$2/(1+EXP($I$3*(COUNT($J$13:V$13)+$I$4))),TREND($D32:$E32,$D$9:$E$9,V$13))</f>
        <v>4.1235499440684682E-3</v>
      </c>
      <c r="W36" s="14">
        <f>IF($F32="s-curve",$D32+($E32-$D32)*$I$2/(1+EXP($I$3*(COUNT($J$13:W$13)+$I$4))),TREND($D32:$E32,$D$9:$E$9,W$13))</f>
        <v>5.0182708494875107E-3</v>
      </c>
      <c r="X36" s="14">
        <f>IF($F32="s-curve",$D32+($E32-$D32)*$I$2/(1+EXP($I$3*(COUNT($J$13:X$13)+$I$4))),TREND($D32:$E32,$D$9:$E$9,X$13))</f>
        <v>5.9941223877300115E-3</v>
      </c>
      <c r="Y36" s="14">
        <f>IF($F32="s-curve",$D32+($E32-$D32)*$I$2/(1+EXP($I$3*(COUNT($J$13:Y$13)+$I$4))),TREND($D32:$E32,$D$9:$E$9,Y$13))</f>
        <v>7.0142175847267892E-3</v>
      </c>
      <c r="Z36" s="14">
        <f>IF($F32="s-curve",$D32+($E32-$D32)*$I$2/(1+EXP($I$3*(COUNT($J$13:Z$13)+$I$4))),TREND($D32:$E32,$D$9:$E$9,Z$13))</f>
        <v>8.0343127817235679E-3</v>
      </c>
      <c r="AA36" s="14">
        <f>IF($F32="s-curve",$D32+($E32-$D32)*$I$2/(1+EXP($I$3*(COUNT($J$13:AA$13)+$I$4))),TREND($D32:$E32,$D$9:$E$9,AA$13))</f>
        <v>9.0101643199660669E-3</v>
      </c>
      <c r="AB36" s="14">
        <f>IF($F32="s-curve",$D32+($E32-$D32)*$I$2/(1+EXP($I$3*(COUNT($J$13:AB$13)+$I$4))),TREND($D32:$E32,$D$9:$E$9,AB$13))</f>
        <v>9.9048852253851103E-3</v>
      </c>
      <c r="AC36" s="14">
        <f>IF($F32="s-curve",$D32+($E32-$D32)*$I$2/(1+EXP($I$3*(COUNT($J$13:AC$13)+$I$4))),TREND($D32:$E32,$D$9:$E$9,AC$13))</f>
        <v>1.0693846560933659E-2</v>
      </c>
      <c r="AD36" s="14">
        <f>IF($F32="s-curve",$D32+($E32-$D32)*$I$2/(1+EXP($I$3*(COUNT($J$13:AD$13)+$I$4))),TREND($D32:$E32,$D$9:$E$9,AD$13))</f>
        <v>1.13659806863629E-2</v>
      </c>
      <c r="AE36" s="14">
        <f>IF($F32="s-curve",$D32+($E32-$D32)*$I$2/(1+EXP($I$3*(COUNT($J$13:AE$13)+$I$4))),TREND($D32:$E32,$D$9:$E$9,AE$13))</f>
        <v>1.1921977614238629E-2</v>
      </c>
      <c r="AF36" s="14">
        <f>IF($F32="s-curve",$D32+($E32-$D32)*$I$2/(1+EXP($I$3*(COUNT($J$13:AF$13)+$I$4))),TREND($D32:$E32,$D$9:$E$9,AF$13))</f>
        <v>1.2370813146883756E-2</v>
      </c>
      <c r="AG36" s="14">
        <f>IF($F32="s-curve",$D32+($E32-$D32)*$I$2/(1+EXP($I$3*(COUNT($J$13:AG$13)+$I$4))),TREND($D32:$E32,$D$9:$E$9,AG$13))</f>
        <v>1.27260546973736E-2</v>
      </c>
      <c r="AH36" s="14">
        <f>IF($F32="s-curve",$D32+($E32-$D32)*$I$2/(1+EXP($I$3*(COUNT($J$13:AH$13)+$I$4))),TREND($D32:$E32,$D$9:$E$9,AH$13))</f>
        <v>1.3002848807040024E-2</v>
      </c>
      <c r="AI36" s="14">
        <f>IF($F32="s-curve",$D32+($E32-$D32)*$I$2/(1+EXP($I$3*(COUNT($J$13:AI$13)+$I$4))),TREND($D32:$E32,$D$9:$E$9,AI$13))</f>
        <v>1.3215897925876532E-2</v>
      </c>
      <c r="AJ36" s="14">
        <f>IF($F32="s-curve",$D32+($E32-$D32)*$I$2/(1+EXP($I$3*(COUNT($J$13:AJ$13)+$I$4))),TREND($D32:$E32,$D$9:$E$9,AJ$13))</f>
        <v>1.3378344154608025E-2</v>
      </c>
      <c r="AK36" s="14">
        <f>IF($F32="s-curve",$D32+($E32-$D32)*$I$2/(1+EXP($I$3*(COUNT($J$13:AK$13)+$I$4))),TREND($D32:$E32,$D$9:$E$9,AK$13))</f>
        <v>1.3501318690105334E-2</v>
      </c>
      <c r="AL36" s="14">
        <f>IF($F32="s-curve",$D32+($E32-$D32)*$I$2/(1+EXP($I$3*(COUNT($J$13:AL$13)+$I$4))),TREND($D32:$E32,$D$9:$E$9,AL$13))</f>
        <v>1.3593906435808142E-2</v>
      </c>
      <c r="AM36" s="14">
        <f>IF($F32="s-curve",$D32+($E32-$D32)*$I$2/(1+EXP($I$3*(COUNT($J$13:AM$13)+$I$4))),TREND($D32:$E32,$D$9:$E$9,AM$13))</f>
        <v>1.3663330227977468E-2</v>
      </c>
      <c r="AN36" s="14">
        <f>IF($F32="s-curve",$D32+($E32-$D32)*$I$2/(1+EXP($I$3*(COUNT($J$13:AN$13)+$I$4))),TREND($D32:$E32,$D$9:$E$9,AN$13))</f>
        <v>1.3715225187053244E-2</v>
      </c>
    </row>
    <row r="37" spans="1:40" ht="15" thickBot="1" x14ac:dyDescent="0.4">
      <c r="A37" s="27"/>
      <c r="B37" s="27"/>
      <c r="C37" s="27" t="s">
        <v>72</v>
      </c>
      <c r="D37" s="25">
        <f>MIN('Potencia Calcs'!B122,1)/20</f>
        <v>4.0663630448926481E-6</v>
      </c>
      <c r="E37" s="25">
        <f>MIN('Potencia Calcs'!AF113,1)*2</f>
        <v>3.7503338063464002E-2</v>
      </c>
      <c r="F37" s="9" t="str">
        <f>IF(D37=E37,"n/a",IF(OR(C37="battery electric vehicle",C37="natural gas vehicle",C37="plugin hybrid vehicle",C37="hydrogen vehicle"),"s-curve","linear"))</f>
        <v>s-curve</v>
      </c>
      <c r="G37" s="92"/>
      <c r="J37" s="25">
        <f t="shared" si="4"/>
        <v>4.6472720513058838E-6</v>
      </c>
      <c r="K37" s="14">
        <f>IF($F33="s-curve",$D33+($E33-$D33)*$I$2/(1+EXP($I$3*(COUNT($J$13:K$13)+$I$4))),TREND($D33:$E33,$D$9:$E$9,K$13))</f>
        <v>2.4898450073758127E-3</v>
      </c>
      <c r="L37" s="14">
        <f>IF($F33="s-curve",$D33+($E33-$D33)*$I$2/(1+EXP($I$3*(COUNT($J$13:L$13)+$I$4))),TREND($D33:$E33,$D$9:$E$9,L$13))</f>
        <v>4.9750427426999977E-3</v>
      </c>
      <c r="M37" s="14">
        <f>IF($F33="s-curve",$D33+($E33-$D33)*$I$2/(1+EXP($I$3*(COUNT($J$13:M$13)+$I$4))),TREND($D33:$E33,$D$9:$E$9,M$13))</f>
        <v>7.4602404780241827E-3</v>
      </c>
      <c r="N37" s="14">
        <f>IF($F33="s-curve",$D33+($E33-$D33)*$I$2/(1+EXP($I$3*(COUNT($J$13:N$13)+$I$4))),TREND($D33:$E33,$D$9:$E$9,N$13))</f>
        <v>9.9454382133483676E-3</v>
      </c>
      <c r="O37" s="14">
        <f>IF($F33="s-curve",$D33+($E33-$D33)*$I$2/(1+EXP($I$3*(COUNT($J$13:O$13)+$I$4))),TREND($D33:$E33,$D$9:$E$9,O$13))</f>
        <v>1.2430635948672553E-2</v>
      </c>
      <c r="P37" s="14">
        <f>IF($F33="s-curve",$D33+($E33-$D33)*$I$2/(1+EXP($I$3*(COUNT($J$13:P$13)+$I$4))),TREND($D33:$E33,$D$9:$E$9,P$13))</f>
        <v>1.4915833683997626E-2</v>
      </c>
      <c r="Q37" s="14">
        <f>IF($F33="s-curve",$D33+($E33-$D33)*$I$2/(1+EXP($I$3*(COUNT($J$13:Q$13)+$I$4))),TREND($D33:$E33,$D$9:$E$9,Q$13))</f>
        <v>1.7401031419321811E-2</v>
      </c>
      <c r="R37" s="14">
        <f>IF($F33="s-curve",$D33+($E33-$D33)*$I$2/(1+EXP($I$3*(COUNT($J$13:R$13)+$I$4))),TREND($D33:$E33,$D$9:$E$9,R$13))</f>
        <v>1.9886229154645996E-2</v>
      </c>
      <c r="S37" s="14">
        <f>IF($F33="s-curve",$D33+($E33-$D33)*$I$2/(1+EXP($I$3*(COUNT($J$13:S$13)+$I$4))),TREND($D33:$E33,$D$9:$E$9,S$13))</f>
        <v>2.2371426889970181E-2</v>
      </c>
      <c r="T37" s="14">
        <f>IF($F33="s-curve",$D33+($E33-$D33)*$I$2/(1+EXP($I$3*(COUNT($J$13:T$13)+$I$4))),TREND($D33:$E33,$D$9:$E$9,T$13))</f>
        <v>2.4856624625294366E-2</v>
      </c>
      <c r="U37" s="14">
        <f>IF($F33="s-curve",$D33+($E33-$D33)*$I$2/(1+EXP($I$3*(COUNT($J$13:U$13)+$I$4))),TREND($D33:$E33,$D$9:$E$9,U$13))</f>
        <v>2.7341822360618551E-2</v>
      </c>
      <c r="V37" s="14">
        <f>IF($F33="s-curve",$D33+($E33-$D33)*$I$2/(1+EXP($I$3*(COUNT($J$13:V$13)+$I$4))),TREND($D33:$E33,$D$9:$E$9,V$13))</f>
        <v>2.9827020095943624E-2</v>
      </c>
      <c r="W37" s="14">
        <f>IF($F33="s-curve",$D33+($E33-$D33)*$I$2/(1+EXP($I$3*(COUNT($J$13:W$13)+$I$4))),TREND($D33:$E33,$D$9:$E$9,W$13))</f>
        <v>3.2312217831267809E-2</v>
      </c>
      <c r="X37" s="14">
        <f>IF($F33="s-curve",$D33+($E33-$D33)*$I$2/(1+EXP($I$3*(COUNT($J$13:X$13)+$I$4))),TREND($D33:$E33,$D$9:$E$9,X$13))</f>
        <v>3.4797415566591994E-2</v>
      </c>
      <c r="Y37" s="14">
        <f>IF($F33="s-curve",$D33+($E33-$D33)*$I$2/(1+EXP($I$3*(COUNT($J$13:Y$13)+$I$4))),TREND($D33:$E33,$D$9:$E$9,Y$13))</f>
        <v>3.7282613301916179E-2</v>
      </c>
      <c r="Z37" s="14">
        <f>IF($F33="s-curve",$D33+($E33-$D33)*$I$2/(1+EXP($I$3*(COUNT($J$13:Z$13)+$I$4))),TREND($D33:$E33,$D$9:$E$9,Z$13))</f>
        <v>3.9767811037240364E-2</v>
      </c>
      <c r="AA37" s="14">
        <f>IF($F33="s-curve",$D33+($E33-$D33)*$I$2/(1+EXP($I$3*(COUNT($J$13:AA$13)+$I$4))),TREND($D33:$E33,$D$9:$E$9,AA$13))</f>
        <v>4.2253008772564549E-2</v>
      </c>
      <c r="AB37" s="14">
        <f>IF($F33="s-curve",$D33+($E33-$D33)*$I$2/(1+EXP($I$3*(COUNT($J$13:AB$13)+$I$4))),TREND($D33:$E33,$D$9:$E$9,AB$13))</f>
        <v>4.4738206507888734E-2</v>
      </c>
      <c r="AC37" s="14">
        <f>IF($F33="s-curve",$D33+($E33-$D33)*$I$2/(1+EXP($I$3*(COUNT($J$13:AC$13)+$I$4))),TREND($D33:$E33,$D$9:$E$9,AC$13))</f>
        <v>4.7223404243213807E-2</v>
      </c>
      <c r="AD37" s="14">
        <f>IF($F33="s-curve",$D33+($E33-$D33)*$I$2/(1+EXP($I$3*(COUNT($J$13:AD$13)+$I$4))),TREND($D33:$E33,$D$9:$E$9,AD$13))</f>
        <v>4.9708601978537992E-2</v>
      </c>
      <c r="AE37" s="14">
        <f>IF($F33="s-curve",$D33+($E33-$D33)*$I$2/(1+EXP($I$3*(COUNT($J$13:AE$13)+$I$4))),TREND($D33:$E33,$D$9:$E$9,AE$13))</f>
        <v>5.2193799713862177E-2</v>
      </c>
      <c r="AF37" s="14">
        <f>IF($F33="s-curve",$D33+($E33-$D33)*$I$2/(1+EXP($I$3*(COUNT($J$13:AF$13)+$I$4))),TREND($D33:$E33,$D$9:$E$9,AF$13))</f>
        <v>5.4678997449186362E-2</v>
      </c>
      <c r="AG37" s="14">
        <f>IF($F33="s-curve",$D33+($E33-$D33)*$I$2/(1+EXP($I$3*(COUNT($J$13:AG$13)+$I$4))),TREND($D33:$E33,$D$9:$E$9,AG$13))</f>
        <v>5.7164195184510547E-2</v>
      </c>
      <c r="AH37" s="14">
        <f>IF($F33="s-curve",$D33+($E33-$D33)*$I$2/(1+EXP($I$3*(COUNT($J$13:AH$13)+$I$4))),TREND($D33:$E33,$D$9:$E$9,AH$13))</f>
        <v>5.9649392919834732E-2</v>
      </c>
      <c r="AI37" s="14">
        <f>IF($F33="s-curve",$D33+($E33-$D33)*$I$2/(1+EXP($I$3*(COUNT($J$13:AI$13)+$I$4))),TREND($D33:$E33,$D$9:$E$9,AI$13))</f>
        <v>6.2134590655159805E-2</v>
      </c>
      <c r="AJ37" s="14">
        <f>IF($F33="s-curve",$D33+($E33-$D33)*$I$2/(1+EXP($I$3*(COUNT($J$13:AJ$13)+$I$4))),TREND($D33:$E33,$D$9:$E$9,AJ$13))</f>
        <v>6.461978839048399E-2</v>
      </c>
      <c r="AK37" s="14">
        <f>IF($F33="s-curve",$D33+($E33-$D33)*$I$2/(1+EXP($I$3*(COUNT($J$13:AK$13)+$I$4))),TREND($D33:$E33,$D$9:$E$9,AK$13))</f>
        <v>6.7104986125808175E-2</v>
      </c>
      <c r="AL37" s="14">
        <f>IF($F33="s-curve",$D33+($E33-$D33)*$I$2/(1+EXP($I$3*(COUNT($J$13:AL$13)+$I$4))),TREND($D33:$E33,$D$9:$E$9,AL$13))</f>
        <v>6.959018386113236E-2</v>
      </c>
      <c r="AM37" s="14">
        <f>IF($F33="s-curve",$D33+($E33-$D33)*$I$2/(1+EXP($I$3*(COUNT($J$13:AM$13)+$I$4))),TREND($D33:$E33,$D$9:$E$9,AM$13))</f>
        <v>7.2075381596456545E-2</v>
      </c>
      <c r="AN37" s="14">
        <f>IF($F33="s-curve",$D33+($E33-$D33)*$I$2/(1+EXP($I$3*(COUNT($J$13:AN$13)+$I$4))),TREND($D33:$E33,$D$9:$E$9,AN$13))</f>
        <v>7.456057933178073E-2</v>
      </c>
    </row>
    <row r="38" spans="1:40" x14ac:dyDescent="0.35">
      <c r="A38" s="14" t="s">
        <v>14</v>
      </c>
      <c r="B38" s="14" t="s">
        <v>19</v>
      </c>
      <c r="C38" s="14" t="s">
        <v>1</v>
      </c>
      <c r="D38" s="14">
        <v>0</v>
      </c>
      <c r="E38" s="14">
        <v>0</v>
      </c>
      <c r="F38" s="8" t="str">
        <f>IF(D38=E38,"n/a",IF(OR(C38="battery electric vehicle",C38="natural gas vehicle",C38="plugin hybrid vehicle"),"s-curve","linear"))</f>
        <v>n/a</v>
      </c>
      <c r="J38" s="25">
        <f t="shared" si="4"/>
        <v>1</v>
      </c>
      <c r="K38" s="14">
        <f>IF($F34="s-curve",$D34+($E34-$D34)*$I$2/(1+EXP($I$3*(COUNT($J$13:K$13)+$I$4))),TREND($D34:$E34,$D$9:$E$9,K$13))</f>
        <v>1</v>
      </c>
      <c r="L38" s="14">
        <f>IF($F34="s-curve",$D34+($E34-$D34)*$I$2/(1+EXP($I$3*(COUNT($J$13:L$13)+$I$4))),TREND($D34:$E34,$D$9:$E$9,L$13))</f>
        <v>1</v>
      </c>
      <c r="M38" s="14">
        <f>IF($F34="s-curve",$D34+($E34-$D34)*$I$2/(1+EXP($I$3*(COUNT($J$13:M$13)+$I$4))),TREND($D34:$E34,$D$9:$E$9,M$13))</f>
        <v>1</v>
      </c>
      <c r="N38" s="14">
        <f>IF($F34="s-curve",$D34+($E34-$D34)*$I$2/(1+EXP($I$3*(COUNT($J$13:N$13)+$I$4))),TREND($D34:$E34,$D$9:$E$9,N$13))</f>
        <v>1</v>
      </c>
      <c r="O38" s="14">
        <f>IF($F34="s-curve",$D34+($E34-$D34)*$I$2/(1+EXP($I$3*(COUNT($J$13:O$13)+$I$4))),TREND($D34:$E34,$D$9:$E$9,O$13))</f>
        <v>1</v>
      </c>
      <c r="P38" s="14">
        <f>IF($F34="s-curve",$D34+($E34-$D34)*$I$2/(1+EXP($I$3*(COUNT($J$13:P$13)+$I$4))),TREND($D34:$E34,$D$9:$E$9,P$13))</f>
        <v>1</v>
      </c>
      <c r="Q38" s="14">
        <f>IF($F34="s-curve",$D34+($E34-$D34)*$I$2/(1+EXP($I$3*(COUNT($J$13:Q$13)+$I$4))),TREND($D34:$E34,$D$9:$E$9,Q$13))</f>
        <v>1</v>
      </c>
      <c r="R38" s="14">
        <f>IF($F34="s-curve",$D34+($E34-$D34)*$I$2/(1+EXP($I$3*(COUNT($J$13:R$13)+$I$4))),TREND($D34:$E34,$D$9:$E$9,R$13))</f>
        <v>1</v>
      </c>
      <c r="S38" s="14">
        <f>IF($F34="s-curve",$D34+($E34-$D34)*$I$2/(1+EXP($I$3*(COUNT($J$13:S$13)+$I$4))),TREND($D34:$E34,$D$9:$E$9,S$13))</f>
        <v>1</v>
      </c>
      <c r="T38" s="14">
        <f>IF($F34="s-curve",$D34+($E34-$D34)*$I$2/(1+EXP($I$3*(COUNT($J$13:T$13)+$I$4))),TREND($D34:$E34,$D$9:$E$9,T$13))</f>
        <v>1</v>
      </c>
      <c r="U38" s="14">
        <f>IF($F34="s-curve",$D34+($E34-$D34)*$I$2/(1+EXP($I$3*(COUNT($J$13:U$13)+$I$4))),TREND($D34:$E34,$D$9:$E$9,U$13))</f>
        <v>1</v>
      </c>
      <c r="V38" s="14">
        <f>IF($F34="s-curve",$D34+($E34-$D34)*$I$2/(1+EXP($I$3*(COUNT($J$13:V$13)+$I$4))),TREND($D34:$E34,$D$9:$E$9,V$13))</f>
        <v>1</v>
      </c>
      <c r="W38" s="14">
        <f>IF($F34="s-curve",$D34+($E34-$D34)*$I$2/(1+EXP($I$3*(COUNT($J$13:W$13)+$I$4))),TREND($D34:$E34,$D$9:$E$9,W$13))</f>
        <v>1</v>
      </c>
      <c r="X38" s="14">
        <f>IF($F34="s-curve",$D34+($E34-$D34)*$I$2/(1+EXP($I$3*(COUNT($J$13:X$13)+$I$4))),TREND($D34:$E34,$D$9:$E$9,X$13))</f>
        <v>1</v>
      </c>
      <c r="Y38" s="14">
        <f>IF($F34="s-curve",$D34+($E34-$D34)*$I$2/(1+EXP($I$3*(COUNT($J$13:Y$13)+$I$4))),TREND($D34:$E34,$D$9:$E$9,Y$13))</f>
        <v>1</v>
      </c>
      <c r="Z38" s="14">
        <f>IF($F34="s-curve",$D34+($E34-$D34)*$I$2/(1+EXP($I$3*(COUNT($J$13:Z$13)+$I$4))),TREND($D34:$E34,$D$9:$E$9,Z$13))</f>
        <v>1</v>
      </c>
      <c r="AA38" s="14">
        <f>IF($F34="s-curve",$D34+($E34-$D34)*$I$2/(1+EXP($I$3*(COUNT($J$13:AA$13)+$I$4))),TREND($D34:$E34,$D$9:$E$9,AA$13))</f>
        <v>1</v>
      </c>
      <c r="AB38" s="14">
        <f>IF($F34="s-curve",$D34+($E34-$D34)*$I$2/(1+EXP($I$3*(COUNT($J$13:AB$13)+$I$4))),TREND($D34:$E34,$D$9:$E$9,AB$13))</f>
        <v>1</v>
      </c>
      <c r="AC38" s="14">
        <f>IF($F34="s-curve",$D34+($E34-$D34)*$I$2/(1+EXP($I$3*(COUNT($J$13:AC$13)+$I$4))),TREND($D34:$E34,$D$9:$E$9,AC$13))</f>
        <v>1</v>
      </c>
      <c r="AD38" s="14">
        <f>IF($F34="s-curve",$D34+($E34-$D34)*$I$2/(1+EXP($I$3*(COUNT($J$13:AD$13)+$I$4))),TREND($D34:$E34,$D$9:$E$9,AD$13))</f>
        <v>1</v>
      </c>
      <c r="AE38" s="14">
        <f>IF($F34="s-curve",$D34+($E34-$D34)*$I$2/(1+EXP($I$3*(COUNT($J$13:AE$13)+$I$4))),TREND($D34:$E34,$D$9:$E$9,AE$13))</f>
        <v>1</v>
      </c>
      <c r="AF38" s="14">
        <f>IF($F34="s-curve",$D34+($E34-$D34)*$I$2/(1+EXP($I$3*(COUNT($J$13:AF$13)+$I$4))),TREND($D34:$E34,$D$9:$E$9,AF$13))</f>
        <v>1</v>
      </c>
      <c r="AG38" s="14">
        <f>IF($F34="s-curve",$D34+($E34-$D34)*$I$2/(1+EXP($I$3*(COUNT($J$13:AG$13)+$I$4))),TREND($D34:$E34,$D$9:$E$9,AG$13))</f>
        <v>1</v>
      </c>
      <c r="AH38" s="14">
        <f>IF($F34="s-curve",$D34+($E34-$D34)*$I$2/(1+EXP($I$3*(COUNT($J$13:AH$13)+$I$4))),TREND($D34:$E34,$D$9:$E$9,AH$13))</f>
        <v>1</v>
      </c>
      <c r="AI38" s="14">
        <f>IF($F34="s-curve",$D34+($E34-$D34)*$I$2/(1+EXP($I$3*(COUNT($J$13:AI$13)+$I$4))),TREND($D34:$E34,$D$9:$E$9,AI$13))</f>
        <v>1</v>
      </c>
      <c r="AJ38" s="14">
        <f>IF($F34="s-curve",$D34+($E34-$D34)*$I$2/(1+EXP($I$3*(COUNT($J$13:AJ$13)+$I$4))),TREND($D34:$E34,$D$9:$E$9,AJ$13))</f>
        <v>1</v>
      </c>
      <c r="AK38" s="14">
        <f>IF($F34="s-curve",$D34+($E34-$D34)*$I$2/(1+EXP($I$3*(COUNT($J$13:AK$13)+$I$4))),TREND($D34:$E34,$D$9:$E$9,AK$13))</f>
        <v>1</v>
      </c>
      <c r="AL38" s="14">
        <f>IF($F34="s-curve",$D34+($E34-$D34)*$I$2/(1+EXP($I$3*(COUNT($J$13:AL$13)+$I$4))),TREND($D34:$E34,$D$9:$E$9,AL$13))</f>
        <v>1</v>
      </c>
      <c r="AM38" s="14">
        <f>IF($F34="s-curve",$D34+($E34-$D34)*$I$2/(1+EXP($I$3*(COUNT($J$13:AM$13)+$I$4))),TREND($D34:$E34,$D$9:$E$9,AM$13))</f>
        <v>1</v>
      </c>
      <c r="AN38" s="14">
        <f>IF($F34="s-curve",$D34+($E34-$D34)*$I$2/(1+EXP($I$3*(COUNT($J$13:AN$13)+$I$4))),TREND($D34:$E34,$D$9:$E$9,AN$13))</f>
        <v>1</v>
      </c>
    </row>
    <row r="39" spans="1:40" x14ac:dyDescent="0.35">
      <c r="C39" s="14" t="s">
        <v>2</v>
      </c>
      <c r="D39" s="14">
        <v>0</v>
      </c>
      <c r="E39" s="14">
        <v>0</v>
      </c>
      <c r="F39" s="8" t="str">
        <f>IF(D39=E39,"n/a",IF(OR(C39="battery electric vehicle",C39="natural gas vehicle",C39="plugin hybrid vehicle"),"s-curve","linear"))</f>
        <v>n/a</v>
      </c>
      <c r="J39" s="25">
        <f t="shared" si="4"/>
        <v>0</v>
      </c>
      <c r="K39" s="14">
        <f>IF($F35="s-curve",$D35+($E35-$D35)*$I$2/(1+EXP($I$3*(COUNT($J$13:K$13)+$I$4))),TREND($D35:$E35,$D$9:$E$9,K$13))</f>
        <v>0</v>
      </c>
      <c r="L39" s="14">
        <f>IF($F35="s-curve",$D35+($E35-$D35)*$I$2/(1+EXP($I$3*(COUNT($J$13:L$13)+$I$4))),TREND($D35:$E35,$D$9:$E$9,L$13))</f>
        <v>0</v>
      </c>
      <c r="M39" s="14">
        <f>IF($F35="s-curve",$D35+($E35-$D35)*$I$2/(1+EXP($I$3*(COUNT($J$13:M$13)+$I$4))),TREND($D35:$E35,$D$9:$E$9,M$13))</f>
        <v>0</v>
      </c>
      <c r="N39" s="14">
        <f>IF($F35="s-curve",$D35+($E35-$D35)*$I$2/(1+EXP($I$3*(COUNT($J$13:N$13)+$I$4))),TREND($D35:$E35,$D$9:$E$9,N$13))</f>
        <v>0</v>
      </c>
      <c r="O39" s="14">
        <f>IF($F35="s-curve",$D35+($E35-$D35)*$I$2/(1+EXP($I$3*(COUNT($J$13:O$13)+$I$4))),TREND($D35:$E35,$D$9:$E$9,O$13))</f>
        <v>0</v>
      </c>
      <c r="P39" s="14">
        <f>IF($F35="s-curve",$D35+($E35-$D35)*$I$2/(1+EXP($I$3*(COUNT($J$13:P$13)+$I$4))),TREND($D35:$E35,$D$9:$E$9,P$13))</f>
        <v>0</v>
      </c>
      <c r="Q39" s="14">
        <f>IF($F35="s-curve",$D35+($E35-$D35)*$I$2/(1+EXP($I$3*(COUNT($J$13:Q$13)+$I$4))),TREND($D35:$E35,$D$9:$E$9,Q$13))</f>
        <v>0</v>
      </c>
      <c r="R39" s="14">
        <f>IF($F35="s-curve",$D35+($E35-$D35)*$I$2/(1+EXP($I$3*(COUNT($J$13:R$13)+$I$4))),TREND($D35:$E35,$D$9:$E$9,R$13))</f>
        <v>0</v>
      </c>
      <c r="S39" s="14">
        <f>IF($F35="s-curve",$D35+($E35-$D35)*$I$2/(1+EXP($I$3*(COUNT($J$13:S$13)+$I$4))),TREND($D35:$E35,$D$9:$E$9,S$13))</f>
        <v>0</v>
      </c>
      <c r="T39" s="14">
        <f>IF($F35="s-curve",$D35+($E35-$D35)*$I$2/(1+EXP($I$3*(COUNT($J$13:T$13)+$I$4))),TREND($D35:$E35,$D$9:$E$9,T$13))</f>
        <v>0</v>
      </c>
      <c r="U39" s="14">
        <f>IF($F35="s-curve",$D35+($E35-$D35)*$I$2/(1+EXP($I$3*(COUNT($J$13:U$13)+$I$4))),TREND($D35:$E35,$D$9:$E$9,U$13))</f>
        <v>0</v>
      </c>
      <c r="V39" s="14">
        <f>IF($F35="s-curve",$D35+($E35-$D35)*$I$2/(1+EXP($I$3*(COUNT($J$13:V$13)+$I$4))),TREND($D35:$E35,$D$9:$E$9,V$13))</f>
        <v>0</v>
      </c>
      <c r="W39" s="14">
        <f>IF($F35="s-curve",$D35+($E35-$D35)*$I$2/(1+EXP($I$3*(COUNT($J$13:W$13)+$I$4))),TREND($D35:$E35,$D$9:$E$9,W$13))</f>
        <v>0</v>
      </c>
      <c r="X39" s="14">
        <f>IF($F35="s-curve",$D35+($E35-$D35)*$I$2/(1+EXP($I$3*(COUNT($J$13:X$13)+$I$4))),TREND($D35:$E35,$D$9:$E$9,X$13))</f>
        <v>0</v>
      </c>
      <c r="Y39" s="14">
        <f>IF($F35="s-curve",$D35+($E35-$D35)*$I$2/(1+EXP($I$3*(COUNT($J$13:Y$13)+$I$4))),TREND($D35:$E35,$D$9:$E$9,Y$13))</f>
        <v>0</v>
      </c>
      <c r="Z39" s="14">
        <f>IF($F35="s-curve",$D35+($E35-$D35)*$I$2/(1+EXP($I$3*(COUNT($J$13:Z$13)+$I$4))),TREND($D35:$E35,$D$9:$E$9,Z$13))</f>
        <v>0</v>
      </c>
      <c r="AA39" s="14">
        <f>IF($F35="s-curve",$D35+($E35-$D35)*$I$2/(1+EXP($I$3*(COUNT($J$13:AA$13)+$I$4))),TREND($D35:$E35,$D$9:$E$9,AA$13))</f>
        <v>0</v>
      </c>
      <c r="AB39" s="14">
        <f>IF($F35="s-curve",$D35+($E35-$D35)*$I$2/(1+EXP($I$3*(COUNT($J$13:AB$13)+$I$4))),TREND($D35:$E35,$D$9:$E$9,AB$13))</f>
        <v>0</v>
      </c>
      <c r="AC39" s="14">
        <f>IF($F35="s-curve",$D35+($E35-$D35)*$I$2/(1+EXP($I$3*(COUNT($J$13:AC$13)+$I$4))),TREND($D35:$E35,$D$9:$E$9,AC$13))</f>
        <v>0</v>
      </c>
      <c r="AD39" s="14">
        <f>IF($F35="s-curve",$D35+($E35-$D35)*$I$2/(1+EXP($I$3*(COUNT($J$13:AD$13)+$I$4))),TREND($D35:$E35,$D$9:$E$9,AD$13))</f>
        <v>0</v>
      </c>
      <c r="AE39" s="14">
        <f>IF($F35="s-curve",$D35+($E35-$D35)*$I$2/(1+EXP($I$3*(COUNT($J$13:AE$13)+$I$4))),TREND($D35:$E35,$D$9:$E$9,AE$13))</f>
        <v>0</v>
      </c>
      <c r="AF39" s="14">
        <f>IF($F35="s-curve",$D35+($E35-$D35)*$I$2/(1+EXP($I$3*(COUNT($J$13:AF$13)+$I$4))),TREND($D35:$E35,$D$9:$E$9,AF$13))</f>
        <v>0</v>
      </c>
      <c r="AG39" s="14">
        <f>IF($F35="s-curve",$D35+($E35-$D35)*$I$2/(1+EXP($I$3*(COUNT($J$13:AG$13)+$I$4))),TREND($D35:$E35,$D$9:$E$9,AG$13))</f>
        <v>0</v>
      </c>
      <c r="AH39" s="14">
        <f>IF($F35="s-curve",$D35+($E35-$D35)*$I$2/(1+EXP($I$3*(COUNT($J$13:AH$13)+$I$4))),TREND($D35:$E35,$D$9:$E$9,AH$13))</f>
        <v>0</v>
      </c>
      <c r="AI39" s="14">
        <f>IF($F35="s-curve",$D35+($E35-$D35)*$I$2/(1+EXP($I$3*(COUNT($J$13:AI$13)+$I$4))),TREND($D35:$E35,$D$9:$E$9,AI$13))</f>
        <v>0</v>
      </c>
      <c r="AJ39" s="14">
        <f>IF($F35="s-curve",$D35+($E35-$D35)*$I$2/(1+EXP($I$3*(COUNT($J$13:AJ$13)+$I$4))),TREND($D35:$E35,$D$9:$E$9,AJ$13))</f>
        <v>0</v>
      </c>
      <c r="AK39" s="14">
        <f>IF($F35="s-curve",$D35+($E35-$D35)*$I$2/(1+EXP($I$3*(COUNT($J$13:AK$13)+$I$4))),TREND($D35:$E35,$D$9:$E$9,AK$13))</f>
        <v>0</v>
      </c>
      <c r="AL39" s="14">
        <f>IF($F35="s-curve",$D35+($E35-$D35)*$I$2/(1+EXP($I$3*(COUNT($J$13:AL$13)+$I$4))),TREND($D35:$E35,$D$9:$E$9,AL$13))</f>
        <v>0</v>
      </c>
      <c r="AM39" s="14">
        <f>IF($F35="s-curve",$D35+($E35-$D35)*$I$2/(1+EXP($I$3*(COUNT($J$13:AM$13)+$I$4))),TREND($D35:$E35,$D$9:$E$9,AM$13))</f>
        <v>0</v>
      </c>
      <c r="AN39" s="14">
        <f>IF($F35="s-curve",$D35+($E35-$D35)*$I$2/(1+EXP($I$3*(COUNT($J$13:AN$13)+$I$4))),TREND($D35:$E35,$D$9:$E$9,AN$13))</f>
        <v>0</v>
      </c>
    </row>
    <row r="40" spans="1:40" x14ac:dyDescent="0.35">
      <c r="C40" s="14" t="s">
        <v>3</v>
      </c>
      <c r="D40" s="14">
        <v>0</v>
      </c>
      <c r="E40" s="14">
        <v>0</v>
      </c>
      <c r="F40" s="8" t="str">
        <f>IF(D40=E40,"n/a",IF(OR(C40="battery electric vehicle",C40="natural gas vehicle",C40="plugin hybrid vehicle"),"s-curve","linear"))</f>
        <v>n/a</v>
      </c>
      <c r="J40" s="25">
        <f t="shared" si="4"/>
        <v>0</v>
      </c>
      <c r="K40" s="14">
        <f>IF($F36="s-curve",$D36+($E36-$D36)*$I$2/(1+EXP($I$3*(COUNT($J$13:K$13)+$I$4))),TREND($D36:$E36,$D$9:$E$9,K$13))</f>
        <v>0</v>
      </c>
      <c r="L40" s="14">
        <f>IF($F36="s-curve",$D36+($E36-$D36)*$I$2/(1+EXP($I$3*(COUNT($J$13:L$13)+$I$4))),TREND($D36:$E36,$D$9:$E$9,L$13))</f>
        <v>0</v>
      </c>
      <c r="M40" s="14">
        <f>IF($F36="s-curve",$D36+($E36-$D36)*$I$2/(1+EXP($I$3*(COUNT($J$13:M$13)+$I$4))),TREND($D36:$E36,$D$9:$E$9,M$13))</f>
        <v>0</v>
      </c>
      <c r="N40" s="14">
        <f>IF($F36="s-curve",$D36+($E36-$D36)*$I$2/(1+EXP($I$3*(COUNT($J$13:N$13)+$I$4))),TREND($D36:$E36,$D$9:$E$9,N$13))</f>
        <v>0</v>
      </c>
      <c r="O40" s="14">
        <f>IF($F36="s-curve",$D36+($E36-$D36)*$I$2/(1+EXP($I$3*(COUNT($J$13:O$13)+$I$4))),TREND($D36:$E36,$D$9:$E$9,O$13))</f>
        <v>0</v>
      </c>
      <c r="P40" s="14">
        <f>IF($F36="s-curve",$D36+($E36-$D36)*$I$2/(1+EXP($I$3*(COUNT($J$13:P$13)+$I$4))),TREND($D36:$E36,$D$9:$E$9,P$13))</f>
        <v>0</v>
      </c>
      <c r="Q40" s="14">
        <f>IF($F36="s-curve",$D36+($E36-$D36)*$I$2/(1+EXP($I$3*(COUNT($J$13:Q$13)+$I$4))),TREND($D36:$E36,$D$9:$E$9,Q$13))</f>
        <v>0</v>
      </c>
      <c r="R40" s="14">
        <f>IF($F36="s-curve",$D36+($E36-$D36)*$I$2/(1+EXP($I$3*(COUNT($J$13:R$13)+$I$4))),TREND($D36:$E36,$D$9:$E$9,R$13))</f>
        <v>0</v>
      </c>
      <c r="S40" s="14">
        <f>IF($F36="s-curve",$D36+($E36-$D36)*$I$2/(1+EXP($I$3*(COUNT($J$13:S$13)+$I$4))),TREND($D36:$E36,$D$9:$E$9,S$13))</f>
        <v>0</v>
      </c>
      <c r="T40" s="14">
        <f>IF($F36="s-curve",$D36+($E36-$D36)*$I$2/(1+EXP($I$3*(COUNT($J$13:T$13)+$I$4))),TREND($D36:$E36,$D$9:$E$9,T$13))</f>
        <v>0</v>
      </c>
      <c r="U40" s="14">
        <f>IF($F36="s-curve",$D36+($E36-$D36)*$I$2/(1+EXP($I$3*(COUNT($J$13:U$13)+$I$4))),TREND($D36:$E36,$D$9:$E$9,U$13))</f>
        <v>0</v>
      </c>
      <c r="V40" s="14">
        <f>IF($F36="s-curve",$D36+($E36-$D36)*$I$2/(1+EXP($I$3*(COUNT($J$13:V$13)+$I$4))),TREND($D36:$E36,$D$9:$E$9,V$13))</f>
        <v>0</v>
      </c>
      <c r="W40" s="14">
        <f>IF($F36="s-curve",$D36+($E36-$D36)*$I$2/(1+EXP($I$3*(COUNT($J$13:W$13)+$I$4))),TREND($D36:$E36,$D$9:$E$9,W$13))</f>
        <v>0</v>
      </c>
      <c r="X40" s="14">
        <f>IF($F36="s-curve",$D36+($E36-$D36)*$I$2/(1+EXP($I$3*(COUNT($J$13:X$13)+$I$4))),TREND($D36:$E36,$D$9:$E$9,X$13))</f>
        <v>0</v>
      </c>
      <c r="Y40" s="14">
        <f>IF($F36="s-curve",$D36+($E36-$D36)*$I$2/(1+EXP($I$3*(COUNT($J$13:Y$13)+$I$4))),TREND($D36:$E36,$D$9:$E$9,Y$13))</f>
        <v>0</v>
      </c>
      <c r="Z40" s="14">
        <f>IF($F36="s-curve",$D36+($E36-$D36)*$I$2/(1+EXP($I$3*(COUNT($J$13:Z$13)+$I$4))),TREND($D36:$E36,$D$9:$E$9,Z$13))</f>
        <v>0</v>
      </c>
      <c r="AA40" s="14">
        <f>IF($F36="s-curve",$D36+($E36-$D36)*$I$2/(1+EXP($I$3*(COUNT($J$13:AA$13)+$I$4))),TREND($D36:$E36,$D$9:$E$9,AA$13))</f>
        <v>0</v>
      </c>
      <c r="AB40" s="14">
        <f>IF($F36="s-curve",$D36+($E36-$D36)*$I$2/(1+EXP($I$3*(COUNT($J$13:AB$13)+$I$4))),TREND($D36:$E36,$D$9:$E$9,AB$13))</f>
        <v>0</v>
      </c>
      <c r="AC40" s="14">
        <f>IF($F36="s-curve",$D36+($E36-$D36)*$I$2/(1+EXP($I$3*(COUNT($J$13:AC$13)+$I$4))),TREND($D36:$E36,$D$9:$E$9,AC$13))</f>
        <v>0</v>
      </c>
      <c r="AD40" s="14">
        <f>IF($F36="s-curve",$D36+($E36-$D36)*$I$2/(1+EXP($I$3*(COUNT($J$13:AD$13)+$I$4))),TREND($D36:$E36,$D$9:$E$9,AD$13))</f>
        <v>0</v>
      </c>
      <c r="AE40" s="14">
        <f>IF($F36="s-curve",$D36+($E36-$D36)*$I$2/(1+EXP($I$3*(COUNT($J$13:AE$13)+$I$4))),TREND($D36:$E36,$D$9:$E$9,AE$13))</f>
        <v>0</v>
      </c>
      <c r="AF40" s="14">
        <f>IF($F36="s-curve",$D36+($E36-$D36)*$I$2/(1+EXP($I$3*(COUNT($J$13:AF$13)+$I$4))),TREND($D36:$E36,$D$9:$E$9,AF$13))</f>
        <v>0</v>
      </c>
      <c r="AG40" s="14">
        <f>IF($F36="s-curve",$D36+($E36-$D36)*$I$2/(1+EXP($I$3*(COUNT($J$13:AG$13)+$I$4))),TREND($D36:$E36,$D$9:$E$9,AG$13))</f>
        <v>0</v>
      </c>
      <c r="AH40" s="14">
        <f>IF($F36="s-curve",$D36+($E36-$D36)*$I$2/(1+EXP($I$3*(COUNT($J$13:AH$13)+$I$4))),TREND($D36:$E36,$D$9:$E$9,AH$13))</f>
        <v>0</v>
      </c>
      <c r="AI40" s="14">
        <f>IF($F36="s-curve",$D36+($E36-$D36)*$I$2/(1+EXP($I$3*(COUNT($J$13:AI$13)+$I$4))),TREND($D36:$E36,$D$9:$E$9,AI$13))</f>
        <v>0</v>
      </c>
      <c r="AJ40" s="14">
        <f>IF($F36="s-curve",$D36+($E36-$D36)*$I$2/(1+EXP($I$3*(COUNT($J$13:AJ$13)+$I$4))),TREND($D36:$E36,$D$9:$E$9,AJ$13))</f>
        <v>0</v>
      </c>
      <c r="AK40" s="14">
        <f>IF($F36="s-curve",$D36+($E36-$D36)*$I$2/(1+EXP($I$3*(COUNT($J$13:AK$13)+$I$4))),TREND($D36:$E36,$D$9:$E$9,AK$13))</f>
        <v>0</v>
      </c>
      <c r="AL40" s="14">
        <f>IF($F36="s-curve",$D36+($E36-$D36)*$I$2/(1+EXP($I$3*(COUNT($J$13:AL$13)+$I$4))),TREND($D36:$E36,$D$9:$E$9,AL$13))</f>
        <v>0</v>
      </c>
      <c r="AM40" s="14">
        <f>IF($F36="s-curve",$D36+($E36-$D36)*$I$2/(1+EXP($I$3*(COUNT($J$13:AM$13)+$I$4))),TREND($D36:$E36,$D$9:$E$9,AM$13))</f>
        <v>0</v>
      </c>
      <c r="AN40" s="14">
        <f>IF($F36="s-curve",$D36+($E36-$D36)*$I$2/(1+EXP($I$3*(COUNT($J$13:AN$13)+$I$4))),TREND($D36:$E36,$D$9:$E$9,AN$13))</f>
        <v>0</v>
      </c>
    </row>
    <row r="41" spans="1:40" x14ac:dyDescent="0.35">
      <c r="A41" s="26"/>
      <c r="C41" s="14" t="s">
        <v>4</v>
      </c>
      <c r="D41" s="14">
        <v>1</v>
      </c>
      <c r="E41" s="14">
        <v>1</v>
      </c>
      <c r="F41" s="8" t="str">
        <f>IF(D41=E41,"n/a",IF(OR(C41="battery electric vehicle",C41="natural gas vehicle",C41="plugin hybrid vehicle"),"s-curve","linear"))</f>
        <v>n/a</v>
      </c>
      <c r="H41" s="92"/>
      <c r="J41" s="25">
        <f t="shared" si="4"/>
        <v>4.0663630448926481E-6</v>
      </c>
      <c r="K41" s="14">
        <f>IF($F37="s-curve",$D37+($E37-$D37)*$I$2/(1+EXP($I$3*(COUNT($J$13:K$13)+$I$4))),TREND($D37:$E37,$D$9:$E$9,K$13))</f>
        <v>5.5808179162154196E-4</v>
      </c>
      <c r="L41" s="14">
        <f>IF($F37="s-curve",$D37+($E37-$D37)*$I$2/(1+EXP($I$3*(COUNT($J$13:L$13)+$I$4))),TREND($D37:$E37,$D$9:$E$9,L$13))</f>
        <v>7.4806337838644835E-4</v>
      </c>
      <c r="M41" s="14">
        <f>IF($F37="s-curve",$D37+($E37-$D37)*$I$2/(1+EXP($I$3*(COUNT($J$13:M$13)+$I$4))),TREND($D37:$E37,$D$9:$E$9,M$13))</f>
        <v>1.0014342515980877E-3</v>
      </c>
      <c r="N41" s="14">
        <f>IF($F37="s-curve",$D37+($E37-$D37)*$I$2/(1+EXP($I$3*(COUNT($J$13:N$13)+$I$4))),TREND($D37:$E37,$D$9:$E$9,N$13))</f>
        <v>1.3379600542865104E-3</v>
      </c>
      <c r="O41" s="14">
        <f>IF($F37="s-curve",$D37+($E37-$D37)*$I$2/(1+EXP($I$3*(COUNT($J$13:O$13)+$I$4))),TREND($D37:$E37,$D$9:$E$9,O$13))</f>
        <v>1.7825020669600883E-3</v>
      </c>
      <c r="P41" s="14">
        <f>IF($F37="s-curve",$D37+($E37-$D37)*$I$2/(1+EXP($I$3*(COUNT($J$13:P$13)+$I$4))),TREND($D37:$E37,$D$9:$E$9,P$13))</f>
        <v>2.3655213517134385E-3</v>
      </c>
      <c r="Q41" s="14">
        <f>IF($F37="s-curve",$D37+($E37-$D37)*$I$2/(1+EXP($I$3*(COUNT($J$13:Q$13)+$I$4))),TREND($D37:$E37,$D$9:$E$9,Q$13))</f>
        <v>3.122981906926984E-3</v>
      </c>
      <c r="R41" s="14">
        <f>IF($F37="s-curve",$D37+($E37-$D37)*$I$2/(1+EXP($I$3*(COUNT($J$13:R$13)+$I$4))),TREND($D37:$E37,$D$9:$E$9,R$13))</f>
        <v>4.095117702711224E-3</v>
      </c>
      <c r="S41" s="14">
        <f>IF($F37="s-curve",$D37+($E37-$D37)*$I$2/(1+EXP($I$3*(COUNT($J$13:S$13)+$I$4))),TREND($D37:$E37,$D$9:$E$9,S$13))</f>
        <v>5.3233779867420698E-3</v>
      </c>
      <c r="T41" s="14">
        <f>IF($F37="s-curve",$D37+($E37-$D37)*$I$2/(1+EXP($I$3*(COUNT($J$13:T$13)+$I$4))),TREND($D37:$E37,$D$9:$E$9,T$13))</f>
        <v>6.8448906453507244E-3</v>
      </c>
      <c r="U41" s="14">
        <f>IF($F37="s-curve",$D37+($E37-$D37)*$I$2/(1+EXP($I$3*(COUNT($J$13:U$13)+$I$4))),TREND($D37:$E37,$D$9:$E$9,U$13))</f>
        <v>8.6842183985285683E-3</v>
      </c>
      <c r="V41" s="14">
        <f>IF($F37="s-curve",$D37+($E37-$D37)*$I$2/(1+EXP($I$3*(COUNT($J$13:V$13)+$I$4))),TREND($D37:$E37,$D$9:$E$9,V$13))</f>
        <v>1.0843249499251152E-2</v>
      </c>
      <c r="W41" s="14">
        <f>IF($F37="s-curve",$D37+($E37-$D37)*$I$2/(1+EXP($I$3*(COUNT($J$13:W$13)+$I$4))),TREND($D37:$E37,$D$9:$E$9,W$13))</f>
        <v>1.3291696811213897E-2</v>
      </c>
      <c r="X41" s="14">
        <f>IF($F37="s-curve",$D37+($E37-$D37)*$I$2/(1+EXP($I$3*(COUNT($J$13:X$13)+$I$4))),TREND($D37:$E37,$D$9:$E$9,X$13))</f>
        <v>1.596216204927103E-2</v>
      </c>
      <c r="Y41" s="14">
        <f>IF($F37="s-curve",$D37+($E37-$D37)*$I$2/(1+EXP($I$3*(COUNT($J$13:Y$13)+$I$4))),TREND($D37:$E37,$D$9:$E$9,Y$13))</f>
        <v>1.8753702213254449E-2</v>
      </c>
      <c r="Z41" s="14">
        <f>IF($F37="s-curve",$D37+($E37-$D37)*$I$2/(1+EXP($I$3*(COUNT($J$13:Z$13)+$I$4))),TREND($D37:$E37,$D$9:$E$9,Z$13))</f>
        <v>2.1545242377237869E-2</v>
      </c>
      <c r="AA41" s="14">
        <f>IF($F37="s-curve",$D37+($E37-$D37)*$I$2/(1+EXP($I$3*(COUNT($J$13:AA$13)+$I$4))),TREND($D37:$E37,$D$9:$E$9,AA$13))</f>
        <v>2.4215707615294998E-2</v>
      </c>
      <c r="AB41" s="14">
        <f>IF($F37="s-curve",$D37+($E37-$D37)*$I$2/(1+EXP($I$3*(COUNT($J$13:AB$13)+$I$4))),TREND($D37:$E37,$D$9:$E$9,AB$13))</f>
        <v>2.6664154927257745E-2</v>
      </c>
      <c r="AC41" s="14">
        <f>IF($F37="s-curve",$D37+($E37-$D37)*$I$2/(1+EXP($I$3*(COUNT($J$13:AC$13)+$I$4))),TREND($D37:$E37,$D$9:$E$9,AC$13))</f>
        <v>2.8823186027980327E-2</v>
      </c>
      <c r="AD41" s="14">
        <f>IF($F37="s-curve",$D37+($E37-$D37)*$I$2/(1+EXP($I$3*(COUNT($J$13:AD$13)+$I$4))),TREND($D37:$E37,$D$9:$E$9,AD$13))</f>
        <v>3.0662513781158172E-2</v>
      </c>
      <c r="AE41" s="14">
        <f>IF($F37="s-curve",$D37+($E37-$D37)*$I$2/(1+EXP($I$3*(COUNT($J$13:AE$13)+$I$4))),TREND($D37:$E37,$D$9:$E$9,AE$13))</f>
        <v>3.2184026439766825E-2</v>
      </c>
      <c r="AF41" s="14">
        <f>IF($F37="s-curve",$D37+($E37-$D37)*$I$2/(1+EXP($I$3*(COUNT($J$13:AF$13)+$I$4))),TREND($D37:$E37,$D$9:$E$9,AF$13))</f>
        <v>3.3412286723797674E-2</v>
      </c>
      <c r="AG41" s="14">
        <f>IF($F37="s-curve",$D37+($E37-$D37)*$I$2/(1+EXP($I$3*(COUNT($J$13:AG$13)+$I$4))),TREND($D37:$E37,$D$9:$E$9,AG$13))</f>
        <v>3.438442251958191E-2</v>
      </c>
      <c r="AH41" s="14">
        <f>IF($F37="s-curve",$D37+($E37-$D37)*$I$2/(1+EXP($I$3*(COUNT($J$13:AH$13)+$I$4))),TREND($D37:$E37,$D$9:$E$9,AH$13))</f>
        <v>3.514188307479546E-2</v>
      </c>
      <c r="AI41" s="14">
        <f>IF($F37="s-curve",$D37+($E37-$D37)*$I$2/(1+EXP($I$3*(COUNT($J$13:AI$13)+$I$4))),TREND($D37:$E37,$D$9:$E$9,AI$13))</f>
        <v>3.572490235954881E-2</v>
      </c>
      <c r="AJ41" s="14">
        <f>IF($F37="s-curve",$D37+($E37-$D37)*$I$2/(1+EXP($I$3*(COUNT($J$13:AJ$13)+$I$4))),TREND($D37:$E37,$D$9:$E$9,AJ$13))</f>
        <v>3.6169444372222387E-2</v>
      </c>
      <c r="AK41" s="14">
        <f>IF($F37="s-curve",$D37+($E37-$D37)*$I$2/(1+EXP($I$3*(COUNT($J$13:AK$13)+$I$4))),TREND($D37:$E37,$D$9:$E$9,AK$13))</f>
        <v>3.6505970174910807E-2</v>
      </c>
      <c r="AL41" s="14">
        <f>IF($F37="s-curve",$D37+($E37-$D37)*$I$2/(1+EXP($I$3*(COUNT($J$13:AL$13)+$I$4))),TREND($D37:$E37,$D$9:$E$9,AL$13))</f>
        <v>3.6759341048122451E-2</v>
      </c>
      <c r="AM41" s="14">
        <f>IF($F37="s-curve",$D37+($E37-$D37)*$I$2/(1+EXP($I$3*(COUNT($J$13:AM$13)+$I$4))),TREND($D37:$E37,$D$9:$E$9,AM$13))</f>
        <v>3.6949322634887351E-2</v>
      </c>
      <c r="AN41" s="14">
        <f>IF($F37="s-curve",$D37+($E37-$D37)*$I$2/(1+EXP($I$3*(COUNT($J$13:AN$13)+$I$4))),TREND($D37:$E37,$D$9:$E$9,AN$13))</f>
        <v>3.7091335716602475E-2</v>
      </c>
    </row>
    <row r="42" spans="1:40" x14ac:dyDescent="0.35">
      <c r="A42" s="26"/>
      <c r="C42" s="14" t="s">
        <v>5</v>
      </c>
      <c r="D42" s="14">
        <v>0</v>
      </c>
      <c r="E42" s="14">
        <v>0</v>
      </c>
      <c r="F42" s="8" t="str">
        <f>IF(D42=E42,"n/a",IF(OR(C42="battery electric vehicle",C42="natural gas vehicle",C42="plugin hybrid vehicle"),"s-curve","linear"))</f>
        <v>n/a</v>
      </c>
      <c r="J42" s="25">
        <f t="shared" si="4"/>
        <v>0</v>
      </c>
      <c r="K42" s="14">
        <f>IF($F38="s-curve",$D38+($E38-$D38)*$I$2/(1+EXP($I$3*(COUNT($J$13:K$13)+$I$4))),TREND($D38:$E38,$D$9:$E$9,K$13))</f>
        <v>0</v>
      </c>
      <c r="L42" s="14">
        <f>IF($F38="s-curve",$D38+($E38-$D38)*$I$2/(1+EXP($I$3*(COUNT($J$13:L$13)+$I$4))),TREND($D38:$E38,$D$9:$E$9,L$13))</f>
        <v>0</v>
      </c>
      <c r="M42" s="14">
        <f>IF($F38="s-curve",$D38+($E38-$D38)*$I$2/(1+EXP($I$3*(COUNT($J$13:M$13)+$I$4))),TREND($D38:$E38,$D$9:$E$9,M$13))</f>
        <v>0</v>
      </c>
      <c r="N42" s="14">
        <f>IF($F38="s-curve",$D38+($E38-$D38)*$I$2/(1+EXP($I$3*(COUNT($J$13:N$13)+$I$4))),TREND($D38:$E38,$D$9:$E$9,N$13))</f>
        <v>0</v>
      </c>
      <c r="O42" s="14">
        <f>IF($F38="s-curve",$D38+($E38-$D38)*$I$2/(1+EXP($I$3*(COUNT($J$13:O$13)+$I$4))),TREND($D38:$E38,$D$9:$E$9,O$13))</f>
        <v>0</v>
      </c>
      <c r="P42" s="14">
        <f>IF($F38="s-curve",$D38+($E38-$D38)*$I$2/(1+EXP($I$3*(COUNT($J$13:P$13)+$I$4))),TREND($D38:$E38,$D$9:$E$9,P$13))</f>
        <v>0</v>
      </c>
      <c r="Q42" s="14">
        <f>IF($F38="s-curve",$D38+($E38-$D38)*$I$2/(1+EXP($I$3*(COUNT($J$13:Q$13)+$I$4))),TREND($D38:$E38,$D$9:$E$9,Q$13))</f>
        <v>0</v>
      </c>
      <c r="R42" s="14">
        <f>IF($F38="s-curve",$D38+($E38-$D38)*$I$2/(1+EXP($I$3*(COUNT($J$13:R$13)+$I$4))),TREND($D38:$E38,$D$9:$E$9,R$13))</f>
        <v>0</v>
      </c>
      <c r="S42" s="14">
        <f>IF($F38="s-curve",$D38+($E38-$D38)*$I$2/(1+EXP($I$3*(COUNT($J$13:S$13)+$I$4))),TREND($D38:$E38,$D$9:$E$9,S$13))</f>
        <v>0</v>
      </c>
      <c r="T42" s="14">
        <f>IF($F38="s-curve",$D38+($E38-$D38)*$I$2/(1+EXP($I$3*(COUNT($J$13:T$13)+$I$4))),TREND($D38:$E38,$D$9:$E$9,T$13))</f>
        <v>0</v>
      </c>
      <c r="U42" s="14">
        <f>IF($F38="s-curve",$D38+($E38-$D38)*$I$2/(1+EXP($I$3*(COUNT($J$13:U$13)+$I$4))),TREND($D38:$E38,$D$9:$E$9,U$13))</f>
        <v>0</v>
      </c>
      <c r="V42" s="14">
        <f>IF($F38="s-curve",$D38+($E38-$D38)*$I$2/(1+EXP($I$3*(COUNT($J$13:V$13)+$I$4))),TREND($D38:$E38,$D$9:$E$9,V$13))</f>
        <v>0</v>
      </c>
      <c r="W42" s="14">
        <f>IF($F38="s-curve",$D38+($E38-$D38)*$I$2/(1+EXP($I$3*(COUNT($J$13:W$13)+$I$4))),TREND($D38:$E38,$D$9:$E$9,W$13))</f>
        <v>0</v>
      </c>
      <c r="X42" s="14">
        <f>IF($F38="s-curve",$D38+($E38-$D38)*$I$2/(1+EXP($I$3*(COUNT($J$13:X$13)+$I$4))),TREND($D38:$E38,$D$9:$E$9,X$13))</f>
        <v>0</v>
      </c>
      <c r="Y42" s="14">
        <f>IF($F38="s-curve",$D38+($E38-$D38)*$I$2/(1+EXP($I$3*(COUNT($J$13:Y$13)+$I$4))),TREND($D38:$E38,$D$9:$E$9,Y$13))</f>
        <v>0</v>
      </c>
      <c r="Z42" s="14">
        <f>IF($F38="s-curve",$D38+($E38-$D38)*$I$2/(1+EXP($I$3*(COUNT($J$13:Z$13)+$I$4))),TREND($D38:$E38,$D$9:$E$9,Z$13))</f>
        <v>0</v>
      </c>
      <c r="AA42" s="14">
        <f>IF($F38="s-curve",$D38+($E38-$D38)*$I$2/(1+EXP($I$3*(COUNT($J$13:AA$13)+$I$4))),TREND($D38:$E38,$D$9:$E$9,AA$13))</f>
        <v>0</v>
      </c>
      <c r="AB42" s="14">
        <f>IF($F38="s-curve",$D38+($E38-$D38)*$I$2/(1+EXP($I$3*(COUNT($J$13:AB$13)+$I$4))),TREND($D38:$E38,$D$9:$E$9,AB$13))</f>
        <v>0</v>
      </c>
      <c r="AC42" s="14">
        <f>IF($F38="s-curve",$D38+($E38-$D38)*$I$2/(1+EXP($I$3*(COUNT($J$13:AC$13)+$I$4))),TREND($D38:$E38,$D$9:$E$9,AC$13))</f>
        <v>0</v>
      </c>
      <c r="AD42" s="14">
        <f>IF($F38="s-curve",$D38+($E38-$D38)*$I$2/(1+EXP($I$3*(COUNT($J$13:AD$13)+$I$4))),TREND($D38:$E38,$D$9:$E$9,AD$13))</f>
        <v>0</v>
      </c>
      <c r="AE42" s="14">
        <f>IF($F38="s-curve",$D38+($E38-$D38)*$I$2/(1+EXP($I$3*(COUNT($J$13:AE$13)+$I$4))),TREND($D38:$E38,$D$9:$E$9,AE$13))</f>
        <v>0</v>
      </c>
      <c r="AF42" s="14">
        <f>IF($F38="s-curve",$D38+($E38-$D38)*$I$2/(1+EXP($I$3*(COUNT($J$13:AF$13)+$I$4))),TREND($D38:$E38,$D$9:$E$9,AF$13))</f>
        <v>0</v>
      </c>
      <c r="AG42" s="14">
        <f>IF($F38="s-curve",$D38+($E38-$D38)*$I$2/(1+EXP($I$3*(COUNT($J$13:AG$13)+$I$4))),TREND($D38:$E38,$D$9:$E$9,AG$13))</f>
        <v>0</v>
      </c>
      <c r="AH42" s="14">
        <f>IF($F38="s-curve",$D38+($E38-$D38)*$I$2/(1+EXP($I$3*(COUNT($J$13:AH$13)+$I$4))),TREND($D38:$E38,$D$9:$E$9,AH$13))</f>
        <v>0</v>
      </c>
      <c r="AI42" s="14">
        <f>IF($F38="s-curve",$D38+($E38-$D38)*$I$2/(1+EXP($I$3*(COUNT($J$13:AI$13)+$I$4))),TREND($D38:$E38,$D$9:$E$9,AI$13))</f>
        <v>0</v>
      </c>
      <c r="AJ42" s="14">
        <f>IF($F38="s-curve",$D38+($E38-$D38)*$I$2/(1+EXP($I$3*(COUNT($J$13:AJ$13)+$I$4))),TREND($D38:$E38,$D$9:$E$9,AJ$13))</f>
        <v>0</v>
      </c>
      <c r="AK42" s="14">
        <f>IF($F38="s-curve",$D38+($E38-$D38)*$I$2/(1+EXP($I$3*(COUNT($J$13:AK$13)+$I$4))),TREND($D38:$E38,$D$9:$E$9,AK$13))</f>
        <v>0</v>
      </c>
      <c r="AL42" s="14">
        <f>IF($F38="s-curve",$D38+($E38-$D38)*$I$2/(1+EXP($I$3*(COUNT($J$13:AL$13)+$I$4))),TREND($D38:$E38,$D$9:$E$9,AL$13))</f>
        <v>0</v>
      </c>
      <c r="AM42" s="14">
        <f>IF($F38="s-curve",$D38+($E38-$D38)*$I$2/(1+EXP($I$3*(COUNT($J$13:AM$13)+$I$4))),TREND($D38:$E38,$D$9:$E$9,AM$13))</f>
        <v>0</v>
      </c>
      <c r="AN42" s="14">
        <f>IF($F38="s-curve",$D38+($E38-$D38)*$I$2/(1+EXP($I$3*(COUNT($J$13:AN$13)+$I$4))),TREND($D38:$E38,$D$9:$E$9,AN$13))</f>
        <v>0</v>
      </c>
    </row>
    <row r="43" spans="1:40" x14ac:dyDescent="0.35">
      <c r="A43" s="26"/>
      <c r="C43" s="14" t="s">
        <v>71</v>
      </c>
      <c r="D43" s="14">
        <v>0</v>
      </c>
      <c r="E43" s="14">
        <v>0</v>
      </c>
      <c r="F43" s="8" t="str">
        <f>IF(D43=E43,"n/a",IF(OR(C43="battery electric vehicle",C43="natural gas vehicle",C43="plugin hybrid vehicle",C43="hydrogen vehicle"),"s-curve","linear"))</f>
        <v>n/a</v>
      </c>
      <c r="J43" s="25">
        <f t="shared" si="4"/>
        <v>0</v>
      </c>
      <c r="K43" s="14">
        <f>IF($F39="s-curve",$D39+($E39-$D39)*$I$2/(1+EXP($I$3*(COUNT($J$13:K$13)+$I$4))),TREND($D39:$E39,$D$9:$E$9,K$13))</f>
        <v>0</v>
      </c>
      <c r="L43" s="14">
        <f>IF($F39="s-curve",$D39+($E39-$D39)*$I$2/(1+EXP($I$3*(COUNT($J$13:L$13)+$I$4))),TREND($D39:$E39,$D$9:$E$9,L$13))</f>
        <v>0</v>
      </c>
      <c r="M43" s="14">
        <f>IF($F39="s-curve",$D39+($E39-$D39)*$I$2/(1+EXP($I$3*(COUNT($J$13:M$13)+$I$4))),TREND($D39:$E39,$D$9:$E$9,M$13))</f>
        <v>0</v>
      </c>
      <c r="N43" s="14">
        <f>IF($F39="s-curve",$D39+($E39-$D39)*$I$2/(1+EXP($I$3*(COUNT($J$13:N$13)+$I$4))),TREND($D39:$E39,$D$9:$E$9,N$13))</f>
        <v>0</v>
      </c>
      <c r="O43" s="14">
        <f>IF($F39="s-curve",$D39+($E39-$D39)*$I$2/(1+EXP($I$3*(COUNT($J$13:O$13)+$I$4))),TREND($D39:$E39,$D$9:$E$9,O$13))</f>
        <v>0</v>
      </c>
      <c r="P43" s="14">
        <f>IF($F39="s-curve",$D39+($E39-$D39)*$I$2/(1+EXP($I$3*(COUNT($J$13:P$13)+$I$4))),TREND($D39:$E39,$D$9:$E$9,P$13))</f>
        <v>0</v>
      </c>
      <c r="Q43" s="14">
        <f>IF($F39="s-curve",$D39+($E39-$D39)*$I$2/(1+EXP($I$3*(COUNT($J$13:Q$13)+$I$4))),TREND($D39:$E39,$D$9:$E$9,Q$13))</f>
        <v>0</v>
      </c>
      <c r="R43" s="14">
        <f>IF($F39="s-curve",$D39+($E39-$D39)*$I$2/(1+EXP($I$3*(COUNT($J$13:R$13)+$I$4))),TREND($D39:$E39,$D$9:$E$9,R$13))</f>
        <v>0</v>
      </c>
      <c r="S43" s="14">
        <f>IF($F39="s-curve",$D39+($E39-$D39)*$I$2/(1+EXP($I$3*(COUNT($J$13:S$13)+$I$4))),TREND($D39:$E39,$D$9:$E$9,S$13))</f>
        <v>0</v>
      </c>
      <c r="T43" s="14">
        <f>IF($F39="s-curve",$D39+($E39-$D39)*$I$2/(1+EXP($I$3*(COUNT($J$13:T$13)+$I$4))),TREND($D39:$E39,$D$9:$E$9,T$13))</f>
        <v>0</v>
      </c>
      <c r="U43" s="14">
        <f>IF($F39="s-curve",$D39+($E39-$D39)*$I$2/(1+EXP($I$3*(COUNT($J$13:U$13)+$I$4))),TREND($D39:$E39,$D$9:$E$9,U$13))</f>
        <v>0</v>
      </c>
      <c r="V43" s="14">
        <f>IF($F39="s-curve",$D39+($E39-$D39)*$I$2/(1+EXP($I$3*(COUNT($J$13:V$13)+$I$4))),TREND($D39:$E39,$D$9:$E$9,V$13))</f>
        <v>0</v>
      </c>
      <c r="W43" s="14">
        <f>IF($F39="s-curve",$D39+($E39-$D39)*$I$2/(1+EXP($I$3*(COUNT($J$13:W$13)+$I$4))),TREND($D39:$E39,$D$9:$E$9,W$13))</f>
        <v>0</v>
      </c>
      <c r="X43" s="14">
        <f>IF($F39="s-curve",$D39+($E39-$D39)*$I$2/(1+EXP($I$3*(COUNT($J$13:X$13)+$I$4))),TREND($D39:$E39,$D$9:$E$9,X$13))</f>
        <v>0</v>
      </c>
      <c r="Y43" s="14">
        <f>IF($F39="s-curve",$D39+($E39-$D39)*$I$2/(1+EXP($I$3*(COUNT($J$13:Y$13)+$I$4))),TREND($D39:$E39,$D$9:$E$9,Y$13))</f>
        <v>0</v>
      </c>
      <c r="Z43" s="14">
        <f>IF($F39="s-curve",$D39+($E39-$D39)*$I$2/(1+EXP($I$3*(COUNT($J$13:Z$13)+$I$4))),TREND($D39:$E39,$D$9:$E$9,Z$13))</f>
        <v>0</v>
      </c>
      <c r="AA43" s="14">
        <f>IF($F39="s-curve",$D39+($E39-$D39)*$I$2/(1+EXP($I$3*(COUNT($J$13:AA$13)+$I$4))),TREND($D39:$E39,$D$9:$E$9,AA$13))</f>
        <v>0</v>
      </c>
      <c r="AB43" s="14">
        <f>IF($F39="s-curve",$D39+($E39-$D39)*$I$2/(1+EXP($I$3*(COUNT($J$13:AB$13)+$I$4))),TREND($D39:$E39,$D$9:$E$9,AB$13))</f>
        <v>0</v>
      </c>
      <c r="AC43" s="14">
        <f>IF($F39="s-curve",$D39+($E39-$D39)*$I$2/(1+EXP($I$3*(COUNT($J$13:AC$13)+$I$4))),TREND($D39:$E39,$D$9:$E$9,AC$13))</f>
        <v>0</v>
      </c>
      <c r="AD43" s="14">
        <f>IF($F39="s-curve",$D39+($E39-$D39)*$I$2/(1+EXP($I$3*(COUNT($J$13:AD$13)+$I$4))),TREND($D39:$E39,$D$9:$E$9,AD$13))</f>
        <v>0</v>
      </c>
      <c r="AE43" s="14">
        <f>IF($F39="s-curve",$D39+($E39-$D39)*$I$2/(1+EXP($I$3*(COUNT($J$13:AE$13)+$I$4))),TREND($D39:$E39,$D$9:$E$9,AE$13))</f>
        <v>0</v>
      </c>
      <c r="AF43" s="14">
        <f>IF($F39="s-curve",$D39+($E39-$D39)*$I$2/(1+EXP($I$3*(COUNT($J$13:AF$13)+$I$4))),TREND($D39:$E39,$D$9:$E$9,AF$13))</f>
        <v>0</v>
      </c>
      <c r="AG43" s="14">
        <f>IF($F39="s-curve",$D39+($E39-$D39)*$I$2/(1+EXP($I$3*(COUNT($J$13:AG$13)+$I$4))),TREND($D39:$E39,$D$9:$E$9,AG$13))</f>
        <v>0</v>
      </c>
      <c r="AH43" s="14">
        <f>IF($F39="s-curve",$D39+($E39-$D39)*$I$2/(1+EXP($I$3*(COUNT($J$13:AH$13)+$I$4))),TREND($D39:$E39,$D$9:$E$9,AH$13))</f>
        <v>0</v>
      </c>
      <c r="AI43" s="14">
        <f>IF($F39="s-curve",$D39+($E39-$D39)*$I$2/(1+EXP($I$3*(COUNT($J$13:AI$13)+$I$4))),TREND($D39:$E39,$D$9:$E$9,AI$13))</f>
        <v>0</v>
      </c>
      <c r="AJ43" s="14">
        <f>IF($F39="s-curve",$D39+($E39-$D39)*$I$2/(1+EXP($I$3*(COUNT($J$13:AJ$13)+$I$4))),TREND($D39:$E39,$D$9:$E$9,AJ$13))</f>
        <v>0</v>
      </c>
      <c r="AK43" s="14">
        <f>IF($F39="s-curve",$D39+($E39-$D39)*$I$2/(1+EXP($I$3*(COUNT($J$13:AK$13)+$I$4))),TREND($D39:$E39,$D$9:$E$9,AK$13))</f>
        <v>0</v>
      </c>
      <c r="AL43" s="14">
        <f>IF($F39="s-curve",$D39+($E39-$D39)*$I$2/(1+EXP($I$3*(COUNT($J$13:AL$13)+$I$4))),TREND($D39:$E39,$D$9:$E$9,AL$13))</f>
        <v>0</v>
      </c>
      <c r="AM43" s="14">
        <f>IF($F39="s-curve",$D39+($E39-$D39)*$I$2/(1+EXP($I$3*(COUNT($J$13:AM$13)+$I$4))),TREND($D39:$E39,$D$9:$E$9,AM$13))</f>
        <v>0</v>
      </c>
      <c r="AN43" s="14">
        <f>IF($F39="s-curve",$D39+($E39-$D39)*$I$2/(1+EXP($I$3*(COUNT($J$13:AN$13)+$I$4))),TREND($D39:$E39,$D$9:$E$9,AN$13))</f>
        <v>0</v>
      </c>
    </row>
    <row r="44" spans="1:40" ht="15" thickBot="1" x14ac:dyDescent="0.4">
      <c r="A44" s="27"/>
      <c r="B44" s="27"/>
      <c r="C44" s="27" t="s">
        <v>72</v>
      </c>
      <c r="D44" s="27">
        <v>0</v>
      </c>
      <c r="E44" s="27">
        <v>0</v>
      </c>
      <c r="F44" s="9" t="str">
        <f>IF(D44=E44,"n/a",IF(OR(C44="battery electric vehicle",C44="natural gas vehicle",C44="plugin hybrid vehicle",C44="hydrogen vehicle"),"s-curve","linear"))</f>
        <v>n/a</v>
      </c>
      <c r="G44" s="92"/>
      <c r="J44" s="25">
        <f t="shared" si="4"/>
        <v>0</v>
      </c>
      <c r="K44" s="14">
        <f>IF($F40="s-curve",$D40+($E40-$D40)*$I$2/(1+EXP($I$3*(COUNT($J$13:K$13)+$I$4))),TREND($D40:$E40,$D$9:$E$9,K$13))</f>
        <v>0</v>
      </c>
      <c r="L44" s="14">
        <f>IF($F40="s-curve",$D40+($E40-$D40)*$I$2/(1+EXP($I$3*(COUNT($J$13:L$13)+$I$4))),TREND($D40:$E40,$D$9:$E$9,L$13))</f>
        <v>0</v>
      </c>
      <c r="M44" s="14">
        <f>IF($F40="s-curve",$D40+($E40-$D40)*$I$2/(1+EXP($I$3*(COUNT($J$13:M$13)+$I$4))),TREND($D40:$E40,$D$9:$E$9,M$13))</f>
        <v>0</v>
      </c>
      <c r="N44" s="14">
        <f>IF($F40="s-curve",$D40+($E40-$D40)*$I$2/(1+EXP($I$3*(COUNT($J$13:N$13)+$I$4))),TREND($D40:$E40,$D$9:$E$9,N$13))</f>
        <v>0</v>
      </c>
      <c r="O44" s="14">
        <f>IF($F40="s-curve",$D40+($E40-$D40)*$I$2/(1+EXP($I$3*(COUNT($J$13:O$13)+$I$4))),TREND($D40:$E40,$D$9:$E$9,O$13))</f>
        <v>0</v>
      </c>
      <c r="P44" s="14">
        <f>IF($F40="s-curve",$D40+($E40-$D40)*$I$2/(1+EXP($I$3*(COUNT($J$13:P$13)+$I$4))),TREND($D40:$E40,$D$9:$E$9,P$13))</f>
        <v>0</v>
      </c>
      <c r="Q44" s="14">
        <f>IF($F40="s-curve",$D40+($E40-$D40)*$I$2/(1+EXP($I$3*(COUNT($J$13:Q$13)+$I$4))),TREND($D40:$E40,$D$9:$E$9,Q$13))</f>
        <v>0</v>
      </c>
      <c r="R44" s="14">
        <f>IF($F40="s-curve",$D40+($E40-$D40)*$I$2/(1+EXP($I$3*(COUNT($J$13:R$13)+$I$4))),TREND($D40:$E40,$D$9:$E$9,R$13))</f>
        <v>0</v>
      </c>
      <c r="S44" s="14">
        <f>IF($F40="s-curve",$D40+($E40-$D40)*$I$2/(1+EXP($I$3*(COUNT($J$13:S$13)+$I$4))),TREND($D40:$E40,$D$9:$E$9,S$13))</f>
        <v>0</v>
      </c>
      <c r="T44" s="14">
        <f>IF($F40="s-curve",$D40+($E40-$D40)*$I$2/(1+EXP($I$3*(COUNT($J$13:T$13)+$I$4))),TREND($D40:$E40,$D$9:$E$9,T$13))</f>
        <v>0</v>
      </c>
      <c r="U44" s="14">
        <f>IF($F40="s-curve",$D40+($E40-$D40)*$I$2/(1+EXP($I$3*(COUNT($J$13:U$13)+$I$4))),TREND($D40:$E40,$D$9:$E$9,U$13))</f>
        <v>0</v>
      </c>
      <c r="V44" s="14">
        <f>IF($F40="s-curve",$D40+($E40-$D40)*$I$2/(1+EXP($I$3*(COUNT($J$13:V$13)+$I$4))),TREND($D40:$E40,$D$9:$E$9,V$13))</f>
        <v>0</v>
      </c>
      <c r="W44" s="14">
        <f>IF($F40="s-curve",$D40+($E40-$D40)*$I$2/(1+EXP($I$3*(COUNT($J$13:W$13)+$I$4))),TREND($D40:$E40,$D$9:$E$9,W$13))</f>
        <v>0</v>
      </c>
      <c r="X44" s="14">
        <f>IF($F40="s-curve",$D40+($E40-$D40)*$I$2/(1+EXP($I$3*(COUNT($J$13:X$13)+$I$4))),TREND($D40:$E40,$D$9:$E$9,X$13))</f>
        <v>0</v>
      </c>
      <c r="Y44" s="14">
        <f>IF($F40="s-curve",$D40+($E40-$D40)*$I$2/(1+EXP($I$3*(COUNT($J$13:Y$13)+$I$4))),TREND($D40:$E40,$D$9:$E$9,Y$13))</f>
        <v>0</v>
      </c>
      <c r="Z44" s="14">
        <f>IF($F40="s-curve",$D40+($E40-$D40)*$I$2/(1+EXP($I$3*(COUNT($J$13:Z$13)+$I$4))),TREND($D40:$E40,$D$9:$E$9,Z$13))</f>
        <v>0</v>
      </c>
      <c r="AA44" s="14">
        <f>IF($F40="s-curve",$D40+($E40-$D40)*$I$2/(1+EXP($I$3*(COUNT($J$13:AA$13)+$I$4))),TREND($D40:$E40,$D$9:$E$9,AA$13))</f>
        <v>0</v>
      </c>
      <c r="AB44" s="14">
        <f>IF($F40="s-curve",$D40+($E40-$D40)*$I$2/(1+EXP($I$3*(COUNT($J$13:AB$13)+$I$4))),TREND($D40:$E40,$D$9:$E$9,AB$13))</f>
        <v>0</v>
      </c>
      <c r="AC44" s="14">
        <f>IF($F40="s-curve",$D40+($E40-$D40)*$I$2/(1+EXP($I$3*(COUNT($J$13:AC$13)+$I$4))),TREND($D40:$E40,$D$9:$E$9,AC$13))</f>
        <v>0</v>
      </c>
      <c r="AD44" s="14">
        <f>IF($F40="s-curve",$D40+($E40-$D40)*$I$2/(1+EXP($I$3*(COUNT($J$13:AD$13)+$I$4))),TREND($D40:$E40,$D$9:$E$9,AD$13))</f>
        <v>0</v>
      </c>
      <c r="AE44" s="14">
        <f>IF($F40="s-curve",$D40+($E40-$D40)*$I$2/(1+EXP($I$3*(COUNT($J$13:AE$13)+$I$4))),TREND($D40:$E40,$D$9:$E$9,AE$13))</f>
        <v>0</v>
      </c>
      <c r="AF44" s="14">
        <f>IF($F40="s-curve",$D40+($E40-$D40)*$I$2/(1+EXP($I$3*(COUNT($J$13:AF$13)+$I$4))),TREND($D40:$E40,$D$9:$E$9,AF$13))</f>
        <v>0</v>
      </c>
      <c r="AG44" s="14">
        <f>IF($F40="s-curve",$D40+($E40-$D40)*$I$2/(1+EXP($I$3*(COUNT($J$13:AG$13)+$I$4))),TREND($D40:$E40,$D$9:$E$9,AG$13))</f>
        <v>0</v>
      </c>
      <c r="AH44" s="14">
        <f>IF($F40="s-curve",$D40+($E40-$D40)*$I$2/(1+EXP($I$3*(COUNT($J$13:AH$13)+$I$4))),TREND($D40:$E40,$D$9:$E$9,AH$13))</f>
        <v>0</v>
      </c>
      <c r="AI44" s="14">
        <f>IF($F40="s-curve",$D40+($E40-$D40)*$I$2/(1+EXP($I$3*(COUNT($J$13:AI$13)+$I$4))),TREND($D40:$E40,$D$9:$E$9,AI$13))</f>
        <v>0</v>
      </c>
      <c r="AJ44" s="14">
        <f>IF($F40="s-curve",$D40+($E40-$D40)*$I$2/(1+EXP($I$3*(COUNT($J$13:AJ$13)+$I$4))),TREND($D40:$E40,$D$9:$E$9,AJ$13))</f>
        <v>0</v>
      </c>
      <c r="AK44" s="14">
        <f>IF($F40="s-curve",$D40+($E40-$D40)*$I$2/(1+EXP($I$3*(COUNT($J$13:AK$13)+$I$4))),TREND($D40:$E40,$D$9:$E$9,AK$13))</f>
        <v>0</v>
      </c>
      <c r="AL44" s="14">
        <f>IF($F40="s-curve",$D40+($E40-$D40)*$I$2/(1+EXP($I$3*(COUNT($J$13:AL$13)+$I$4))),TREND($D40:$E40,$D$9:$E$9,AL$13))</f>
        <v>0</v>
      </c>
      <c r="AM44" s="14">
        <f>IF($F40="s-curve",$D40+($E40-$D40)*$I$2/(1+EXP($I$3*(COUNT($J$13:AM$13)+$I$4))),TREND($D40:$E40,$D$9:$E$9,AM$13))</f>
        <v>0</v>
      </c>
      <c r="AN44" s="14">
        <f>IF($F40="s-curve",$D40+($E40-$D40)*$I$2/(1+EXP($I$3*(COUNT($J$13:AN$13)+$I$4))),TREND($D40:$E40,$D$9:$E$9,AN$13))</f>
        <v>0</v>
      </c>
    </row>
    <row r="45" spans="1:40" x14ac:dyDescent="0.35">
      <c r="A45" s="26" t="s">
        <v>14</v>
      </c>
      <c r="B45" s="14" t="s">
        <v>18</v>
      </c>
      <c r="C45" s="14" t="s">
        <v>1</v>
      </c>
      <c r="D45" s="14">
        <v>0</v>
      </c>
      <c r="E45" s="14">
        <v>0</v>
      </c>
      <c r="F45" s="8" t="str">
        <f>IF(D45=E45,"n/a",IF(OR(C45="battery electric vehicle",C45="natural gas vehicle",C45="plugin hybrid vehicle"),"s-curve","linear"))</f>
        <v>n/a</v>
      </c>
      <c r="J45" s="25">
        <f t="shared" ref="J45:J76" si="5">D41</f>
        <v>1</v>
      </c>
      <c r="K45" s="14">
        <f>IF($F41="s-curve",$D41+($E41-$D41)*$I$2/(1+EXP($I$3*(COUNT($J$13:K$13)+$I$4))),TREND($D41:$E41,$D$9:$E$9,K$13))</f>
        <v>1</v>
      </c>
      <c r="L45" s="14">
        <f>IF($F41="s-curve",$D41+($E41-$D41)*$I$2/(1+EXP($I$3*(COUNT($J$13:L$13)+$I$4))),TREND($D41:$E41,$D$9:$E$9,L$13))</f>
        <v>1</v>
      </c>
      <c r="M45" s="14">
        <f>IF($F41="s-curve",$D41+($E41-$D41)*$I$2/(1+EXP($I$3*(COUNT($J$13:M$13)+$I$4))),TREND($D41:$E41,$D$9:$E$9,M$13))</f>
        <v>1</v>
      </c>
      <c r="N45" s="14">
        <f>IF($F41="s-curve",$D41+($E41-$D41)*$I$2/(1+EXP($I$3*(COUNT($J$13:N$13)+$I$4))),TREND($D41:$E41,$D$9:$E$9,N$13))</f>
        <v>1</v>
      </c>
      <c r="O45" s="14">
        <f>IF($F41="s-curve",$D41+($E41-$D41)*$I$2/(1+EXP($I$3*(COUNT($J$13:O$13)+$I$4))),TREND($D41:$E41,$D$9:$E$9,O$13))</f>
        <v>1</v>
      </c>
      <c r="P45" s="14">
        <f>IF($F41="s-curve",$D41+($E41-$D41)*$I$2/(1+EXP($I$3*(COUNT($J$13:P$13)+$I$4))),TREND($D41:$E41,$D$9:$E$9,P$13))</f>
        <v>1</v>
      </c>
      <c r="Q45" s="14">
        <f>IF($F41="s-curve",$D41+($E41-$D41)*$I$2/(1+EXP($I$3*(COUNT($J$13:Q$13)+$I$4))),TREND($D41:$E41,$D$9:$E$9,Q$13))</f>
        <v>1</v>
      </c>
      <c r="R45" s="14">
        <f>IF($F41="s-curve",$D41+($E41-$D41)*$I$2/(1+EXP($I$3*(COUNT($J$13:R$13)+$I$4))),TREND($D41:$E41,$D$9:$E$9,R$13))</f>
        <v>1</v>
      </c>
      <c r="S45" s="14">
        <f>IF($F41="s-curve",$D41+($E41-$D41)*$I$2/(1+EXP($I$3*(COUNT($J$13:S$13)+$I$4))),TREND($D41:$E41,$D$9:$E$9,S$13))</f>
        <v>1</v>
      </c>
      <c r="T45" s="14">
        <f>IF($F41="s-curve",$D41+($E41-$D41)*$I$2/(1+EXP($I$3*(COUNT($J$13:T$13)+$I$4))),TREND($D41:$E41,$D$9:$E$9,T$13))</f>
        <v>1</v>
      </c>
      <c r="U45" s="14">
        <f>IF($F41="s-curve",$D41+($E41-$D41)*$I$2/(1+EXP($I$3*(COUNT($J$13:U$13)+$I$4))),TREND($D41:$E41,$D$9:$E$9,U$13))</f>
        <v>1</v>
      </c>
      <c r="V45" s="14">
        <f>IF($F41="s-curve",$D41+($E41-$D41)*$I$2/(1+EXP($I$3*(COUNT($J$13:V$13)+$I$4))),TREND($D41:$E41,$D$9:$E$9,V$13))</f>
        <v>1</v>
      </c>
      <c r="W45" s="14">
        <f>IF($F41="s-curve",$D41+($E41-$D41)*$I$2/(1+EXP($I$3*(COUNT($J$13:W$13)+$I$4))),TREND($D41:$E41,$D$9:$E$9,W$13))</f>
        <v>1</v>
      </c>
      <c r="X45" s="14">
        <f>IF($F41="s-curve",$D41+($E41-$D41)*$I$2/(1+EXP($I$3*(COUNT($J$13:X$13)+$I$4))),TREND($D41:$E41,$D$9:$E$9,X$13))</f>
        <v>1</v>
      </c>
      <c r="Y45" s="14">
        <f>IF($F41="s-curve",$D41+($E41-$D41)*$I$2/(1+EXP($I$3*(COUNT($J$13:Y$13)+$I$4))),TREND($D41:$E41,$D$9:$E$9,Y$13))</f>
        <v>1</v>
      </c>
      <c r="Z45" s="14">
        <f>IF($F41="s-curve",$D41+($E41-$D41)*$I$2/(1+EXP($I$3*(COUNT($J$13:Z$13)+$I$4))),TREND($D41:$E41,$D$9:$E$9,Z$13))</f>
        <v>1</v>
      </c>
      <c r="AA45" s="14">
        <f>IF($F41="s-curve",$D41+($E41-$D41)*$I$2/(1+EXP($I$3*(COUNT($J$13:AA$13)+$I$4))),TREND($D41:$E41,$D$9:$E$9,AA$13))</f>
        <v>1</v>
      </c>
      <c r="AB45" s="14">
        <f>IF($F41="s-curve",$D41+($E41-$D41)*$I$2/(1+EXP($I$3*(COUNT($J$13:AB$13)+$I$4))),TREND($D41:$E41,$D$9:$E$9,AB$13))</f>
        <v>1</v>
      </c>
      <c r="AC45" s="14">
        <f>IF($F41="s-curve",$D41+($E41-$D41)*$I$2/(1+EXP($I$3*(COUNT($J$13:AC$13)+$I$4))),TREND($D41:$E41,$D$9:$E$9,AC$13))</f>
        <v>1</v>
      </c>
      <c r="AD45" s="14">
        <f>IF($F41="s-curve",$D41+($E41-$D41)*$I$2/(1+EXP($I$3*(COUNT($J$13:AD$13)+$I$4))),TREND($D41:$E41,$D$9:$E$9,AD$13))</f>
        <v>1</v>
      </c>
      <c r="AE45" s="14">
        <f>IF($F41="s-curve",$D41+($E41-$D41)*$I$2/(1+EXP($I$3*(COUNT($J$13:AE$13)+$I$4))),TREND($D41:$E41,$D$9:$E$9,AE$13))</f>
        <v>1</v>
      </c>
      <c r="AF45" s="14">
        <f>IF($F41="s-curve",$D41+($E41-$D41)*$I$2/(1+EXP($I$3*(COUNT($J$13:AF$13)+$I$4))),TREND($D41:$E41,$D$9:$E$9,AF$13))</f>
        <v>1</v>
      </c>
      <c r="AG45" s="14">
        <f>IF($F41="s-curve",$D41+($E41-$D41)*$I$2/(1+EXP($I$3*(COUNT($J$13:AG$13)+$I$4))),TREND($D41:$E41,$D$9:$E$9,AG$13))</f>
        <v>1</v>
      </c>
      <c r="AH45" s="14">
        <f>IF($F41="s-curve",$D41+($E41-$D41)*$I$2/(1+EXP($I$3*(COUNT($J$13:AH$13)+$I$4))),TREND($D41:$E41,$D$9:$E$9,AH$13))</f>
        <v>1</v>
      </c>
      <c r="AI45" s="14">
        <f>IF($F41="s-curve",$D41+($E41-$D41)*$I$2/(1+EXP($I$3*(COUNT($J$13:AI$13)+$I$4))),TREND($D41:$E41,$D$9:$E$9,AI$13))</f>
        <v>1</v>
      </c>
      <c r="AJ45" s="14">
        <f>IF($F41="s-curve",$D41+($E41-$D41)*$I$2/(1+EXP($I$3*(COUNT($J$13:AJ$13)+$I$4))),TREND($D41:$E41,$D$9:$E$9,AJ$13))</f>
        <v>1</v>
      </c>
      <c r="AK45" s="14">
        <f>IF($F41="s-curve",$D41+($E41-$D41)*$I$2/(1+EXP($I$3*(COUNT($J$13:AK$13)+$I$4))),TREND($D41:$E41,$D$9:$E$9,AK$13))</f>
        <v>1</v>
      </c>
      <c r="AL45" s="14">
        <f>IF($F41="s-curve",$D41+($E41-$D41)*$I$2/(1+EXP($I$3*(COUNT($J$13:AL$13)+$I$4))),TREND($D41:$E41,$D$9:$E$9,AL$13))</f>
        <v>1</v>
      </c>
      <c r="AM45" s="14">
        <f>IF($F41="s-curve",$D41+($E41-$D41)*$I$2/(1+EXP($I$3*(COUNT($J$13:AM$13)+$I$4))),TREND($D41:$E41,$D$9:$E$9,AM$13))</f>
        <v>1</v>
      </c>
      <c r="AN45" s="14">
        <f>IF($F41="s-curve",$D41+($E41-$D41)*$I$2/(1+EXP($I$3*(COUNT($J$13:AN$13)+$I$4))),TREND($D41:$E41,$D$9:$E$9,AN$13))</f>
        <v>1</v>
      </c>
    </row>
    <row r="46" spans="1:40" x14ac:dyDescent="0.35">
      <c r="C46" s="14" t="s">
        <v>2</v>
      </c>
      <c r="D46" s="14">
        <v>0</v>
      </c>
      <c r="E46" s="14">
        <v>0</v>
      </c>
      <c r="F46" s="8" t="str">
        <f>IF(D46=E46,"n/a",IF(OR(C46="battery electric vehicle",C46="natural gas vehicle",C46="plugin hybrid vehicle"),"s-curve","linear"))</f>
        <v>n/a</v>
      </c>
      <c r="J46" s="25">
        <f t="shared" si="5"/>
        <v>0</v>
      </c>
      <c r="K46" s="14">
        <f>IF($F42="s-curve",$D42+($E42-$D42)*$I$2/(1+EXP($I$3*(COUNT($J$13:K$13)+$I$4))),TREND($D42:$E42,$D$9:$E$9,K$13))</f>
        <v>0</v>
      </c>
      <c r="L46" s="14">
        <f>IF($F42="s-curve",$D42+($E42-$D42)*$I$2/(1+EXP($I$3*(COUNT($J$13:L$13)+$I$4))),TREND($D42:$E42,$D$9:$E$9,L$13))</f>
        <v>0</v>
      </c>
      <c r="M46" s="14">
        <f>IF($F42="s-curve",$D42+($E42-$D42)*$I$2/(1+EXP($I$3*(COUNT($J$13:M$13)+$I$4))),TREND($D42:$E42,$D$9:$E$9,M$13))</f>
        <v>0</v>
      </c>
      <c r="N46" s="14">
        <f>IF($F42="s-curve",$D42+($E42-$D42)*$I$2/(1+EXP($I$3*(COUNT($J$13:N$13)+$I$4))),TREND($D42:$E42,$D$9:$E$9,N$13))</f>
        <v>0</v>
      </c>
      <c r="O46" s="14">
        <f>IF($F42="s-curve",$D42+($E42-$D42)*$I$2/(1+EXP($I$3*(COUNT($J$13:O$13)+$I$4))),TREND($D42:$E42,$D$9:$E$9,O$13))</f>
        <v>0</v>
      </c>
      <c r="P46" s="14">
        <f>IF($F42="s-curve",$D42+($E42-$D42)*$I$2/(1+EXP($I$3*(COUNT($J$13:P$13)+$I$4))),TREND($D42:$E42,$D$9:$E$9,P$13))</f>
        <v>0</v>
      </c>
      <c r="Q46" s="14">
        <f>IF($F42="s-curve",$D42+($E42-$D42)*$I$2/(1+EXP($I$3*(COUNT($J$13:Q$13)+$I$4))),TREND($D42:$E42,$D$9:$E$9,Q$13))</f>
        <v>0</v>
      </c>
      <c r="R46" s="14">
        <f>IF($F42="s-curve",$D42+($E42-$D42)*$I$2/(1+EXP($I$3*(COUNT($J$13:R$13)+$I$4))),TREND($D42:$E42,$D$9:$E$9,R$13))</f>
        <v>0</v>
      </c>
      <c r="S46" s="14">
        <f>IF($F42="s-curve",$D42+($E42-$D42)*$I$2/(1+EXP($I$3*(COUNT($J$13:S$13)+$I$4))),TREND($D42:$E42,$D$9:$E$9,S$13))</f>
        <v>0</v>
      </c>
      <c r="T46" s="14">
        <f>IF($F42="s-curve",$D42+($E42-$D42)*$I$2/(1+EXP($I$3*(COUNT($J$13:T$13)+$I$4))),TREND($D42:$E42,$D$9:$E$9,T$13))</f>
        <v>0</v>
      </c>
      <c r="U46" s="14">
        <f>IF($F42="s-curve",$D42+($E42-$D42)*$I$2/(1+EXP($I$3*(COUNT($J$13:U$13)+$I$4))),TREND($D42:$E42,$D$9:$E$9,U$13))</f>
        <v>0</v>
      </c>
      <c r="V46" s="14">
        <f>IF($F42="s-curve",$D42+($E42-$D42)*$I$2/(1+EXP($I$3*(COUNT($J$13:V$13)+$I$4))),TREND($D42:$E42,$D$9:$E$9,V$13))</f>
        <v>0</v>
      </c>
      <c r="W46" s="14">
        <f>IF($F42="s-curve",$D42+($E42-$D42)*$I$2/(1+EXP($I$3*(COUNT($J$13:W$13)+$I$4))),TREND($D42:$E42,$D$9:$E$9,W$13))</f>
        <v>0</v>
      </c>
      <c r="X46" s="14">
        <f>IF($F42="s-curve",$D42+($E42-$D42)*$I$2/(1+EXP($I$3*(COUNT($J$13:X$13)+$I$4))),TREND($D42:$E42,$D$9:$E$9,X$13))</f>
        <v>0</v>
      </c>
      <c r="Y46" s="14">
        <f>IF($F42="s-curve",$D42+($E42-$D42)*$I$2/(1+EXP($I$3*(COUNT($J$13:Y$13)+$I$4))),TREND($D42:$E42,$D$9:$E$9,Y$13))</f>
        <v>0</v>
      </c>
      <c r="Z46" s="14">
        <f>IF($F42="s-curve",$D42+($E42-$D42)*$I$2/(1+EXP($I$3*(COUNT($J$13:Z$13)+$I$4))),TREND($D42:$E42,$D$9:$E$9,Z$13))</f>
        <v>0</v>
      </c>
      <c r="AA46" s="14">
        <f>IF($F42="s-curve",$D42+($E42-$D42)*$I$2/(1+EXP($I$3*(COUNT($J$13:AA$13)+$I$4))),TREND($D42:$E42,$D$9:$E$9,AA$13))</f>
        <v>0</v>
      </c>
      <c r="AB46" s="14">
        <f>IF($F42="s-curve",$D42+($E42-$D42)*$I$2/(1+EXP($I$3*(COUNT($J$13:AB$13)+$I$4))),TREND($D42:$E42,$D$9:$E$9,AB$13))</f>
        <v>0</v>
      </c>
      <c r="AC46" s="14">
        <f>IF($F42="s-curve",$D42+($E42-$D42)*$I$2/(1+EXP($I$3*(COUNT($J$13:AC$13)+$I$4))),TREND($D42:$E42,$D$9:$E$9,AC$13))</f>
        <v>0</v>
      </c>
      <c r="AD46" s="14">
        <f>IF($F42="s-curve",$D42+($E42-$D42)*$I$2/(1+EXP($I$3*(COUNT($J$13:AD$13)+$I$4))),TREND($D42:$E42,$D$9:$E$9,AD$13))</f>
        <v>0</v>
      </c>
      <c r="AE46" s="14">
        <f>IF($F42="s-curve",$D42+($E42-$D42)*$I$2/(1+EXP($I$3*(COUNT($J$13:AE$13)+$I$4))),TREND($D42:$E42,$D$9:$E$9,AE$13))</f>
        <v>0</v>
      </c>
      <c r="AF46" s="14">
        <f>IF($F42="s-curve",$D42+($E42-$D42)*$I$2/(1+EXP($I$3*(COUNT($J$13:AF$13)+$I$4))),TREND($D42:$E42,$D$9:$E$9,AF$13))</f>
        <v>0</v>
      </c>
      <c r="AG46" s="14">
        <f>IF($F42="s-curve",$D42+($E42-$D42)*$I$2/(1+EXP($I$3*(COUNT($J$13:AG$13)+$I$4))),TREND($D42:$E42,$D$9:$E$9,AG$13))</f>
        <v>0</v>
      </c>
      <c r="AH46" s="14">
        <f>IF($F42="s-curve",$D42+($E42-$D42)*$I$2/(1+EXP($I$3*(COUNT($J$13:AH$13)+$I$4))),TREND($D42:$E42,$D$9:$E$9,AH$13))</f>
        <v>0</v>
      </c>
      <c r="AI46" s="14">
        <f>IF($F42="s-curve",$D42+($E42-$D42)*$I$2/(1+EXP($I$3*(COUNT($J$13:AI$13)+$I$4))),TREND($D42:$E42,$D$9:$E$9,AI$13))</f>
        <v>0</v>
      </c>
      <c r="AJ46" s="14">
        <f>IF($F42="s-curve",$D42+($E42-$D42)*$I$2/(1+EXP($I$3*(COUNT($J$13:AJ$13)+$I$4))),TREND($D42:$E42,$D$9:$E$9,AJ$13))</f>
        <v>0</v>
      </c>
      <c r="AK46" s="14">
        <f>IF($F42="s-curve",$D42+($E42-$D42)*$I$2/(1+EXP($I$3*(COUNT($J$13:AK$13)+$I$4))),TREND($D42:$E42,$D$9:$E$9,AK$13))</f>
        <v>0</v>
      </c>
      <c r="AL46" s="14">
        <f>IF($F42="s-curve",$D42+($E42-$D42)*$I$2/(1+EXP($I$3*(COUNT($J$13:AL$13)+$I$4))),TREND($D42:$E42,$D$9:$E$9,AL$13))</f>
        <v>0</v>
      </c>
      <c r="AM46" s="14">
        <f>IF($F42="s-curve",$D42+($E42-$D42)*$I$2/(1+EXP($I$3*(COUNT($J$13:AM$13)+$I$4))),TREND($D42:$E42,$D$9:$E$9,AM$13))</f>
        <v>0</v>
      </c>
      <c r="AN46" s="14">
        <f>IF($F42="s-curve",$D42+($E42-$D42)*$I$2/(1+EXP($I$3*(COUNT($J$13:AN$13)+$I$4))),TREND($D42:$E42,$D$9:$E$9,AN$13))</f>
        <v>0</v>
      </c>
    </row>
    <row r="47" spans="1:40" x14ac:dyDescent="0.35">
      <c r="C47" s="14" t="s">
        <v>3</v>
      </c>
      <c r="D47" s="14">
        <v>0</v>
      </c>
      <c r="E47" s="14">
        <v>0</v>
      </c>
      <c r="F47" s="8" t="str">
        <f>IF(D47=E47,"n/a",IF(OR(C47="battery electric vehicle",C47="natural gas vehicle",C47="plugin hybrid vehicle"),"s-curve","linear"))</f>
        <v>n/a</v>
      </c>
      <c r="J47" s="25">
        <f t="shared" si="5"/>
        <v>0</v>
      </c>
      <c r="K47" s="14">
        <f>IF($F43="s-curve",$D43+($E43-$D43)*$I$2/(1+EXP($I$3*(COUNT($J$13:K$13)+$I$4))),TREND($D43:$E43,$D$9:$E$9,K$13))</f>
        <v>0</v>
      </c>
      <c r="L47" s="14">
        <f>IF($F43="s-curve",$D43+($E43-$D43)*$I$2/(1+EXP($I$3*(COUNT($J$13:L$13)+$I$4))),TREND($D43:$E43,$D$9:$E$9,L$13))</f>
        <v>0</v>
      </c>
      <c r="M47" s="14">
        <f>IF($F43="s-curve",$D43+($E43-$D43)*$I$2/(1+EXP($I$3*(COUNT($J$13:M$13)+$I$4))),TREND($D43:$E43,$D$9:$E$9,M$13))</f>
        <v>0</v>
      </c>
      <c r="N47" s="14">
        <f>IF($F43="s-curve",$D43+($E43-$D43)*$I$2/(1+EXP($I$3*(COUNT($J$13:N$13)+$I$4))),TREND($D43:$E43,$D$9:$E$9,N$13))</f>
        <v>0</v>
      </c>
      <c r="O47" s="14">
        <f>IF($F43="s-curve",$D43+($E43-$D43)*$I$2/(1+EXP($I$3*(COUNT($J$13:O$13)+$I$4))),TREND($D43:$E43,$D$9:$E$9,O$13))</f>
        <v>0</v>
      </c>
      <c r="P47" s="14">
        <f>IF($F43="s-curve",$D43+($E43-$D43)*$I$2/(1+EXP($I$3*(COUNT($J$13:P$13)+$I$4))),TREND($D43:$E43,$D$9:$E$9,P$13))</f>
        <v>0</v>
      </c>
      <c r="Q47" s="14">
        <f>IF($F43="s-curve",$D43+($E43-$D43)*$I$2/(1+EXP($I$3*(COUNT($J$13:Q$13)+$I$4))),TREND($D43:$E43,$D$9:$E$9,Q$13))</f>
        <v>0</v>
      </c>
      <c r="R47" s="14">
        <f>IF($F43="s-curve",$D43+($E43-$D43)*$I$2/(1+EXP($I$3*(COUNT($J$13:R$13)+$I$4))),TREND($D43:$E43,$D$9:$E$9,R$13))</f>
        <v>0</v>
      </c>
      <c r="S47" s="14">
        <f>IF($F43="s-curve",$D43+($E43-$D43)*$I$2/(1+EXP($I$3*(COUNT($J$13:S$13)+$I$4))),TREND($D43:$E43,$D$9:$E$9,S$13))</f>
        <v>0</v>
      </c>
      <c r="T47" s="14">
        <f>IF($F43="s-curve",$D43+($E43-$D43)*$I$2/(1+EXP($I$3*(COUNT($J$13:T$13)+$I$4))),TREND($D43:$E43,$D$9:$E$9,T$13))</f>
        <v>0</v>
      </c>
      <c r="U47" s="14">
        <f>IF($F43="s-curve",$D43+($E43-$D43)*$I$2/(1+EXP($I$3*(COUNT($J$13:U$13)+$I$4))),TREND($D43:$E43,$D$9:$E$9,U$13))</f>
        <v>0</v>
      </c>
      <c r="V47" s="14">
        <f>IF($F43="s-curve",$D43+($E43-$D43)*$I$2/(1+EXP($I$3*(COUNT($J$13:V$13)+$I$4))),TREND($D43:$E43,$D$9:$E$9,V$13))</f>
        <v>0</v>
      </c>
      <c r="W47" s="14">
        <f>IF($F43="s-curve",$D43+($E43-$D43)*$I$2/(1+EXP($I$3*(COUNT($J$13:W$13)+$I$4))),TREND($D43:$E43,$D$9:$E$9,W$13))</f>
        <v>0</v>
      </c>
      <c r="X47" s="14">
        <f>IF($F43="s-curve",$D43+($E43-$D43)*$I$2/(1+EXP($I$3*(COUNT($J$13:X$13)+$I$4))),TREND($D43:$E43,$D$9:$E$9,X$13))</f>
        <v>0</v>
      </c>
      <c r="Y47" s="14">
        <f>IF($F43="s-curve",$D43+($E43-$D43)*$I$2/(1+EXP($I$3*(COUNT($J$13:Y$13)+$I$4))),TREND($D43:$E43,$D$9:$E$9,Y$13))</f>
        <v>0</v>
      </c>
      <c r="Z47" s="14">
        <f>IF($F43="s-curve",$D43+($E43-$D43)*$I$2/(1+EXP($I$3*(COUNT($J$13:Z$13)+$I$4))),TREND($D43:$E43,$D$9:$E$9,Z$13))</f>
        <v>0</v>
      </c>
      <c r="AA47" s="14">
        <f>IF($F43="s-curve",$D43+($E43-$D43)*$I$2/(1+EXP($I$3*(COUNT($J$13:AA$13)+$I$4))),TREND($D43:$E43,$D$9:$E$9,AA$13))</f>
        <v>0</v>
      </c>
      <c r="AB47" s="14">
        <f>IF($F43="s-curve",$D43+($E43-$D43)*$I$2/(1+EXP($I$3*(COUNT($J$13:AB$13)+$I$4))),TREND($D43:$E43,$D$9:$E$9,AB$13))</f>
        <v>0</v>
      </c>
      <c r="AC47" s="14">
        <f>IF($F43="s-curve",$D43+($E43-$D43)*$I$2/(1+EXP($I$3*(COUNT($J$13:AC$13)+$I$4))),TREND($D43:$E43,$D$9:$E$9,AC$13))</f>
        <v>0</v>
      </c>
      <c r="AD47" s="14">
        <f>IF($F43="s-curve",$D43+($E43-$D43)*$I$2/(1+EXP($I$3*(COUNT($J$13:AD$13)+$I$4))),TREND($D43:$E43,$D$9:$E$9,AD$13))</f>
        <v>0</v>
      </c>
      <c r="AE47" s="14">
        <f>IF($F43="s-curve",$D43+($E43-$D43)*$I$2/(1+EXP($I$3*(COUNT($J$13:AE$13)+$I$4))),TREND($D43:$E43,$D$9:$E$9,AE$13))</f>
        <v>0</v>
      </c>
      <c r="AF47" s="14">
        <f>IF($F43="s-curve",$D43+($E43-$D43)*$I$2/(1+EXP($I$3*(COUNT($J$13:AF$13)+$I$4))),TREND($D43:$E43,$D$9:$E$9,AF$13))</f>
        <v>0</v>
      </c>
      <c r="AG47" s="14">
        <f>IF($F43="s-curve",$D43+($E43-$D43)*$I$2/(1+EXP($I$3*(COUNT($J$13:AG$13)+$I$4))),TREND($D43:$E43,$D$9:$E$9,AG$13))</f>
        <v>0</v>
      </c>
      <c r="AH47" s="14">
        <f>IF($F43="s-curve",$D43+($E43-$D43)*$I$2/(1+EXP($I$3*(COUNT($J$13:AH$13)+$I$4))),TREND($D43:$E43,$D$9:$E$9,AH$13))</f>
        <v>0</v>
      </c>
      <c r="AI47" s="14">
        <f>IF($F43="s-curve",$D43+($E43-$D43)*$I$2/(1+EXP($I$3*(COUNT($J$13:AI$13)+$I$4))),TREND($D43:$E43,$D$9:$E$9,AI$13))</f>
        <v>0</v>
      </c>
      <c r="AJ47" s="14">
        <f>IF($F43="s-curve",$D43+($E43-$D43)*$I$2/(1+EXP($I$3*(COUNT($J$13:AJ$13)+$I$4))),TREND($D43:$E43,$D$9:$E$9,AJ$13))</f>
        <v>0</v>
      </c>
      <c r="AK47" s="14">
        <f>IF($F43="s-curve",$D43+($E43-$D43)*$I$2/(1+EXP($I$3*(COUNT($J$13:AK$13)+$I$4))),TREND($D43:$E43,$D$9:$E$9,AK$13))</f>
        <v>0</v>
      </c>
      <c r="AL47" s="14">
        <f>IF($F43="s-curve",$D43+($E43-$D43)*$I$2/(1+EXP($I$3*(COUNT($J$13:AL$13)+$I$4))),TREND($D43:$E43,$D$9:$E$9,AL$13))</f>
        <v>0</v>
      </c>
      <c r="AM47" s="14">
        <f>IF($F43="s-curve",$D43+($E43-$D43)*$I$2/(1+EXP($I$3*(COUNT($J$13:AM$13)+$I$4))),TREND($D43:$E43,$D$9:$E$9,AM$13))</f>
        <v>0</v>
      </c>
      <c r="AN47" s="14">
        <f>IF($F43="s-curve",$D43+($E43-$D43)*$I$2/(1+EXP($I$3*(COUNT($J$13:AN$13)+$I$4))),TREND($D43:$E43,$D$9:$E$9,AN$13))</f>
        <v>0</v>
      </c>
    </row>
    <row r="48" spans="1:40" x14ac:dyDescent="0.35">
      <c r="C48" s="14" t="s">
        <v>4</v>
      </c>
      <c r="D48" s="14">
        <v>1</v>
      </c>
      <c r="E48" s="14">
        <v>1</v>
      </c>
      <c r="F48" s="8" t="str">
        <f>IF(D48=E48,"n/a",IF(OR(C48="battery electric vehicle",C48="natural gas vehicle",C48="plugin hybrid vehicle"),"s-curve","linear"))</f>
        <v>n/a</v>
      </c>
      <c r="H48" s="92"/>
      <c r="J48" s="25">
        <f t="shared" si="5"/>
        <v>0</v>
      </c>
      <c r="K48" s="14">
        <f>IF($F44="s-curve",$D44+($E44-$D44)*$I$2/(1+EXP($I$3*(COUNT($J$13:K$13)+$I$4))),TREND($D44:$E44,$D$9:$E$9,K$13))</f>
        <v>0</v>
      </c>
      <c r="L48" s="14">
        <f>IF($F44="s-curve",$D44+($E44-$D44)*$I$2/(1+EXP($I$3*(COUNT($J$13:L$13)+$I$4))),TREND($D44:$E44,$D$9:$E$9,L$13))</f>
        <v>0</v>
      </c>
      <c r="M48" s="14">
        <f>IF($F44="s-curve",$D44+($E44-$D44)*$I$2/(1+EXP($I$3*(COUNT($J$13:M$13)+$I$4))),TREND($D44:$E44,$D$9:$E$9,M$13))</f>
        <v>0</v>
      </c>
      <c r="N48" s="14">
        <f>IF($F44="s-curve",$D44+($E44-$D44)*$I$2/(1+EXP($I$3*(COUNT($J$13:N$13)+$I$4))),TREND($D44:$E44,$D$9:$E$9,N$13))</f>
        <v>0</v>
      </c>
      <c r="O48" s="14">
        <f>IF($F44="s-curve",$D44+($E44-$D44)*$I$2/(1+EXP($I$3*(COUNT($J$13:O$13)+$I$4))),TREND($D44:$E44,$D$9:$E$9,O$13))</f>
        <v>0</v>
      </c>
      <c r="P48" s="14">
        <f>IF($F44="s-curve",$D44+($E44-$D44)*$I$2/(1+EXP($I$3*(COUNT($J$13:P$13)+$I$4))),TREND($D44:$E44,$D$9:$E$9,P$13))</f>
        <v>0</v>
      </c>
      <c r="Q48" s="14">
        <f>IF($F44="s-curve",$D44+($E44-$D44)*$I$2/(1+EXP($I$3*(COUNT($J$13:Q$13)+$I$4))),TREND($D44:$E44,$D$9:$E$9,Q$13))</f>
        <v>0</v>
      </c>
      <c r="R48" s="14">
        <f>IF($F44="s-curve",$D44+($E44-$D44)*$I$2/(1+EXP($I$3*(COUNT($J$13:R$13)+$I$4))),TREND($D44:$E44,$D$9:$E$9,R$13))</f>
        <v>0</v>
      </c>
      <c r="S48" s="14">
        <f>IF($F44="s-curve",$D44+($E44-$D44)*$I$2/(1+EXP($I$3*(COUNT($J$13:S$13)+$I$4))),TREND($D44:$E44,$D$9:$E$9,S$13))</f>
        <v>0</v>
      </c>
      <c r="T48" s="14">
        <f>IF($F44="s-curve",$D44+($E44-$D44)*$I$2/(1+EXP($I$3*(COUNT($J$13:T$13)+$I$4))),TREND($D44:$E44,$D$9:$E$9,T$13))</f>
        <v>0</v>
      </c>
      <c r="U48" s="14">
        <f>IF($F44="s-curve",$D44+($E44-$D44)*$I$2/(1+EXP($I$3*(COUNT($J$13:U$13)+$I$4))),TREND($D44:$E44,$D$9:$E$9,U$13))</f>
        <v>0</v>
      </c>
      <c r="V48" s="14">
        <f>IF($F44="s-curve",$D44+($E44-$D44)*$I$2/(1+EXP($I$3*(COUNT($J$13:V$13)+$I$4))),TREND($D44:$E44,$D$9:$E$9,V$13))</f>
        <v>0</v>
      </c>
      <c r="W48" s="14">
        <f>IF($F44="s-curve",$D44+($E44-$D44)*$I$2/(1+EXP($I$3*(COUNT($J$13:W$13)+$I$4))),TREND($D44:$E44,$D$9:$E$9,W$13))</f>
        <v>0</v>
      </c>
      <c r="X48" s="14">
        <f>IF($F44="s-curve",$D44+($E44-$D44)*$I$2/(1+EXP($I$3*(COUNT($J$13:X$13)+$I$4))),TREND($D44:$E44,$D$9:$E$9,X$13))</f>
        <v>0</v>
      </c>
      <c r="Y48" s="14">
        <f>IF($F44="s-curve",$D44+($E44-$D44)*$I$2/(1+EXP($I$3*(COUNT($J$13:Y$13)+$I$4))),TREND($D44:$E44,$D$9:$E$9,Y$13))</f>
        <v>0</v>
      </c>
      <c r="Z48" s="14">
        <f>IF($F44="s-curve",$D44+($E44-$D44)*$I$2/(1+EXP($I$3*(COUNT($J$13:Z$13)+$I$4))),TREND($D44:$E44,$D$9:$E$9,Z$13))</f>
        <v>0</v>
      </c>
      <c r="AA48" s="14">
        <f>IF($F44="s-curve",$D44+($E44-$D44)*$I$2/(1+EXP($I$3*(COUNT($J$13:AA$13)+$I$4))),TREND($D44:$E44,$D$9:$E$9,AA$13))</f>
        <v>0</v>
      </c>
      <c r="AB48" s="14">
        <f>IF($F44="s-curve",$D44+($E44-$D44)*$I$2/(1+EXP($I$3*(COUNT($J$13:AB$13)+$I$4))),TREND($D44:$E44,$D$9:$E$9,AB$13))</f>
        <v>0</v>
      </c>
      <c r="AC48" s="14">
        <f>IF($F44="s-curve",$D44+($E44-$D44)*$I$2/(1+EXP($I$3*(COUNT($J$13:AC$13)+$I$4))),TREND($D44:$E44,$D$9:$E$9,AC$13))</f>
        <v>0</v>
      </c>
      <c r="AD48" s="14">
        <f>IF($F44="s-curve",$D44+($E44-$D44)*$I$2/(1+EXP($I$3*(COUNT($J$13:AD$13)+$I$4))),TREND($D44:$E44,$D$9:$E$9,AD$13))</f>
        <v>0</v>
      </c>
      <c r="AE48" s="14">
        <f>IF($F44="s-curve",$D44+($E44-$D44)*$I$2/(1+EXP($I$3*(COUNT($J$13:AE$13)+$I$4))),TREND($D44:$E44,$D$9:$E$9,AE$13))</f>
        <v>0</v>
      </c>
      <c r="AF48" s="14">
        <f>IF($F44="s-curve",$D44+($E44-$D44)*$I$2/(1+EXP($I$3*(COUNT($J$13:AF$13)+$I$4))),TREND($D44:$E44,$D$9:$E$9,AF$13))</f>
        <v>0</v>
      </c>
      <c r="AG48" s="14">
        <f>IF($F44="s-curve",$D44+($E44-$D44)*$I$2/(1+EXP($I$3*(COUNT($J$13:AG$13)+$I$4))),TREND($D44:$E44,$D$9:$E$9,AG$13))</f>
        <v>0</v>
      </c>
      <c r="AH48" s="14">
        <f>IF($F44="s-curve",$D44+($E44-$D44)*$I$2/(1+EXP($I$3*(COUNT($J$13:AH$13)+$I$4))),TREND($D44:$E44,$D$9:$E$9,AH$13))</f>
        <v>0</v>
      </c>
      <c r="AI48" s="14">
        <f>IF($F44="s-curve",$D44+($E44-$D44)*$I$2/(1+EXP($I$3*(COUNT($J$13:AI$13)+$I$4))),TREND($D44:$E44,$D$9:$E$9,AI$13))</f>
        <v>0</v>
      </c>
      <c r="AJ48" s="14">
        <f>IF($F44="s-curve",$D44+($E44-$D44)*$I$2/(1+EXP($I$3*(COUNT($J$13:AJ$13)+$I$4))),TREND($D44:$E44,$D$9:$E$9,AJ$13))</f>
        <v>0</v>
      </c>
      <c r="AK48" s="14">
        <f>IF($F44="s-curve",$D44+($E44-$D44)*$I$2/(1+EXP($I$3*(COUNT($J$13:AK$13)+$I$4))),TREND($D44:$E44,$D$9:$E$9,AK$13))</f>
        <v>0</v>
      </c>
      <c r="AL48" s="14">
        <f>IF($F44="s-curve",$D44+($E44-$D44)*$I$2/(1+EXP($I$3*(COUNT($J$13:AL$13)+$I$4))),TREND($D44:$E44,$D$9:$E$9,AL$13))</f>
        <v>0</v>
      </c>
      <c r="AM48" s="14">
        <f>IF($F44="s-curve",$D44+($E44-$D44)*$I$2/(1+EXP($I$3*(COUNT($J$13:AM$13)+$I$4))),TREND($D44:$E44,$D$9:$E$9,AM$13))</f>
        <v>0</v>
      </c>
      <c r="AN48" s="14">
        <f>IF($F44="s-curve",$D44+($E44-$D44)*$I$2/(1+EXP($I$3*(COUNT($J$13:AN$13)+$I$4))),TREND($D44:$E44,$D$9:$E$9,AN$13))</f>
        <v>0</v>
      </c>
    </row>
    <row r="49" spans="1:40" x14ac:dyDescent="0.35">
      <c r="C49" s="14" t="s">
        <v>5</v>
      </c>
      <c r="D49" s="14">
        <v>0</v>
      </c>
      <c r="E49" s="14">
        <v>0</v>
      </c>
      <c r="F49" s="8" t="str">
        <f>IF(D49=E49,"n/a",IF(OR(C49="battery electric vehicle",C49="natural gas vehicle",C49="plugin hybrid vehicle"),"s-curve","linear"))</f>
        <v>n/a</v>
      </c>
      <c r="J49" s="25">
        <f t="shared" si="5"/>
        <v>0</v>
      </c>
      <c r="K49" s="14">
        <f>IF($F45="s-curve",$D45+($E45-$D45)*$I$2/(1+EXP($I$3*(COUNT($J$13:K$13)+$I$4))),TREND($D45:$E45,$D$9:$E$9,K$13))</f>
        <v>0</v>
      </c>
      <c r="L49" s="14">
        <f>IF($F45="s-curve",$D45+($E45-$D45)*$I$2/(1+EXP($I$3*(COUNT($J$13:L$13)+$I$4))),TREND($D45:$E45,$D$9:$E$9,L$13))</f>
        <v>0</v>
      </c>
      <c r="M49" s="14">
        <f>IF($F45="s-curve",$D45+($E45-$D45)*$I$2/(1+EXP($I$3*(COUNT($J$13:M$13)+$I$4))),TREND($D45:$E45,$D$9:$E$9,M$13))</f>
        <v>0</v>
      </c>
      <c r="N49" s="14">
        <f>IF($F45="s-curve",$D45+($E45-$D45)*$I$2/(1+EXP($I$3*(COUNT($J$13:N$13)+$I$4))),TREND($D45:$E45,$D$9:$E$9,N$13))</f>
        <v>0</v>
      </c>
      <c r="O49" s="14">
        <f>IF($F45="s-curve",$D45+($E45-$D45)*$I$2/(1+EXP($I$3*(COUNT($J$13:O$13)+$I$4))),TREND($D45:$E45,$D$9:$E$9,O$13))</f>
        <v>0</v>
      </c>
      <c r="P49" s="14">
        <f>IF($F45="s-curve",$D45+($E45-$D45)*$I$2/(1+EXP($I$3*(COUNT($J$13:P$13)+$I$4))),TREND($D45:$E45,$D$9:$E$9,P$13))</f>
        <v>0</v>
      </c>
      <c r="Q49" s="14">
        <f>IF($F45="s-curve",$D45+($E45-$D45)*$I$2/(1+EXP($I$3*(COUNT($J$13:Q$13)+$I$4))),TREND($D45:$E45,$D$9:$E$9,Q$13))</f>
        <v>0</v>
      </c>
      <c r="R49" s="14">
        <f>IF($F45="s-curve",$D45+($E45-$D45)*$I$2/(1+EXP($I$3*(COUNT($J$13:R$13)+$I$4))),TREND($D45:$E45,$D$9:$E$9,R$13))</f>
        <v>0</v>
      </c>
      <c r="S49" s="14">
        <f>IF($F45="s-curve",$D45+($E45-$D45)*$I$2/(1+EXP($I$3*(COUNT($J$13:S$13)+$I$4))),TREND($D45:$E45,$D$9:$E$9,S$13))</f>
        <v>0</v>
      </c>
      <c r="T49" s="14">
        <f>IF($F45="s-curve",$D45+($E45-$D45)*$I$2/(1+EXP($I$3*(COUNT($J$13:T$13)+$I$4))),TREND($D45:$E45,$D$9:$E$9,T$13))</f>
        <v>0</v>
      </c>
      <c r="U49" s="14">
        <f>IF($F45="s-curve",$D45+($E45-$D45)*$I$2/(1+EXP($I$3*(COUNT($J$13:U$13)+$I$4))),TREND($D45:$E45,$D$9:$E$9,U$13))</f>
        <v>0</v>
      </c>
      <c r="V49" s="14">
        <f>IF($F45="s-curve",$D45+($E45-$D45)*$I$2/(1+EXP($I$3*(COUNT($J$13:V$13)+$I$4))),TREND($D45:$E45,$D$9:$E$9,V$13))</f>
        <v>0</v>
      </c>
      <c r="W49" s="14">
        <f>IF($F45="s-curve",$D45+($E45-$D45)*$I$2/(1+EXP($I$3*(COUNT($J$13:W$13)+$I$4))),TREND($D45:$E45,$D$9:$E$9,W$13))</f>
        <v>0</v>
      </c>
      <c r="X49" s="14">
        <f>IF($F45="s-curve",$D45+($E45-$D45)*$I$2/(1+EXP($I$3*(COUNT($J$13:X$13)+$I$4))),TREND($D45:$E45,$D$9:$E$9,X$13))</f>
        <v>0</v>
      </c>
      <c r="Y49" s="14">
        <f>IF($F45="s-curve",$D45+($E45-$D45)*$I$2/(1+EXP($I$3*(COUNT($J$13:Y$13)+$I$4))),TREND($D45:$E45,$D$9:$E$9,Y$13))</f>
        <v>0</v>
      </c>
      <c r="Z49" s="14">
        <f>IF($F45="s-curve",$D45+($E45-$D45)*$I$2/(1+EXP($I$3*(COUNT($J$13:Z$13)+$I$4))),TREND($D45:$E45,$D$9:$E$9,Z$13))</f>
        <v>0</v>
      </c>
      <c r="AA49" s="14">
        <f>IF($F45="s-curve",$D45+($E45-$D45)*$I$2/(1+EXP($I$3*(COUNT($J$13:AA$13)+$I$4))),TREND($D45:$E45,$D$9:$E$9,AA$13))</f>
        <v>0</v>
      </c>
      <c r="AB49" s="14">
        <f>IF($F45="s-curve",$D45+($E45-$D45)*$I$2/(1+EXP($I$3*(COUNT($J$13:AB$13)+$I$4))),TREND($D45:$E45,$D$9:$E$9,AB$13))</f>
        <v>0</v>
      </c>
      <c r="AC49" s="14">
        <f>IF($F45="s-curve",$D45+($E45-$D45)*$I$2/(1+EXP($I$3*(COUNT($J$13:AC$13)+$I$4))),TREND($D45:$E45,$D$9:$E$9,AC$13))</f>
        <v>0</v>
      </c>
      <c r="AD49" s="14">
        <f>IF($F45="s-curve",$D45+($E45-$D45)*$I$2/(1+EXP($I$3*(COUNT($J$13:AD$13)+$I$4))),TREND($D45:$E45,$D$9:$E$9,AD$13))</f>
        <v>0</v>
      </c>
      <c r="AE49" s="14">
        <f>IF($F45="s-curve",$D45+($E45-$D45)*$I$2/(1+EXP($I$3*(COUNT($J$13:AE$13)+$I$4))),TREND($D45:$E45,$D$9:$E$9,AE$13))</f>
        <v>0</v>
      </c>
      <c r="AF49" s="14">
        <f>IF($F45="s-curve",$D45+($E45-$D45)*$I$2/(1+EXP($I$3*(COUNT($J$13:AF$13)+$I$4))),TREND($D45:$E45,$D$9:$E$9,AF$13))</f>
        <v>0</v>
      </c>
      <c r="AG49" s="14">
        <f>IF($F45="s-curve",$D45+($E45-$D45)*$I$2/(1+EXP($I$3*(COUNT($J$13:AG$13)+$I$4))),TREND($D45:$E45,$D$9:$E$9,AG$13))</f>
        <v>0</v>
      </c>
      <c r="AH49" s="14">
        <f>IF($F45="s-curve",$D45+($E45-$D45)*$I$2/(1+EXP($I$3*(COUNT($J$13:AH$13)+$I$4))),TREND($D45:$E45,$D$9:$E$9,AH$13))</f>
        <v>0</v>
      </c>
      <c r="AI49" s="14">
        <f>IF($F45="s-curve",$D45+($E45-$D45)*$I$2/(1+EXP($I$3*(COUNT($J$13:AI$13)+$I$4))),TREND($D45:$E45,$D$9:$E$9,AI$13))</f>
        <v>0</v>
      </c>
      <c r="AJ49" s="14">
        <f>IF($F45="s-curve",$D45+($E45-$D45)*$I$2/(1+EXP($I$3*(COUNT($J$13:AJ$13)+$I$4))),TREND($D45:$E45,$D$9:$E$9,AJ$13))</f>
        <v>0</v>
      </c>
      <c r="AK49" s="14">
        <f>IF($F45="s-curve",$D45+($E45-$D45)*$I$2/(1+EXP($I$3*(COUNT($J$13:AK$13)+$I$4))),TREND($D45:$E45,$D$9:$E$9,AK$13))</f>
        <v>0</v>
      </c>
      <c r="AL49" s="14">
        <f>IF($F45="s-curve",$D45+($E45-$D45)*$I$2/(1+EXP($I$3*(COUNT($J$13:AL$13)+$I$4))),TREND($D45:$E45,$D$9:$E$9,AL$13))</f>
        <v>0</v>
      </c>
      <c r="AM49" s="14">
        <f>IF($F45="s-curve",$D45+($E45-$D45)*$I$2/(1+EXP($I$3*(COUNT($J$13:AM$13)+$I$4))),TREND($D45:$E45,$D$9:$E$9,AM$13))</f>
        <v>0</v>
      </c>
      <c r="AN49" s="14">
        <f>IF($F45="s-curve",$D45+($E45-$D45)*$I$2/(1+EXP($I$3*(COUNT($J$13:AN$13)+$I$4))),TREND($D45:$E45,$D$9:$E$9,AN$13))</f>
        <v>0</v>
      </c>
    </row>
    <row r="50" spans="1:40" x14ac:dyDescent="0.35">
      <c r="C50" s="14" t="s">
        <v>71</v>
      </c>
      <c r="D50" s="14">
        <v>0</v>
      </c>
      <c r="E50" s="14">
        <v>0</v>
      </c>
      <c r="F50" s="8" t="str">
        <f>IF(D50=E50,"n/a",IF(OR(C50="battery electric vehicle",C50="natural gas vehicle",C50="plugin hybrid vehicle",C50="hydrogen vehicle"),"s-curve","linear"))</f>
        <v>n/a</v>
      </c>
      <c r="J50" s="25">
        <f t="shared" si="5"/>
        <v>0</v>
      </c>
      <c r="K50" s="14">
        <f>IF($F46="s-curve",$D46+($E46-$D46)*$I$2/(1+EXP($I$3*(COUNT($J$13:K$13)+$I$4))),TREND($D46:$E46,$D$9:$E$9,K$13))</f>
        <v>0</v>
      </c>
      <c r="L50" s="14">
        <f>IF($F46="s-curve",$D46+($E46-$D46)*$I$2/(1+EXP($I$3*(COUNT($J$13:L$13)+$I$4))),TREND($D46:$E46,$D$9:$E$9,L$13))</f>
        <v>0</v>
      </c>
      <c r="M50" s="14">
        <f>IF($F46="s-curve",$D46+($E46-$D46)*$I$2/(1+EXP($I$3*(COUNT($J$13:M$13)+$I$4))),TREND($D46:$E46,$D$9:$E$9,M$13))</f>
        <v>0</v>
      </c>
      <c r="N50" s="14">
        <f>IF($F46="s-curve",$D46+($E46-$D46)*$I$2/(1+EXP($I$3*(COUNT($J$13:N$13)+$I$4))),TREND($D46:$E46,$D$9:$E$9,N$13))</f>
        <v>0</v>
      </c>
      <c r="O50" s="14">
        <f>IF($F46="s-curve",$D46+($E46-$D46)*$I$2/(1+EXP($I$3*(COUNT($J$13:O$13)+$I$4))),TREND($D46:$E46,$D$9:$E$9,O$13))</f>
        <v>0</v>
      </c>
      <c r="P50" s="14">
        <f>IF($F46="s-curve",$D46+($E46-$D46)*$I$2/(1+EXP($I$3*(COUNT($J$13:P$13)+$I$4))),TREND($D46:$E46,$D$9:$E$9,P$13))</f>
        <v>0</v>
      </c>
      <c r="Q50" s="14">
        <f>IF($F46="s-curve",$D46+($E46-$D46)*$I$2/(1+EXP($I$3*(COUNT($J$13:Q$13)+$I$4))),TREND($D46:$E46,$D$9:$E$9,Q$13))</f>
        <v>0</v>
      </c>
      <c r="R50" s="14">
        <f>IF($F46="s-curve",$D46+($E46-$D46)*$I$2/(1+EXP($I$3*(COUNT($J$13:R$13)+$I$4))),TREND($D46:$E46,$D$9:$E$9,R$13))</f>
        <v>0</v>
      </c>
      <c r="S50" s="14">
        <f>IF($F46="s-curve",$D46+($E46-$D46)*$I$2/(1+EXP($I$3*(COUNT($J$13:S$13)+$I$4))),TREND($D46:$E46,$D$9:$E$9,S$13))</f>
        <v>0</v>
      </c>
      <c r="T50" s="14">
        <f>IF($F46="s-curve",$D46+($E46-$D46)*$I$2/(1+EXP($I$3*(COUNT($J$13:T$13)+$I$4))),TREND($D46:$E46,$D$9:$E$9,T$13))</f>
        <v>0</v>
      </c>
      <c r="U50" s="14">
        <f>IF($F46="s-curve",$D46+($E46-$D46)*$I$2/(1+EXP($I$3*(COUNT($J$13:U$13)+$I$4))),TREND($D46:$E46,$D$9:$E$9,U$13))</f>
        <v>0</v>
      </c>
      <c r="V50" s="14">
        <f>IF($F46="s-curve",$D46+($E46-$D46)*$I$2/(1+EXP($I$3*(COUNT($J$13:V$13)+$I$4))),TREND($D46:$E46,$D$9:$E$9,V$13))</f>
        <v>0</v>
      </c>
      <c r="W50" s="14">
        <f>IF($F46="s-curve",$D46+($E46-$D46)*$I$2/(1+EXP($I$3*(COUNT($J$13:W$13)+$I$4))),TREND($D46:$E46,$D$9:$E$9,W$13))</f>
        <v>0</v>
      </c>
      <c r="X50" s="14">
        <f>IF($F46="s-curve",$D46+($E46-$D46)*$I$2/(1+EXP($I$3*(COUNT($J$13:X$13)+$I$4))),TREND($D46:$E46,$D$9:$E$9,X$13))</f>
        <v>0</v>
      </c>
      <c r="Y50" s="14">
        <f>IF($F46="s-curve",$D46+($E46-$D46)*$I$2/(1+EXP($I$3*(COUNT($J$13:Y$13)+$I$4))),TREND($D46:$E46,$D$9:$E$9,Y$13))</f>
        <v>0</v>
      </c>
      <c r="Z50" s="14">
        <f>IF($F46="s-curve",$D46+($E46-$D46)*$I$2/(1+EXP($I$3*(COUNT($J$13:Z$13)+$I$4))),TREND($D46:$E46,$D$9:$E$9,Z$13))</f>
        <v>0</v>
      </c>
      <c r="AA50" s="14">
        <f>IF($F46="s-curve",$D46+($E46-$D46)*$I$2/(1+EXP($I$3*(COUNT($J$13:AA$13)+$I$4))),TREND($D46:$E46,$D$9:$E$9,AA$13))</f>
        <v>0</v>
      </c>
      <c r="AB50" s="14">
        <f>IF($F46="s-curve",$D46+($E46-$D46)*$I$2/(1+EXP($I$3*(COUNT($J$13:AB$13)+$I$4))),TREND($D46:$E46,$D$9:$E$9,AB$13))</f>
        <v>0</v>
      </c>
      <c r="AC50" s="14">
        <f>IF($F46="s-curve",$D46+($E46-$D46)*$I$2/(1+EXP($I$3*(COUNT($J$13:AC$13)+$I$4))),TREND($D46:$E46,$D$9:$E$9,AC$13))</f>
        <v>0</v>
      </c>
      <c r="AD50" s="14">
        <f>IF($F46="s-curve",$D46+($E46-$D46)*$I$2/(1+EXP($I$3*(COUNT($J$13:AD$13)+$I$4))),TREND($D46:$E46,$D$9:$E$9,AD$13))</f>
        <v>0</v>
      </c>
      <c r="AE50" s="14">
        <f>IF($F46="s-curve",$D46+($E46-$D46)*$I$2/(1+EXP($I$3*(COUNT($J$13:AE$13)+$I$4))),TREND($D46:$E46,$D$9:$E$9,AE$13))</f>
        <v>0</v>
      </c>
      <c r="AF50" s="14">
        <f>IF($F46="s-curve",$D46+($E46-$D46)*$I$2/(1+EXP($I$3*(COUNT($J$13:AF$13)+$I$4))),TREND($D46:$E46,$D$9:$E$9,AF$13))</f>
        <v>0</v>
      </c>
      <c r="AG50" s="14">
        <f>IF($F46="s-curve",$D46+($E46-$D46)*$I$2/(1+EXP($I$3*(COUNT($J$13:AG$13)+$I$4))),TREND($D46:$E46,$D$9:$E$9,AG$13))</f>
        <v>0</v>
      </c>
      <c r="AH50" s="14">
        <f>IF($F46="s-curve",$D46+($E46-$D46)*$I$2/(1+EXP($I$3*(COUNT($J$13:AH$13)+$I$4))),TREND($D46:$E46,$D$9:$E$9,AH$13))</f>
        <v>0</v>
      </c>
      <c r="AI50" s="14">
        <f>IF($F46="s-curve",$D46+($E46-$D46)*$I$2/(1+EXP($I$3*(COUNT($J$13:AI$13)+$I$4))),TREND($D46:$E46,$D$9:$E$9,AI$13))</f>
        <v>0</v>
      </c>
      <c r="AJ50" s="14">
        <f>IF($F46="s-curve",$D46+($E46-$D46)*$I$2/(1+EXP($I$3*(COUNT($J$13:AJ$13)+$I$4))),TREND($D46:$E46,$D$9:$E$9,AJ$13))</f>
        <v>0</v>
      </c>
      <c r="AK50" s="14">
        <f>IF($F46="s-curve",$D46+($E46-$D46)*$I$2/(1+EXP($I$3*(COUNT($J$13:AK$13)+$I$4))),TREND($D46:$E46,$D$9:$E$9,AK$13))</f>
        <v>0</v>
      </c>
      <c r="AL50" s="14">
        <f>IF($F46="s-curve",$D46+($E46-$D46)*$I$2/(1+EXP($I$3*(COUNT($J$13:AL$13)+$I$4))),TREND($D46:$E46,$D$9:$E$9,AL$13))</f>
        <v>0</v>
      </c>
      <c r="AM50" s="14">
        <f>IF($F46="s-curve",$D46+($E46-$D46)*$I$2/(1+EXP($I$3*(COUNT($J$13:AM$13)+$I$4))),TREND($D46:$E46,$D$9:$E$9,AM$13))</f>
        <v>0</v>
      </c>
      <c r="AN50" s="14">
        <f>IF($F46="s-curve",$D46+($E46-$D46)*$I$2/(1+EXP($I$3*(COUNT($J$13:AN$13)+$I$4))),TREND($D46:$E46,$D$9:$E$9,AN$13))</f>
        <v>0</v>
      </c>
    </row>
    <row r="51" spans="1:40" ht="15" thickBot="1" x14ac:dyDescent="0.4">
      <c r="A51" s="27"/>
      <c r="B51" s="27"/>
      <c r="C51" s="27" t="s">
        <v>72</v>
      </c>
      <c r="D51" s="27">
        <v>0</v>
      </c>
      <c r="E51" s="27">
        <v>0</v>
      </c>
      <c r="F51" s="9" t="str">
        <f>IF(D51=E51,"n/a",IF(OR(C51="battery electric vehicle",C51="natural gas vehicle",C51="plugin hybrid vehicle",C51="hydrogen vehicle"),"s-curve","linear"))</f>
        <v>n/a</v>
      </c>
      <c r="G51" s="92"/>
      <c r="J51" s="25">
        <f t="shared" si="5"/>
        <v>0</v>
      </c>
      <c r="K51" s="14">
        <f>IF($F47="s-curve",$D47+($E47-$D47)*$I$2/(1+EXP($I$3*(COUNT($J$13:K$13)+$I$4))),TREND($D47:$E47,$D$9:$E$9,K$13))</f>
        <v>0</v>
      </c>
      <c r="L51" s="14">
        <f>IF($F47="s-curve",$D47+($E47-$D47)*$I$2/(1+EXP($I$3*(COUNT($J$13:L$13)+$I$4))),TREND($D47:$E47,$D$9:$E$9,L$13))</f>
        <v>0</v>
      </c>
      <c r="M51" s="14">
        <f>IF($F47="s-curve",$D47+($E47-$D47)*$I$2/(1+EXP($I$3*(COUNT($J$13:M$13)+$I$4))),TREND($D47:$E47,$D$9:$E$9,M$13))</f>
        <v>0</v>
      </c>
      <c r="N51" s="14">
        <f>IF($F47="s-curve",$D47+($E47-$D47)*$I$2/(1+EXP($I$3*(COUNT($J$13:N$13)+$I$4))),TREND($D47:$E47,$D$9:$E$9,N$13))</f>
        <v>0</v>
      </c>
      <c r="O51" s="14">
        <f>IF($F47="s-curve",$D47+($E47-$D47)*$I$2/(1+EXP($I$3*(COUNT($J$13:O$13)+$I$4))),TREND($D47:$E47,$D$9:$E$9,O$13))</f>
        <v>0</v>
      </c>
      <c r="P51" s="14">
        <f>IF($F47="s-curve",$D47+($E47-$D47)*$I$2/(1+EXP($I$3*(COUNT($J$13:P$13)+$I$4))),TREND($D47:$E47,$D$9:$E$9,P$13))</f>
        <v>0</v>
      </c>
      <c r="Q51" s="14">
        <f>IF($F47="s-curve",$D47+($E47-$D47)*$I$2/(1+EXP($I$3*(COUNT($J$13:Q$13)+$I$4))),TREND($D47:$E47,$D$9:$E$9,Q$13))</f>
        <v>0</v>
      </c>
      <c r="R51" s="14">
        <f>IF($F47="s-curve",$D47+($E47-$D47)*$I$2/(1+EXP($I$3*(COUNT($J$13:R$13)+$I$4))),TREND($D47:$E47,$D$9:$E$9,R$13))</f>
        <v>0</v>
      </c>
      <c r="S51" s="14">
        <f>IF($F47="s-curve",$D47+($E47-$D47)*$I$2/(1+EXP($I$3*(COUNT($J$13:S$13)+$I$4))),TREND($D47:$E47,$D$9:$E$9,S$13))</f>
        <v>0</v>
      </c>
      <c r="T51" s="14">
        <f>IF($F47="s-curve",$D47+($E47-$D47)*$I$2/(1+EXP($I$3*(COUNT($J$13:T$13)+$I$4))),TREND($D47:$E47,$D$9:$E$9,T$13))</f>
        <v>0</v>
      </c>
      <c r="U51" s="14">
        <f>IF($F47="s-curve",$D47+($E47-$D47)*$I$2/(1+EXP($I$3*(COUNT($J$13:U$13)+$I$4))),TREND($D47:$E47,$D$9:$E$9,U$13))</f>
        <v>0</v>
      </c>
      <c r="V51" s="14">
        <f>IF($F47="s-curve",$D47+($E47-$D47)*$I$2/(1+EXP($I$3*(COUNT($J$13:V$13)+$I$4))),TREND($D47:$E47,$D$9:$E$9,V$13))</f>
        <v>0</v>
      </c>
      <c r="W51" s="14">
        <f>IF($F47="s-curve",$D47+($E47-$D47)*$I$2/(1+EXP($I$3*(COUNT($J$13:W$13)+$I$4))),TREND($D47:$E47,$D$9:$E$9,W$13))</f>
        <v>0</v>
      </c>
      <c r="X51" s="14">
        <f>IF($F47="s-curve",$D47+($E47-$D47)*$I$2/(1+EXP($I$3*(COUNT($J$13:X$13)+$I$4))),TREND($D47:$E47,$D$9:$E$9,X$13))</f>
        <v>0</v>
      </c>
      <c r="Y51" s="14">
        <f>IF($F47="s-curve",$D47+($E47-$D47)*$I$2/(1+EXP($I$3*(COUNT($J$13:Y$13)+$I$4))),TREND($D47:$E47,$D$9:$E$9,Y$13))</f>
        <v>0</v>
      </c>
      <c r="Z51" s="14">
        <f>IF($F47="s-curve",$D47+($E47-$D47)*$I$2/(1+EXP($I$3*(COUNT($J$13:Z$13)+$I$4))),TREND($D47:$E47,$D$9:$E$9,Z$13))</f>
        <v>0</v>
      </c>
      <c r="AA51" s="14">
        <f>IF($F47="s-curve",$D47+($E47-$D47)*$I$2/(1+EXP($I$3*(COUNT($J$13:AA$13)+$I$4))),TREND($D47:$E47,$D$9:$E$9,AA$13))</f>
        <v>0</v>
      </c>
      <c r="AB51" s="14">
        <f>IF($F47="s-curve",$D47+($E47-$D47)*$I$2/(1+EXP($I$3*(COUNT($J$13:AB$13)+$I$4))),TREND($D47:$E47,$D$9:$E$9,AB$13))</f>
        <v>0</v>
      </c>
      <c r="AC51" s="14">
        <f>IF($F47="s-curve",$D47+($E47-$D47)*$I$2/(1+EXP($I$3*(COUNT($J$13:AC$13)+$I$4))),TREND($D47:$E47,$D$9:$E$9,AC$13))</f>
        <v>0</v>
      </c>
      <c r="AD51" s="14">
        <f>IF($F47="s-curve",$D47+($E47-$D47)*$I$2/(1+EXP($I$3*(COUNT($J$13:AD$13)+$I$4))),TREND($D47:$E47,$D$9:$E$9,AD$13))</f>
        <v>0</v>
      </c>
      <c r="AE51" s="14">
        <f>IF($F47="s-curve",$D47+($E47-$D47)*$I$2/(1+EXP($I$3*(COUNT($J$13:AE$13)+$I$4))),TREND($D47:$E47,$D$9:$E$9,AE$13))</f>
        <v>0</v>
      </c>
      <c r="AF51" s="14">
        <f>IF($F47="s-curve",$D47+($E47-$D47)*$I$2/(1+EXP($I$3*(COUNT($J$13:AF$13)+$I$4))),TREND($D47:$E47,$D$9:$E$9,AF$13))</f>
        <v>0</v>
      </c>
      <c r="AG51" s="14">
        <f>IF($F47="s-curve",$D47+($E47-$D47)*$I$2/(1+EXP($I$3*(COUNT($J$13:AG$13)+$I$4))),TREND($D47:$E47,$D$9:$E$9,AG$13))</f>
        <v>0</v>
      </c>
      <c r="AH51" s="14">
        <f>IF($F47="s-curve",$D47+($E47-$D47)*$I$2/(1+EXP($I$3*(COUNT($J$13:AH$13)+$I$4))),TREND($D47:$E47,$D$9:$E$9,AH$13))</f>
        <v>0</v>
      </c>
      <c r="AI51" s="14">
        <f>IF($F47="s-curve",$D47+($E47-$D47)*$I$2/(1+EXP($I$3*(COUNT($J$13:AI$13)+$I$4))),TREND($D47:$E47,$D$9:$E$9,AI$13))</f>
        <v>0</v>
      </c>
      <c r="AJ51" s="14">
        <f>IF($F47="s-curve",$D47+($E47-$D47)*$I$2/(1+EXP($I$3*(COUNT($J$13:AJ$13)+$I$4))),TREND($D47:$E47,$D$9:$E$9,AJ$13))</f>
        <v>0</v>
      </c>
      <c r="AK51" s="14">
        <f>IF($F47="s-curve",$D47+($E47-$D47)*$I$2/(1+EXP($I$3*(COUNT($J$13:AK$13)+$I$4))),TREND($D47:$E47,$D$9:$E$9,AK$13))</f>
        <v>0</v>
      </c>
      <c r="AL51" s="14">
        <f>IF($F47="s-curve",$D47+($E47-$D47)*$I$2/(1+EXP($I$3*(COUNT($J$13:AL$13)+$I$4))),TREND($D47:$E47,$D$9:$E$9,AL$13))</f>
        <v>0</v>
      </c>
      <c r="AM51" s="14">
        <f>IF($F47="s-curve",$D47+($E47-$D47)*$I$2/(1+EXP($I$3*(COUNT($J$13:AM$13)+$I$4))),TREND($D47:$E47,$D$9:$E$9,AM$13))</f>
        <v>0</v>
      </c>
      <c r="AN51" s="14">
        <f>IF($F47="s-curve",$D47+($E47-$D47)*$I$2/(1+EXP($I$3*(COUNT($J$13:AN$13)+$I$4))),TREND($D47:$E47,$D$9:$E$9,AN$13))</f>
        <v>0</v>
      </c>
    </row>
    <row r="52" spans="1:40" x14ac:dyDescent="0.35">
      <c r="A52" s="14" t="s">
        <v>15</v>
      </c>
      <c r="B52" s="14" t="s">
        <v>19</v>
      </c>
      <c r="C52" s="14" t="s">
        <v>1</v>
      </c>
      <c r="D52" s="25">
        <f>'Potencia Calcs'!B89</f>
        <v>1.102174552919817</v>
      </c>
      <c r="E52" s="84">
        <f>'Potencia Calcs'!AF89</f>
        <v>1.1733006364367167</v>
      </c>
      <c r="F52" s="8" t="str">
        <f>IF(D52=E52,"n/a",IF(OR(C52="battery electric vehicle",C52="natural gas vehicle",C52="plugin hybrid vehicle"),"s-curve","linear"))</f>
        <v>s-curve</v>
      </c>
      <c r="J52" s="25">
        <f t="shared" si="5"/>
        <v>1</v>
      </c>
      <c r="K52" s="14">
        <f>IF($F48="s-curve",$D48+($E48-$D48)*$I$2/(1+EXP($I$3*(COUNT($J$13:K$13)+$I$4))),TREND($D48:$E48,$D$9:$E$9,K$13))</f>
        <v>1</v>
      </c>
      <c r="L52" s="14">
        <f>IF($F48="s-curve",$D48+($E48-$D48)*$I$2/(1+EXP($I$3*(COUNT($J$13:L$13)+$I$4))),TREND($D48:$E48,$D$9:$E$9,L$13))</f>
        <v>1</v>
      </c>
      <c r="M52" s="14">
        <f>IF($F48="s-curve",$D48+($E48-$D48)*$I$2/(1+EXP($I$3*(COUNT($J$13:M$13)+$I$4))),TREND($D48:$E48,$D$9:$E$9,M$13))</f>
        <v>1</v>
      </c>
      <c r="N52" s="14">
        <f>IF($F48="s-curve",$D48+($E48-$D48)*$I$2/(1+EXP($I$3*(COUNT($J$13:N$13)+$I$4))),TREND($D48:$E48,$D$9:$E$9,N$13))</f>
        <v>1</v>
      </c>
      <c r="O52" s="14">
        <f>IF($F48="s-curve",$D48+($E48-$D48)*$I$2/(1+EXP($I$3*(COUNT($J$13:O$13)+$I$4))),TREND($D48:$E48,$D$9:$E$9,O$13))</f>
        <v>1</v>
      </c>
      <c r="P52" s="14">
        <f>IF($F48="s-curve",$D48+($E48-$D48)*$I$2/(1+EXP($I$3*(COUNT($J$13:P$13)+$I$4))),TREND($D48:$E48,$D$9:$E$9,P$13))</f>
        <v>1</v>
      </c>
      <c r="Q52" s="14">
        <f>IF($F48="s-curve",$D48+($E48-$D48)*$I$2/(1+EXP($I$3*(COUNT($J$13:Q$13)+$I$4))),TREND($D48:$E48,$D$9:$E$9,Q$13))</f>
        <v>1</v>
      </c>
      <c r="R52" s="14">
        <f>IF($F48="s-curve",$D48+($E48-$D48)*$I$2/(1+EXP($I$3*(COUNT($J$13:R$13)+$I$4))),TREND($D48:$E48,$D$9:$E$9,R$13))</f>
        <v>1</v>
      </c>
      <c r="S52" s="14">
        <f>IF($F48="s-curve",$D48+($E48-$D48)*$I$2/(1+EXP($I$3*(COUNT($J$13:S$13)+$I$4))),TREND($D48:$E48,$D$9:$E$9,S$13))</f>
        <v>1</v>
      </c>
      <c r="T52" s="14">
        <f>IF($F48="s-curve",$D48+($E48-$D48)*$I$2/(1+EXP($I$3*(COUNT($J$13:T$13)+$I$4))),TREND($D48:$E48,$D$9:$E$9,T$13))</f>
        <v>1</v>
      </c>
      <c r="U52" s="14">
        <f>IF($F48="s-curve",$D48+($E48-$D48)*$I$2/(1+EXP($I$3*(COUNT($J$13:U$13)+$I$4))),TREND($D48:$E48,$D$9:$E$9,U$13))</f>
        <v>1</v>
      </c>
      <c r="V52" s="14">
        <f>IF($F48="s-curve",$D48+($E48-$D48)*$I$2/(1+EXP($I$3*(COUNT($J$13:V$13)+$I$4))),TREND($D48:$E48,$D$9:$E$9,V$13))</f>
        <v>1</v>
      </c>
      <c r="W52" s="14">
        <f>IF($F48="s-curve",$D48+($E48-$D48)*$I$2/(1+EXP($I$3*(COUNT($J$13:W$13)+$I$4))),TREND($D48:$E48,$D$9:$E$9,W$13))</f>
        <v>1</v>
      </c>
      <c r="X52" s="14">
        <f>IF($F48="s-curve",$D48+($E48-$D48)*$I$2/(1+EXP($I$3*(COUNT($J$13:X$13)+$I$4))),TREND($D48:$E48,$D$9:$E$9,X$13))</f>
        <v>1</v>
      </c>
      <c r="Y52" s="14">
        <f>IF($F48="s-curve",$D48+($E48-$D48)*$I$2/(1+EXP($I$3*(COUNT($J$13:Y$13)+$I$4))),TREND($D48:$E48,$D$9:$E$9,Y$13))</f>
        <v>1</v>
      </c>
      <c r="Z52" s="14">
        <f>IF($F48="s-curve",$D48+($E48-$D48)*$I$2/(1+EXP($I$3*(COUNT($J$13:Z$13)+$I$4))),TREND($D48:$E48,$D$9:$E$9,Z$13))</f>
        <v>1</v>
      </c>
      <c r="AA52" s="14">
        <f>IF($F48="s-curve",$D48+($E48-$D48)*$I$2/(1+EXP($I$3*(COUNT($J$13:AA$13)+$I$4))),TREND($D48:$E48,$D$9:$E$9,AA$13))</f>
        <v>1</v>
      </c>
      <c r="AB52" s="14">
        <f>IF($F48="s-curve",$D48+($E48-$D48)*$I$2/(1+EXP($I$3*(COUNT($J$13:AB$13)+$I$4))),TREND($D48:$E48,$D$9:$E$9,AB$13))</f>
        <v>1</v>
      </c>
      <c r="AC52" s="14">
        <f>IF($F48="s-curve",$D48+($E48-$D48)*$I$2/(1+EXP($I$3*(COUNT($J$13:AC$13)+$I$4))),TREND($D48:$E48,$D$9:$E$9,AC$13))</f>
        <v>1</v>
      </c>
      <c r="AD52" s="14">
        <f>IF($F48="s-curve",$D48+($E48-$D48)*$I$2/(1+EXP($I$3*(COUNT($J$13:AD$13)+$I$4))),TREND($D48:$E48,$D$9:$E$9,AD$13))</f>
        <v>1</v>
      </c>
      <c r="AE52" s="14">
        <f>IF($F48="s-curve",$D48+($E48-$D48)*$I$2/(1+EXP($I$3*(COUNT($J$13:AE$13)+$I$4))),TREND($D48:$E48,$D$9:$E$9,AE$13))</f>
        <v>1</v>
      </c>
      <c r="AF52" s="14">
        <f>IF($F48="s-curve",$D48+($E48-$D48)*$I$2/(1+EXP($I$3*(COUNT($J$13:AF$13)+$I$4))),TREND($D48:$E48,$D$9:$E$9,AF$13))</f>
        <v>1</v>
      </c>
      <c r="AG52" s="14">
        <f>IF($F48="s-curve",$D48+($E48-$D48)*$I$2/(1+EXP($I$3*(COUNT($J$13:AG$13)+$I$4))),TREND($D48:$E48,$D$9:$E$9,AG$13))</f>
        <v>1</v>
      </c>
      <c r="AH52" s="14">
        <f>IF($F48="s-curve",$D48+($E48-$D48)*$I$2/(1+EXP($I$3*(COUNT($J$13:AH$13)+$I$4))),TREND($D48:$E48,$D$9:$E$9,AH$13))</f>
        <v>1</v>
      </c>
      <c r="AI52" s="14">
        <f>IF($F48="s-curve",$D48+($E48-$D48)*$I$2/(1+EXP($I$3*(COUNT($J$13:AI$13)+$I$4))),TREND($D48:$E48,$D$9:$E$9,AI$13))</f>
        <v>1</v>
      </c>
      <c r="AJ52" s="14">
        <f>IF($F48="s-curve",$D48+($E48-$D48)*$I$2/(1+EXP($I$3*(COUNT($J$13:AJ$13)+$I$4))),TREND($D48:$E48,$D$9:$E$9,AJ$13))</f>
        <v>1</v>
      </c>
      <c r="AK52" s="14">
        <f>IF($F48="s-curve",$D48+($E48-$D48)*$I$2/(1+EXP($I$3*(COUNT($J$13:AK$13)+$I$4))),TREND($D48:$E48,$D$9:$E$9,AK$13))</f>
        <v>1</v>
      </c>
      <c r="AL52" s="14">
        <f>IF($F48="s-curve",$D48+($E48-$D48)*$I$2/(1+EXP($I$3*(COUNT($J$13:AL$13)+$I$4))),TREND($D48:$E48,$D$9:$E$9,AL$13))</f>
        <v>1</v>
      </c>
      <c r="AM52" s="14">
        <f>IF($F48="s-curve",$D48+($E48-$D48)*$I$2/(1+EXP($I$3*(COUNT($J$13:AM$13)+$I$4))),TREND($D48:$E48,$D$9:$E$9,AM$13))</f>
        <v>1</v>
      </c>
      <c r="AN52" s="14">
        <f>IF($F48="s-curve",$D48+($E48-$D48)*$I$2/(1+EXP($I$3*(COUNT($J$13:AN$13)+$I$4))),TREND($D48:$E48,$D$9:$E$9,AN$13))</f>
        <v>1</v>
      </c>
    </row>
    <row r="53" spans="1:40" x14ac:dyDescent="0.35">
      <c r="C53" s="14" t="s">
        <v>2</v>
      </c>
      <c r="D53" s="14">
        <v>0</v>
      </c>
      <c r="E53" s="14">
        <v>0</v>
      </c>
      <c r="F53" s="8" t="str">
        <f>IF(D53=E53,"n/a",IF(OR(C53="battery electric vehicle",C53="natural gas vehicle",C53="plugin hybrid vehicle"),"s-curve","linear"))</f>
        <v>n/a</v>
      </c>
      <c r="J53" s="25">
        <f t="shared" si="5"/>
        <v>0</v>
      </c>
      <c r="K53" s="14">
        <f>IF($F49="s-curve",$D49+($E49-$D49)*$I$2/(1+EXP($I$3*(COUNT($J$13:K$13)+$I$4))),TREND($D49:$E49,$D$9:$E$9,K$13))</f>
        <v>0</v>
      </c>
      <c r="L53" s="14">
        <f>IF($F49="s-curve",$D49+($E49-$D49)*$I$2/(1+EXP($I$3*(COUNT($J$13:L$13)+$I$4))),TREND($D49:$E49,$D$9:$E$9,L$13))</f>
        <v>0</v>
      </c>
      <c r="M53" s="14">
        <f>IF($F49="s-curve",$D49+($E49-$D49)*$I$2/(1+EXP($I$3*(COUNT($J$13:M$13)+$I$4))),TREND($D49:$E49,$D$9:$E$9,M$13))</f>
        <v>0</v>
      </c>
      <c r="N53" s="14">
        <f>IF($F49="s-curve",$D49+($E49-$D49)*$I$2/(1+EXP($I$3*(COUNT($J$13:N$13)+$I$4))),TREND($D49:$E49,$D$9:$E$9,N$13))</f>
        <v>0</v>
      </c>
      <c r="O53" s="14">
        <f>IF($F49="s-curve",$D49+($E49-$D49)*$I$2/(1+EXP($I$3*(COUNT($J$13:O$13)+$I$4))),TREND($D49:$E49,$D$9:$E$9,O$13))</f>
        <v>0</v>
      </c>
      <c r="P53" s="14">
        <f>IF($F49="s-curve",$D49+($E49-$D49)*$I$2/(1+EXP($I$3*(COUNT($J$13:P$13)+$I$4))),TREND($D49:$E49,$D$9:$E$9,P$13))</f>
        <v>0</v>
      </c>
      <c r="Q53" s="14">
        <f>IF($F49="s-curve",$D49+($E49-$D49)*$I$2/(1+EXP($I$3*(COUNT($J$13:Q$13)+$I$4))),TREND($D49:$E49,$D$9:$E$9,Q$13))</f>
        <v>0</v>
      </c>
      <c r="R53" s="14">
        <f>IF($F49="s-curve",$D49+($E49-$D49)*$I$2/(1+EXP($I$3*(COUNT($J$13:R$13)+$I$4))),TREND($D49:$E49,$D$9:$E$9,R$13))</f>
        <v>0</v>
      </c>
      <c r="S53" s="14">
        <f>IF($F49="s-curve",$D49+($E49-$D49)*$I$2/(1+EXP($I$3*(COUNT($J$13:S$13)+$I$4))),TREND($D49:$E49,$D$9:$E$9,S$13))</f>
        <v>0</v>
      </c>
      <c r="T53" s="14">
        <f>IF($F49="s-curve",$D49+($E49-$D49)*$I$2/(1+EXP($I$3*(COUNT($J$13:T$13)+$I$4))),TREND($D49:$E49,$D$9:$E$9,T$13))</f>
        <v>0</v>
      </c>
      <c r="U53" s="14">
        <f>IF($F49="s-curve",$D49+($E49-$D49)*$I$2/(1+EXP($I$3*(COUNT($J$13:U$13)+$I$4))),TREND($D49:$E49,$D$9:$E$9,U$13))</f>
        <v>0</v>
      </c>
      <c r="V53" s="14">
        <f>IF($F49="s-curve",$D49+($E49-$D49)*$I$2/(1+EXP($I$3*(COUNT($J$13:V$13)+$I$4))),TREND($D49:$E49,$D$9:$E$9,V$13))</f>
        <v>0</v>
      </c>
      <c r="W53" s="14">
        <f>IF($F49="s-curve",$D49+($E49-$D49)*$I$2/(1+EXP($I$3*(COUNT($J$13:W$13)+$I$4))),TREND($D49:$E49,$D$9:$E$9,W$13))</f>
        <v>0</v>
      </c>
      <c r="X53" s="14">
        <f>IF($F49="s-curve",$D49+($E49-$D49)*$I$2/(1+EXP($I$3*(COUNT($J$13:X$13)+$I$4))),TREND($D49:$E49,$D$9:$E$9,X$13))</f>
        <v>0</v>
      </c>
      <c r="Y53" s="14">
        <f>IF($F49="s-curve",$D49+($E49-$D49)*$I$2/(1+EXP($I$3*(COUNT($J$13:Y$13)+$I$4))),TREND($D49:$E49,$D$9:$E$9,Y$13))</f>
        <v>0</v>
      </c>
      <c r="Z53" s="14">
        <f>IF($F49="s-curve",$D49+($E49-$D49)*$I$2/(1+EXP($I$3*(COUNT($J$13:Z$13)+$I$4))),TREND($D49:$E49,$D$9:$E$9,Z$13))</f>
        <v>0</v>
      </c>
      <c r="AA53" s="14">
        <f>IF($F49="s-curve",$D49+($E49-$D49)*$I$2/(1+EXP($I$3*(COUNT($J$13:AA$13)+$I$4))),TREND($D49:$E49,$D$9:$E$9,AA$13))</f>
        <v>0</v>
      </c>
      <c r="AB53" s="14">
        <f>IF($F49="s-curve",$D49+($E49-$D49)*$I$2/(1+EXP($I$3*(COUNT($J$13:AB$13)+$I$4))),TREND($D49:$E49,$D$9:$E$9,AB$13))</f>
        <v>0</v>
      </c>
      <c r="AC53" s="14">
        <f>IF($F49="s-curve",$D49+($E49-$D49)*$I$2/(1+EXP($I$3*(COUNT($J$13:AC$13)+$I$4))),TREND($D49:$E49,$D$9:$E$9,AC$13))</f>
        <v>0</v>
      </c>
      <c r="AD53" s="14">
        <f>IF($F49="s-curve",$D49+($E49-$D49)*$I$2/(1+EXP($I$3*(COUNT($J$13:AD$13)+$I$4))),TREND($D49:$E49,$D$9:$E$9,AD$13))</f>
        <v>0</v>
      </c>
      <c r="AE53" s="14">
        <f>IF($F49="s-curve",$D49+($E49-$D49)*$I$2/(1+EXP($I$3*(COUNT($J$13:AE$13)+$I$4))),TREND($D49:$E49,$D$9:$E$9,AE$13))</f>
        <v>0</v>
      </c>
      <c r="AF53" s="14">
        <f>IF($F49="s-curve",$D49+($E49-$D49)*$I$2/(1+EXP($I$3*(COUNT($J$13:AF$13)+$I$4))),TREND($D49:$E49,$D$9:$E$9,AF$13))</f>
        <v>0</v>
      </c>
      <c r="AG53" s="14">
        <f>IF($F49="s-curve",$D49+($E49-$D49)*$I$2/(1+EXP($I$3*(COUNT($J$13:AG$13)+$I$4))),TREND($D49:$E49,$D$9:$E$9,AG$13))</f>
        <v>0</v>
      </c>
      <c r="AH53" s="14">
        <f>IF($F49="s-curve",$D49+($E49-$D49)*$I$2/(1+EXP($I$3*(COUNT($J$13:AH$13)+$I$4))),TREND($D49:$E49,$D$9:$E$9,AH$13))</f>
        <v>0</v>
      </c>
      <c r="AI53" s="14">
        <f>IF($F49="s-curve",$D49+($E49-$D49)*$I$2/(1+EXP($I$3*(COUNT($J$13:AI$13)+$I$4))),TREND($D49:$E49,$D$9:$E$9,AI$13))</f>
        <v>0</v>
      </c>
      <c r="AJ53" s="14">
        <f>IF($F49="s-curve",$D49+($E49-$D49)*$I$2/(1+EXP($I$3*(COUNT($J$13:AJ$13)+$I$4))),TREND($D49:$E49,$D$9:$E$9,AJ$13))</f>
        <v>0</v>
      </c>
      <c r="AK53" s="14">
        <f>IF($F49="s-curve",$D49+($E49-$D49)*$I$2/(1+EXP($I$3*(COUNT($J$13:AK$13)+$I$4))),TREND($D49:$E49,$D$9:$E$9,AK$13))</f>
        <v>0</v>
      </c>
      <c r="AL53" s="14">
        <f>IF($F49="s-curve",$D49+($E49-$D49)*$I$2/(1+EXP($I$3*(COUNT($J$13:AL$13)+$I$4))),TREND($D49:$E49,$D$9:$E$9,AL$13))</f>
        <v>0</v>
      </c>
      <c r="AM53" s="14">
        <f>IF($F49="s-curve",$D49+($E49-$D49)*$I$2/(1+EXP($I$3*(COUNT($J$13:AM$13)+$I$4))),TREND($D49:$E49,$D$9:$E$9,AM$13))</f>
        <v>0</v>
      </c>
      <c r="AN53" s="14">
        <f>IF($F49="s-curve",$D49+($E49-$D49)*$I$2/(1+EXP($I$3*(COUNT($J$13:AN$13)+$I$4))),TREND($D49:$E49,$D$9:$E$9,AN$13))</f>
        <v>0</v>
      </c>
    </row>
    <row r="54" spans="1:40" x14ac:dyDescent="0.35">
      <c r="C54" s="14" t="s">
        <v>3</v>
      </c>
      <c r="D54" s="14">
        <v>0</v>
      </c>
      <c r="E54" s="14">
        <v>0</v>
      </c>
      <c r="F54" s="8" t="str">
        <f>IF(D54=E54,"n/a",IF(OR(C54="battery electric vehicle",C54="natural gas vehicle",C54="plugin hybrid vehicle"),"s-curve","linear"))</f>
        <v>n/a</v>
      </c>
      <c r="J54" s="25">
        <f t="shared" si="5"/>
        <v>0</v>
      </c>
      <c r="K54" s="14">
        <f>IF($F50="s-curve",$D50+($E50-$D50)*$I$2/(1+EXP($I$3*(COUNT($J$13:K$13)+$I$4))),TREND($D50:$E50,$D$9:$E$9,K$13))</f>
        <v>0</v>
      </c>
      <c r="L54" s="14">
        <f>IF($F50="s-curve",$D50+($E50-$D50)*$I$2/(1+EXP($I$3*(COUNT($J$13:L$13)+$I$4))),TREND($D50:$E50,$D$9:$E$9,L$13))</f>
        <v>0</v>
      </c>
      <c r="M54" s="14">
        <f>IF($F50="s-curve",$D50+($E50-$D50)*$I$2/(1+EXP($I$3*(COUNT($J$13:M$13)+$I$4))),TREND($D50:$E50,$D$9:$E$9,M$13))</f>
        <v>0</v>
      </c>
      <c r="N54" s="14">
        <f>IF($F50="s-curve",$D50+($E50-$D50)*$I$2/(1+EXP($I$3*(COUNT($J$13:N$13)+$I$4))),TREND($D50:$E50,$D$9:$E$9,N$13))</f>
        <v>0</v>
      </c>
      <c r="O54" s="14">
        <f>IF($F50="s-curve",$D50+($E50-$D50)*$I$2/(1+EXP($I$3*(COUNT($J$13:O$13)+$I$4))),TREND($D50:$E50,$D$9:$E$9,O$13))</f>
        <v>0</v>
      </c>
      <c r="P54" s="14">
        <f>IF($F50="s-curve",$D50+($E50-$D50)*$I$2/(1+EXP($I$3*(COUNT($J$13:P$13)+$I$4))),TREND($D50:$E50,$D$9:$E$9,P$13))</f>
        <v>0</v>
      </c>
      <c r="Q54" s="14">
        <f>IF($F50="s-curve",$D50+($E50-$D50)*$I$2/(1+EXP($I$3*(COUNT($J$13:Q$13)+$I$4))),TREND($D50:$E50,$D$9:$E$9,Q$13))</f>
        <v>0</v>
      </c>
      <c r="R54" s="14">
        <f>IF($F50="s-curve",$D50+($E50-$D50)*$I$2/(1+EXP($I$3*(COUNT($J$13:R$13)+$I$4))),TREND($D50:$E50,$D$9:$E$9,R$13))</f>
        <v>0</v>
      </c>
      <c r="S54" s="14">
        <f>IF($F50="s-curve",$D50+($E50-$D50)*$I$2/(1+EXP($I$3*(COUNT($J$13:S$13)+$I$4))),TREND($D50:$E50,$D$9:$E$9,S$13))</f>
        <v>0</v>
      </c>
      <c r="T54" s="14">
        <f>IF($F50="s-curve",$D50+($E50-$D50)*$I$2/(1+EXP($I$3*(COUNT($J$13:T$13)+$I$4))),TREND($D50:$E50,$D$9:$E$9,T$13))</f>
        <v>0</v>
      </c>
      <c r="U54" s="14">
        <f>IF($F50="s-curve",$D50+($E50-$D50)*$I$2/(1+EXP($I$3*(COUNT($J$13:U$13)+$I$4))),TREND($D50:$E50,$D$9:$E$9,U$13))</f>
        <v>0</v>
      </c>
      <c r="V54" s="14">
        <f>IF($F50="s-curve",$D50+($E50-$D50)*$I$2/(1+EXP($I$3*(COUNT($J$13:V$13)+$I$4))),TREND($D50:$E50,$D$9:$E$9,V$13))</f>
        <v>0</v>
      </c>
      <c r="W54" s="14">
        <f>IF($F50="s-curve",$D50+($E50-$D50)*$I$2/(1+EXP($I$3*(COUNT($J$13:W$13)+$I$4))),TREND($D50:$E50,$D$9:$E$9,W$13))</f>
        <v>0</v>
      </c>
      <c r="X54" s="14">
        <f>IF($F50="s-curve",$D50+($E50-$D50)*$I$2/(1+EXP($I$3*(COUNT($J$13:X$13)+$I$4))),TREND($D50:$E50,$D$9:$E$9,X$13))</f>
        <v>0</v>
      </c>
      <c r="Y54" s="14">
        <f>IF($F50="s-curve",$D50+($E50-$D50)*$I$2/(1+EXP($I$3*(COUNT($J$13:Y$13)+$I$4))),TREND($D50:$E50,$D$9:$E$9,Y$13))</f>
        <v>0</v>
      </c>
      <c r="Z54" s="14">
        <f>IF($F50="s-curve",$D50+($E50-$D50)*$I$2/(1+EXP($I$3*(COUNT($J$13:Z$13)+$I$4))),TREND($D50:$E50,$D$9:$E$9,Z$13))</f>
        <v>0</v>
      </c>
      <c r="AA54" s="14">
        <f>IF($F50="s-curve",$D50+($E50-$D50)*$I$2/(1+EXP($I$3*(COUNT($J$13:AA$13)+$I$4))),TREND($D50:$E50,$D$9:$E$9,AA$13))</f>
        <v>0</v>
      </c>
      <c r="AB54" s="14">
        <f>IF($F50="s-curve",$D50+($E50-$D50)*$I$2/(1+EXP($I$3*(COUNT($J$13:AB$13)+$I$4))),TREND($D50:$E50,$D$9:$E$9,AB$13))</f>
        <v>0</v>
      </c>
      <c r="AC54" s="14">
        <f>IF($F50="s-curve",$D50+($E50-$D50)*$I$2/(1+EXP($I$3*(COUNT($J$13:AC$13)+$I$4))),TREND($D50:$E50,$D$9:$E$9,AC$13))</f>
        <v>0</v>
      </c>
      <c r="AD54" s="14">
        <f>IF($F50="s-curve",$D50+($E50-$D50)*$I$2/(1+EXP($I$3*(COUNT($J$13:AD$13)+$I$4))),TREND($D50:$E50,$D$9:$E$9,AD$13))</f>
        <v>0</v>
      </c>
      <c r="AE54" s="14">
        <f>IF($F50="s-curve",$D50+($E50-$D50)*$I$2/(1+EXP($I$3*(COUNT($J$13:AE$13)+$I$4))),TREND($D50:$E50,$D$9:$E$9,AE$13))</f>
        <v>0</v>
      </c>
      <c r="AF54" s="14">
        <f>IF($F50="s-curve",$D50+($E50-$D50)*$I$2/(1+EXP($I$3*(COUNT($J$13:AF$13)+$I$4))),TREND($D50:$E50,$D$9:$E$9,AF$13))</f>
        <v>0</v>
      </c>
      <c r="AG54" s="14">
        <f>IF($F50="s-curve",$D50+($E50-$D50)*$I$2/(1+EXP($I$3*(COUNT($J$13:AG$13)+$I$4))),TREND($D50:$E50,$D$9:$E$9,AG$13))</f>
        <v>0</v>
      </c>
      <c r="AH54" s="14">
        <f>IF($F50="s-curve",$D50+($E50-$D50)*$I$2/(1+EXP($I$3*(COUNT($J$13:AH$13)+$I$4))),TREND($D50:$E50,$D$9:$E$9,AH$13))</f>
        <v>0</v>
      </c>
      <c r="AI54" s="14">
        <f>IF($F50="s-curve",$D50+($E50-$D50)*$I$2/(1+EXP($I$3*(COUNT($J$13:AI$13)+$I$4))),TREND($D50:$E50,$D$9:$E$9,AI$13))</f>
        <v>0</v>
      </c>
      <c r="AJ54" s="14">
        <f>IF($F50="s-curve",$D50+($E50-$D50)*$I$2/(1+EXP($I$3*(COUNT($J$13:AJ$13)+$I$4))),TREND($D50:$E50,$D$9:$E$9,AJ$13))</f>
        <v>0</v>
      </c>
      <c r="AK54" s="14">
        <f>IF($F50="s-curve",$D50+($E50-$D50)*$I$2/(1+EXP($I$3*(COUNT($J$13:AK$13)+$I$4))),TREND($D50:$E50,$D$9:$E$9,AK$13))</f>
        <v>0</v>
      </c>
      <c r="AL54" s="14">
        <f>IF($F50="s-curve",$D50+($E50-$D50)*$I$2/(1+EXP($I$3*(COUNT($J$13:AL$13)+$I$4))),TREND($D50:$E50,$D$9:$E$9,AL$13))</f>
        <v>0</v>
      </c>
      <c r="AM54" s="14">
        <f>IF($F50="s-curve",$D50+($E50-$D50)*$I$2/(1+EXP($I$3*(COUNT($J$13:AM$13)+$I$4))),TREND($D50:$E50,$D$9:$E$9,AM$13))</f>
        <v>0</v>
      </c>
      <c r="AN54" s="14">
        <f>IF($F50="s-curve",$D50+($E50-$D50)*$I$2/(1+EXP($I$3*(COUNT($J$13:AN$13)+$I$4))),TREND($D50:$E50,$D$9:$E$9,AN$13))</f>
        <v>0</v>
      </c>
    </row>
    <row r="55" spans="1:40" x14ac:dyDescent="0.35">
      <c r="C55" s="14" t="s">
        <v>4</v>
      </c>
      <c r="D55" s="25">
        <f>'Potencia Calcs'!B92</f>
        <v>0.14782544708018303</v>
      </c>
      <c r="E55" s="25">
        <f>D55</f>
        <v>0.14782544708018303</v>
      </c>
      <c r="F55" s="8" t="str">
        <f>IF(D55=E55,"n/a",IF(OR(C55="battery electric vehicle",C55="natural gas vehicle",C55="plugin hybrid vehicle"),"s-curve","linear"))</f>
        <v>n/a</v>
      </c>
      <c r="H55" s="92"/>
      <c r="J55" s="25">
        <f t="shared" si="5"/>
        <v>0</v>
      </c>
      <c r="K55" s="14">
        <f>IF($F51="s-curve",$D51+($E51-$D51)*$I$2/(1+EXP($I$3*(COUNT($J$13:K$13)+$I$4))),TREND($D51:$E51,$D$9:$E$9,K$13))</f>
        <v>0</v>
      </c>
      <c r="L55" s="14">
        <f>IF($F51="s-curve",$D51+($E51-$D51)*$I$2/(1+EXP($I$3*(COUNT($J$13:L$13)+$I$4))),TREND($D51:$E51,$D$9:$E$9,L$13))</f>
        <v>0</v>
      </c>
      <c r="M55" s="14">
        <f>IF($F51="s-curve",$D51+($E51-$D51)*$I$2/(1+EXP($I$3*(COUNT($J$13:M$13)+$I$4))),TREND($D51:$E51,$D$9:$E$9,M$13))</f>
        <v>0</v>
      </c>
      <c r="N55" s="14">
        <f>IF($F51="s-curve",$D51+($E51-$D51)*$I$2/(1+EXP($I$3*(COUNT($J$13:N$13)+$I$4))),TREND($D51:$E51,$D$9:$E$9,N$13))</f>
        <v>0</v>
      </c>
      <c r="O55" s="14">
        <f>IF($F51="s-curve",$D51+($E51-$D51)*$I$2/(1+EXP($I$3*(COUNT($J$13:O$13)+$I$4))),TREND($D51:$E51,$D$9:$E$9,O$13))</f>
        <v>0</v>
      </c>
      <c r="P55" s="14">
        <f>IF($F51="s-curve",$D51+($E51-$D51)*$I$2/(1+EXP($I$3*(COUNT($J$13:P$13)+$I$4))),TREND($D51:$E51,$D$9:$E$9,P$13))</f>
        <v>0</v>
      </c>
      <c r="Q55" s="14">
        <f>IF($F51="s-curve",$D51+($E51-$D51)*$I$2/(1+EXP($I$3*(COUNT($J$13:Q$13)+$I$4))),TREND($D51:$E51,$D$9:$E$9,Q$13))</f>
        <v>0</v>
      </c>
      <c r="R55" s="14">
        <f>IF($F51="s-curve",$D51+($E51-$D51)*$I$2/(1+EXP($I$3*(COUNT($J$13:R$13)+$I$4))),TREND($D51:$E51,$D$9:$E$9,R$13))</f>
        <v>0</v>
      </c>
      <c r="S55" s="14">
        <f>IF($F51="s-curve",$D51+($E51-$D51)*$I$2/(1+EXP($I$3*(COUNT($J$13:S$13)+$I$4))),TREND($D51:$E51,$D$9:$E$9,S$13))</f>
        <v>0</v>
      </c>
      <c r="T55" s="14">
        <f>IF($F51="s-curve",$D51+($E51-$D51)*$I$2/(1+EXP($I$3*(COUNT($J$13:T$13)+$I$4))),TREND($D51:$E51,$D$9:$E$9,T$13))</f>
        <v>0</v>
      </c>
      <c r="U55" s="14">
        <f>IF($F51="s-curve",$D51+($E51-$D51)*$I$2/(1+EXP($I$3*(COUNT($J$13:U$13)+$I$4))),TREND($D51:$E51,$D$9:$E$9,U$13))</f>
        <v>0</v>
      </c>
      <c r="V55" s="14">
        <f>IF($F51="s-curve",$D51+($E51-$D51)*$I$2/(1+EXP($I$3*(COUNT($J$13:V$13)+$I$4))),TREND($D51:$E51,$D$9:$E$9,V$13))</f>
        <v>0</v>
      </c>
      <c r="W55" s="14">
        <f>IF($F51="s-curve",$D51+($E51-$D51)*$I$2/(1+EXP($I$3*(COUNT($J$13:W$13)+$I$4))),TREND($D51:$E51,$D$9:$E$9,W$13))</f>
        <v>0</v>
      </c>
      <c r="X55" s="14">
        <f>IF($F51="s-curve",$D51+($E51-$D51)*$I$2/(1+EXP($I$3*(COUNT($J$13:X$13)+$I$4))),TREND($D51:$E51,$D$9:$E$9,X$13))</f>
        <v>0</v>
      </c>
      <c r="Y55" s="14">
        <f>IF($F51="s-curve",$D51+($E51-$D51)*$I$2/(1+EXP($I$3*(COUNT($J$13:Y$13)+$I$4))),TREND($D51:$E51,$D$9:$E$9,Y$13))</f>
        <v>0</v>
      </c>
      <c r="Z55" s="14">
        <f>IF($F51="s-curve",$D51+($E51-$D51)*$I$2/(1+EXP($I$3*(COUNT($J$13:Z$13)+$I$4))),TREND($D51:$E51,$D$9:$E$9,Z$13))</f>
        <v>0</v>
      </c>
      <c r="AA55" s="14">
        <f>IF($F51="s-curve",$D51+($E51-$D51)*$I$2/(1+EXP($I$3*(COUNT($J$13:AA$13)+$I$4))),TREND($D51:$E51,$D$9:$E$9,AA$13))</f>
        <v>0</v>
      </c>
      <c r="AB55" s="14">
        <f>IF($F51="s-curve",$D51+($E51-$D51)*$I$2/(1+EXP($I$3*(COUNT($J$13:AB$13)+$I$4))),TREND($D51:$E51,$D$9:$E$9,AB$13))</f>
        <v>0</v>
      </c>
      <c r="AC55" s="14">
        <f>IF($F51="s-curve",$D51+($E51-$D51)*$I$2/(1+EXP($I$3*(COUNT($J$13:AC$13)+$I$4))),TREND($D51:$E51,$D$9:$E$9,AC$13))</f>
        <v>0</v>
      </c>
      <c r="AD55" s="14">
        <f>IF($F51="s-curve",$D51+($E51-$D51)*$I$2/(1+EXP($I$3*(COUNT($J$13:AD$13)+$I$4))),TREND($D51:$E51,$D$9:$E$9,AD$13))</f>
        <v>0</v>
      </c>
      <c r="AE55" s="14">
        <f>IF($F51="s-curve",$D51+($E51-$D51)*$I$2/(1+EXP($I$3*(COUNT($J$13:AE$13)+$I$4))),TREND($D51:$E51,$D$9:$E$9,AE$13))</f>
        <v>0</v>
      </c>
      <c r="AF55" s="14">
        <f>IF($F51="s-curve",$D51+($E51-$D51)*$I$2/(1+EXP($I$3*(COUNT($J$13:AF$13)+$I$4))),TREND($D51:$E51,$D$9:$E$9,AF$13))</f>
        <v>0</v>
      </c>
      <c r="AG55" s="14">
        <f>IF($F51="s-curve",$D51+($E51-$D51)*$I$2/(1+EXP($I$3*(COUNT($J$13:AG$13)+$I$4))),TREND($D51:$E51,$D$9:$E$9,AG$13))</f>
        <v>0</v>
      </c>
      <c r="AH55" s="14">
        <f>IF($F51="s-curve",$D51+($E51-$D51)*$I$2/(1+EXP($I$3*(COUNT($J$13:AH$13)+$I$4))),TREND($D51:$E51,$D$9:$E$9,AH$13))</f>
        <v>0</v>
      </c>
      <c r="AI55" s="14">
        <f>IF($F51="s-curve",$D51+($E51-$D51)*$I$2/(1+EXP($I$3*(COUNT($J$13:AI$13)+$I$4))),TREND($D51:$E51,$D$9:$E$9,AI$13))</f>
        <v>0</v>
      </c>
      <c r="AJ55" s="14">
        <f>IF($F51="s-curve",$D51+($E51-$D51)*$I$2/(1+EXP($I$3*(COUNT($J$13:AJ$13)+$I$4))),TREND($D51:$E51,$D$9:$E$9,AJ$13))</f>
        <v>0</v>
      </c>
      <c r="AK55" s="14">
        <f>IF($F51="s-curve",$D51+($E51-$D51)*$I$2/(1+EXP($I$3*(COUNT($J$13:AK$13)+$I$4))),TREND($D51:$E51,$D$9:$E$9,AK$13))</f>
        <v>0</v>
      </c>
      <c r="AL55" s="14">
        <f>IF($F51="s-curve",$D51+($E51-$D51)*$I$2/(1+EXP($I$3*(COUNT($J$13:AL$13)+$I$4))),TREND($D51:$E51,$D$9:$E$9,AL$13))</f>
        <v>0</v>
      </c>
      <c r="AM55" s="14">
        <f>IF($F51="s-curve",$D51+($E51-$D51)*$I$2/(1+EXP($I$3*(COUNT($J$13:AM$13)+$I$4))),TREND($D51:$E51,$D$9:$E$9,AM$13))</f>
        <v>0</v>
      </c>
      <c r="AN55" s="14">
        <f>IF($F51="s-curve",$D51+($E51-$D51)*$I$2/(1+EXP($I$3*(COUNT($J$13:AN$13)+$I$4))),TREND($D51:$E51,$D$9:$E$9,AN$13))</f>
        <v>0</v>
      </c>
    </row>
    <row r="56" spans="1:40" x14ac:dyDescent="0.35">
      <c r="A56" s="26"/>
      <c r="C56" s="14" t="s">
        <v>5</v>
      </c>
      <c r="D56" s="14">
        <v>0</v>
      </c>
      <c r="E56" s="14">
        <v>0</v>
      </c>
      <c r="F56" s="8" t="str">
        <f>IF(D56=E56,"n/a",IF(OR(C56="battery electric vehicle",C56="natural gas vehicle",C56="plugin hybrid vehicle"),"s-curve","linear"))</f>
        <v>n/a</v>
      </c>
      <c r="J56" s="25">
        <f t="shared" si="5"/>
        <v>1.102174552919817</v>
      </c>
      <c r="K56" s="14">
        <f>IF($F52="s-curve",$D52+($E52-$D52)*$I$2/(1+EXP($I$3*(COUNT($J$13:K$13)+$I$4))),TREND($D52:$E52,$D$9:$E$9,K$13))</f>
        <v>1.1032253719319141</v>
      </c>
      <c r="L56" s="14">
        <f>IF($F52="s-curve",$D52+($E52-$D52)*$I$2/(1+EXP($I$3*(COUNT($J$13:L$13)+$I$4))),TREND($D52:$E52,$D$9:$E$9,L$13))</f>
        <v>1.1035857161624598</v>
      </c>
      <c r="M56" s="14">
        <f>IF($F52="s-curve",$D52+($E52-$D52)*$I$2/(1+EXP($I$3*(COUNT($J$13:M$13)+$I$4))),TREND($D52:$E52,$D$9:$E$9,M$13))</f>
        <v>1.1040662929062637</v>
      </c>
      <c r="N56" s="14">
        <f>IF($F52="s-curve",$D52+($E52-$D52)*$I$2/(1+EXP($I$3*(COUNT($J$13:N$13)+$I$4))),TREND($D52:$E52,$D$9:$E$9,N$13))</f>
        <v>1.1047045922988179</v>
      </c>
      <c r="O56" s="14">
        <f>IF($F52="s-curve",$D52+($E52-$D52)*$I$2/(1+EXP($I$3*(COUNT($J$13:O$13)+$I$4))),TREND($D52:$E52,$D$9:$E$9,O$13))</f>
        <v>1.1055477695363065</v>
      </c>
      <c r="P56" s="14">
        <f>IF($F52="s-curve",$D52+($E52-$D52)*$I$2/(1+EXP($I$3*(COUNT($J$13:P$13)+$I$4))),TREND($D52:$E52,$D$9:$E$9,P$13))</f>
        <v>1.1066536011020665</v>
      </c>
      <c r="Q56" s="14">
        <f>IF($F52="s-curve",$D52+($E52-$D52)*$I$2/(1+EXP($I$3*(COUNT($J$13:Q$13)+$I$4))),TREND($D52:$E52,$D$9:$E$9,Q$13))</f>
        <v>1.1080903010769696</v>
      </c>
      <c r="R56" s="14">
        <f>IF($F52="s-curve",$D52+($E52-$D52)*$I$2/(1+EXP($I$3*(COUNT($J$13:R$13)+$I$4))),TREND($D52:$E52,$D$9:$E$9,R$13))</f>
        <v>1.1099341825356044</v>
      </c>
      <c r="S56" s="14">
        <f>IF($F52="s-curve",$D52+($E52-$D52)*$I$2/(1+EXP($I$3*(COUNT($J$13:S$13)+$I$4))),TREND($D52:$E52,$D$9:$E$9,S$13))</f>
        <v>1.1122638636088902</v>
      </c>
      <c r="T56" s="14">
        <f>IF($F52="s-curve",$D52+($E52-$D52)*$I$2/(1+EXP($I$3*(COUNT($J$13:T$13)+$I$4))),TREND($D52:$E52,$D$9:$E$9,T$13))</f>
        <v>1.115149765961682</v>
      </c>
      <c r="U56" s="14">
        <f>IF($F52="s-curve",$D52+($E52-$D52)*$I$2/(1+EXP($I$3*(COUNT($J$13:U$13)+$I$4))),TREND($D52:$E52,$D$9:$E$9,U$13))</f>
        <v>1.1186384785007584</v>
      </c>
      <c r="V56" s="14">
        <f>IF($F52="s-curve",$D52+($E52-$D52)*$I$2/(1+EXP($I$3*(COUNT($J$13:V$13)+$I$4))),TREND($D52:$E52,$D$9:$E$9,V$13))</f>
        <v>1.1227335827367124</v>
      </c>
      <c r="W56" s="14">
        <f>IF($F52="s-curve",$D52+($E52-$D52)*$I$2/(1+EXP($I$3*(COUNT($J$13:W$13)+$I$4))),TREND($D52:$E52,$D$9:$E$9,W$13))</f>
        <v>1.1273776320768878</v>
      </c>
      <c r="X56" s="14">
        <f>IF($F52="s-curve",$D52+($E52-$D52)*$I$2/(1+EXP($I$3*(COUNT($J$13:X$13)+$I$4))),TREND($D52:$E52,$D$9:$E$9,X$13))</f>
        <v>1.1324427900103127</v>
      </c>
      <c r="Y56" s="14">
        <f>IF($F52="s-curve",$D52+($E52-$D52)*$I$2/(1+EXP($I$3*(COUNT($J$13:Y$13)+$I$4))),TREND($D52:$E52,$D$9:$E$9,Y$13))</f>
        <v>1.1377375946782669</v>
      </c>
      <c r="Z56" s="14">
        <f>IF($F52="s-curve",$D52+($E52-$D52)*$I$2/(1+EXP($I$3*(COUNT($J$13:Z$13)+$I$4))),TREND($D52:$E52,$D$9:$E$9,Z$13))</f>
        <v>1.143032399346221</v>
      </c>
      <c r="AA56" s="14">
        <f>IF($F52="s-curve",$D52+($E52-$D52)*$I$2/(1+EXP($I$3*(COUNT($J$13:AA$13)+$I$4))),TREND($D52:$E52,$D$9:$E$9,AA$13))</f>
        <v>1.1480975572796459</v>
      </c>
      <c r="AB56" s="14">
        <f>IF($F52="s-curve",$D52+($E52-$D52)*$I$2/(1+EXP($I$3*(COUNT($J$13:AB$13)+$I$4))),TREND($D52:$E52,$D$9:$E$9,AB$13))</f>
        <v>1.1527416066198213</v>
      </c>
      <c r="AC56" s="14">
        <f>IF($F52="s-curve",$D52+($E52-$D52)*$I$2/(1+EXP($I$3*(COUNT($J$13:AC$13)+$I$4))),TREND($D52:$E52,$D$9:$E$9,AC$13))</f>
        <v>1.1568367108557753</v>
      </c>
      <c r="AD56" s="14">
        <f>IF($F52="s-curve",$D52+($E52-$D52)*$I$2/(1+EXP($I$3*(COUNT($J$13:AD$13)+$I$4))),TREND($D52:$E52,$D$9:$E$9,AD$13))</f>
        <v>1.1603254233948517</v>
      </c>
      <c r="AE56" s="14">
        <f>IF($F52="s-curve",$D52+($E52-$D52)*$I$2/(1+EXP($I$3*(COUNT($J$13:AE$13)+$I$4))),TREND($D52:$E52,$D$9:$E$9,AE$13))</f>
        <v>1.1632113257476435</v>
      </c>
      <c r="AF56" s="14">
        <f>IF($F52="s-curve",$D52+($E52-$D52)*$I$2/(1+EXP($I$3*(COUNT($J$13:AF$13)+$I$4))),TREND($D52:$E52,$D$9:$E$9,AF$13))</f>
        <v>1.1655410068209293</v>
      </c>
      <c r="AG56" s="14">
        <f>IF($F52="s-curve",$D52+($E52-$D52)*$I$2/(1+EXP($I$3*(COUNT($J$13:AG$13)+$I$4))),TREND($D52:$E52,$D$9:$E$9,AG$13))</f>
        <v>1.1673848882795641</v>
      </c>
      <c r="AH56" s="14">
        <f>IF($F52="s-curve",$D52+($E52-$D52)*$I$2/(1+EXP($I$3*(COUNT($J$13:AH$13)+$I$4))),TREND($D52:$E52,$D$9:$E$9,AH$13))</f>
        <v>1.1688215882544672</v>
      </c>
      <c r="AI56" s="14">
        <f>IF($F52="s-curve",$D52+($E52-$D52)*$I$2/(1+EXP($I$3*(COUNT($J$13:AI$13)+$I$4))),TREND($D52:$E52,$D$9:$E$9,AI$13))</f>
        <v>1.1699274198202272</v>
      </c>
      <c r="AJ56" s="14">
        <f>IF($F52="s-curve",$D52+($E52-$D52)*$I$2/(1+EXP($I$3*(COUNT($J$13:AJ$13)+$I$4))),TREND($D52:$E52,$D$9:$E$9,AJ$13))</f>
        <v>1.1707705970577158</v>
      </c>
      <c r="AK56" s="14">
        <f>IF($F52="s-curve",$D52+($E52-$D52)*$I$2/(1+EXP($I$3*(COUNT($J$13:AK$13)+$I$4))),TREND($D52:$E52,$D$9:$E$9,AK$13))</f>
        <v>1.17140889645027</v>
      </c>
      <c r="AL56" s="14">
        <f>IF($F52="s-curve",$D52+($E52-$D52)*$I$2/(1+EXP($I$3*(COUNT($J$13:AL$13)+$I$4))),TREND($D52:$E52,$D$9:$E$9,AL$13))</f>
        <v>1.1718894731940739</v>
      </c>
      <c r="AM56" s="14">
        <f>IF($F52="s-curve",$D52+($E52-$D52)*$I$2/(1+EXP($I$3*(COUNT($J$13:AM$13)+$I$4))),TREND($D52:$E52,$D$9:$E$9,AM$13))</f>
        <v>1.1722498174246196</v>
      </c>
      <c r="AN56" s="14">
        <f>IF($F52="s-curve",$D52+($E52-$D52)*$I$2/(1+EXP($I$3*(COUNT($J$13:AN$13)+$I$4))),TREND($D52:$E52,$D$9:$E$9,AN$13))</f>
        <v>1.1725191782375777</v>
      </c>
    </row>
    <row r="57" spans="1:40" x14ac:dyDescent="0.35">
      <c r="A57" s="26"/>
      <c r="C57" s="14" t="s">
        <v>71</v>
      </c>
      <c r="D57" s="14">
        <v>0</v>
      </c>
      <c r="E57" s="14">
        <v>0</v>
      </c>
      <c r="F57" s="8" t="str">
        <f>IF(D57=E57,"n/a",IF(OR(C57="battery electric vehicle",C57="natural gas vehicle",C57="plugin hybrid vehicle",C57="hydrogen vehicle"),"s-curve","linear"))</f>
        <v>n/a</v>
      </c>
      <c r="J57" s="25">
        <f t="shared" si="5"/>
        <v>0</v>
      </c>
      <c r="K57" s="14">
        <f>IF($F53="s-curve",$D53+($E53-$D53)*$I$2/(1+EXP($I$3*(COUNT($J$13:K$13)+$I$4))),TREND($D53:$E53,$D$9:$E$9,K$13))</f>
        <v>0</v>
      </c>
      <c r="L57" s="14">
        <f>IF($F53="s-curve",$D53+($E53-$D53)*$I$2/(1+EXP($I$3*(COUNT($J$13:L$13)+$I$4))),TREND($D53:$E53,$D$9:$E$9,L$13))</f>
        <v>0</v>
      </c>
      <c r="M57" s="14">
        <f>IF($F53="s-curve",$D53+($E53-$D53)*$I$2/(1+EXP($I$3*(COUNT($J$13:M$13)+$I$4))),TREND($D53:$E53,$D$9:$E$9,M$13))</f>
        <v>0</v>
      </c>
      <c r="N57" s="14">
        <f>IF($F53="s-curve",$D53+($E53-$D53)*$I$2/(1+EXP($I$3*(COUNT($J$13:N$13)+$I$4))),TREND($D53:$E53,$D$9:$E$9,N$13))</f>
        <v>0</v>
      </c>
      <c r="O57" s="14">
        <f>IF($F53="s-curve",$D53+($E53-$D53)*$I$2/(1+EXP($I$3*(COUNT($J$13:O$13)+$I$4))),TREND($D53:$E53,$D$9:$E$9,O$13))</f>
        <v>0</v>
      </c>
      <c r="P57" s="14">
        <f>IF($F53="s-curve",$D53+($E53-$D53)*$I$2/(1+EXP($I$3*(COUNT($J$13:P$13)+$I$4))),TREND($D53:$E53,$D$9:$E$9,P$13))</f>
        <v>0</v>
      </c>
      <c r="Q57" s="14">
        <f>IF($F53="s-curve",$D53+($E53-$D53)*$I$2/(1+EXP($I$3*(COUNT($J$13:Q$13)+$I$4))),TREND($D53:$E53,$D$9:$E$9,Q$13))</f>
        <v>0</v>
      </c>
      <c r="R57" s="14">
        <f>IF($F53="s-curve",$D53+($E53-$D53)*$I$2/(1+EXP($I$3*(COUNT($J$13:R$13)+$I$4))),TREND($D53:$E53,$D$9:$E$9,R$13))</f>
        <v>0</v>
      </c>
      <c r="S57" s="14">
        <f>IF($F53="s-curve",$D53+($E53-$D53)*$I$2/(1+EXP($I$3*(COUNT($J$13:S$13)+$I$4))),TREND($D53:$E53,$D$9:$E$9,S$13))</f>
        <v>0</v>
      </c>
      <c r="T57" s="14">
        <f>IF($F53="s-curve",$D53+($E53-$D53)*$I$2/(1+EXP($I$3*(COUNT($J$13:T$13)+$I$4))),TREND($D53:$E53,$D$9:$E$9,T$13))</f>
        <v>0</v>
      </c>
      <c r="U57" s="14">
        <f>IF($F53="s-curve",$D53+($E53-$D53)*$I$2/(1+EXP($I$3*(COUNT($J$13:U$13)+$I$4))),TREND($D53:$E53,$D$9:$E$9,U$13))</f>
        <v>0</v>
      </c>
      <c r="V57" s="14">
        <f>IF($F53="s-curve",$D53+($E53-$D53)*$I$2/(1+EXP($I$3*(COUNT($J$13:V$13)+$I$4))),TREND($D53:$E53,$D$9:$E$9,V$13))</f>
        <v>0</v>
      </c>
      <c r="W57" s="14">
        <f>IF($F53="s-curve",$D53+($E53-$D53)*$I$2/(1+EXP($I$3*(COUNT($J$13:W$13)+$I$4))),TREND($D53:$E53,$D$9:$E$9,W$13))</f>
        <v>0</v>
      </c>
      <c r="X57" s="14">
        <f>IF($F53="s-curve",$D53+($E53-$D53)*$I$2/(1+EXP($I$3*(COUNT($J$13:X$13)+$I$4))),TREND($D53:$E53,$D$9:$E$9,X$13))</f>
        <v>0</v>
      </c>
      <c r="Y57" s="14">
        <f>IF($F53="s-curve",$D53+($E53-$D53)*$I$2/(1+EXP($I$3*(COUNT($J$13:Y$13)+$I$4))),TREND($D53:$E53,$D$9:$E$9,Y$13))</f>
        <v>0</v>
      </c>
      <c r="Z57" s="14">
        <f>IF($F53="s-curve",$D53+($E53-$D53)*$I$2/(1+EXP($I$3*(COUNT($J$13:Z$13)+$I$4))),TREND($D53:$E53,$D$9:$E$9,Z$13))</f>
        <v>0</v>
      </c>
      <c r="AA57" s="14">
        <f>IF($F53="s-curve",$D53+($E53-$D53)*$I$2/(1+EXP($I$3*(COUNT($J$13:AA$13)+$I$4))),TREND($D53:$E53,$D$9:$E$9,AA$13))</f>
        <v>0</v>
      </c>
      <c r="AB57" s="14">
        <f>IF($F53="s-curve",$D53+($E53-$D53)*$I$2/(1+EXP($I$3*(COUNT($J$13:AB$13)+$I$4))),TREND($D53:$E53,$D$9:$E$9,AB$13))</f>
        <v>0</v>
      </c>
      <c r="AC57" s="14">
        <f>IF($F53="s-curve",$D53+($E53-$D53)*$I$2/(1+EXP($I$3*(COUNT($J$13:AC$13)+$I$4))),TREND($D53:$E53,$D$9:$E$9,AC$13))</f>
        <v>0</v>
      </c>
      <c r="AD57" s="14">
        <f>IF($F53="s-curve",$D53+($E53-$D53)*$I$2/(1+EXP($I$3*(COUNT($J$13:AD$13)+$I$4))),TREND($D53:$E53,$D$9:$E$9,AD$13))</f>
        <v>0</v>
      </c>
      <c r="AE57" s="14">
        <f>IF($F53="s-curve",$D53+($E53-$D53)*$I$2/(1+EXP($I$3*(COUNT($J$13:AE$13)+$I$4))),TREND($D53:$E53,$D$9:$E$9,AE$13))</f>
        <v>0</v>
      </c>
      <c r="AF57" s="14">
        <f>IF($F53="s-curve",$D53+($E53-$D53)*$I$2/(1+EXP($I$3*(COUNT($J$13:AF$13)+$I$4))),TREND($D53:$E53,$D$9:$E$9,AF$13))</f>
        <v>0</v>
      </c>
      <c r="AG57" s="14">
        <f>IF($F53="s-curve",$D53+($E53-$D53)*$I$2/(1+EXP($I$3*(COUNT($J$13:AG$13)+$I$4))),TREND($D53:$E53,$D$9:$E$9,AG$13))</f>
        <v>0</v>
      </c>
      <c r="AH57" s="14">
        <f>IF($F53="s-curve",$D53+($E53-$D53)*$I$2/(1+EXP($I$3*(COUNT($J$13:AH$13)+$I$4))),TREND($D53:$E53,$D$9:$E$9,AH$13))</f>
        <v>0</v>
      </c>
      <c r="AI57" s="14">
        <f>IF($F53="s-curve",$D53+($E53-$D53)*$I$2/(1+EXP($I$3*(COUNT($J$13:AI$13)+$I$4))),TREND($D53:$E53,$D$9:$E$9,AI$13))</f>
        <v>0</v>
      </c>
      <c r="AJ57" s="14">
        <f>IF($F53="s-curve",$D53+($E53-$D53)*$I$2/(1+EXP($I$3*(COUNT($J$13:AJ$13)+$I$4))),TREND($D53:$E53,$D$9:$E$9,AJ$13))</f>
        <v>0</v>
      </c>
      <c r="AK57" s="14">
        <f>IF($F53="s-curve",$D53+($E53-$D53)*$I$2/(1+EXP($I$3*(COUNT($J$13:AK$13)+$I$4))),TREND($D53:$E53,$D$9:$E$9,AK$13))</f>
        <v>0</v>
      </c>
      <c r="AL57" s="14">
        <f>IF($F53="s-curve",$D53+($E53-$D53)*$I$2/(1+EXP($I$3*(COUNT($J$13:AL$13)+$I$4))),TREND($D53:$E53,$D$9:$E$9,AL$13))</f>
        <v>0</v>
      </c>
      <c r="AM57" s="14">
        <f>IF($F53="s-curve",$D53+($E53-$D53)*$I$2/(1+EXP($I$3*(COUNT($J$13:AM$13)+$I$4))),TREND($D53:$E53,$D$9:$E$9,AM$13))</f>
        <v>0</v>
      </c>
      <c r="AN57" s="14">
        <f>IF($F53="s-curve",$D53+($E53-$D53)*$I$2/(1+EXP($I$3*(COUNT($J$13:AN$13)+$I$4))),TREND($D53:$E53,$D$9:$E$9,AN$13))</f>
        <v>0</v>
      </c>
    </row>
    <row r="58" spans="1:40" ht="15" thickBot="1" x14ac:dyDescent="0.4">
      <c r="A58" s="27"/>
      <c r="B58" s="27"/>
      <c r="C58" s="27" t="s">
        <v>72</v>
      </c>
      <c r="D58" s="27">
        <v>0</v>
      </c>
      <c r="E58" s="27">
        <v>0</v>
      </c>
      <c r="F58" s="9" t="str">
        <f>IF(D58=E58,"n/a",IF(OR(C58="battery electric vehicle",C58="natural gas vehicle",C58="plugin hybrid vehicle",C58="hydrogen vehicle"),"s-curve","linear"))</f>
        <v>n/a</v>
      </c>
      <c r="G58" s="92"/>
      <c r="J58" s="25">
        <f t="shared" si="5"/>
        <v>0</v>
      </c>
      <c r="K58" s="14">
        <f>IF($F54="s-curve",$D54+($E54-$D54)*$I$2/(1+EXP($I$3*(COUNT($J$13:K$13)+$I$4))),TREND($D54:$E54,$D$9:$E$9,K$13))</f>
        <v>0</v>
      </c>
      <c r="L58" s="14">
        <f>IF($F54="s-curve",$D54+($E54-$D54)*$I$2/(1+EXP($I$3*(COUNT($J$13:L$13)+$I$4))),TREND($D54:$E54,$D$9:$E$9,L$13))</f>
        <v>0</v>
      </c>
      <c r="M58" s="14">
        <f>IF($F54="s-curve",$D54+($E54-$D54)*$I$2/(1+EXP($I$3*(COUNT($J$13:M$13)+$I$4))),TREND($D54:$E54,$D$9:$E$9,M$13))</f>
        <v>0</v>
      </c>
      <c r="N58" s="14">
        <f>IF($F54="s-curve",$D54+($E54-$D54)*$I$2/(1+EXP($I$3*(COUNT($J$13:N$13)+$I$4))),TREND($D54:$E54,$D$9:$E$9,N$13))</f>
        <v>0</v>
      </c>
      <c r="O58" s="14">
        <f>IF($F54="s-curve",$D54+($E54-$D54)*$I$2/(1+EXP($I$3*(COUNT($J$13:O$13)+$I$4))),TREND($D54:$E54,$D$9:$E$9,O$13))</f>
        <v>0</v>
      </c>
      <c r="P58" s="14">
        <f>IF($F54="s-curve",$D54+($E54-$D54)*$I$2/(1+EXP($I$3*(COUNT($J$13:P$13)+$I$4))),TREND($D54:$E54,$D$9:$E$9,P$13))</f>
        <v>0</v>
      </c>
      <c r="Q58" s="14">
        <f>IF($F54="s-curve",$D54+($E54-$D54)*$I$2/(1+EXP($I$3*(COUNT($J$13:Q$13)+$I$4))),TREND($D54:$E54,$D$9:$E$9,Q$13))</f>
        <v>0</v>
      </c>
      <c r="R58" s="14">
        <f>IF($F54="s-curve",$D54+($E54-$D54)*$I$2/(1+EXP($I$3*(COUNT($J$13:R$13)+$I$4))),TREND($D54:$E54,$D$9:$E$9,R$13))</f>
        <v>0</v>
      </c>
      <c r="S58" s="14">
        <f>IF($F54="s-curve",$D54+($E54-$D54)*$I$2/(1+EXP($I$3*(COUNT($J$13:S$13)+$I$4))),TREND($D54:$E54,$D$9:$E$9,S$13))</f>
        <v>0</v>
      </c>
      <c r="T58" s="14">
        <f>IF($F54="s-curve",$D54+($E54-$D54)*$I$2/(1+EXP($I$3*(COUNT($J$13:T$13)+$I$4))),TREND($D54:$E54,$D$9:$E$9,T$13))</f>
        <v>0</v>
      </c>
      <c r="U58" s="14">
        <f>IF($F54="s-curve",$D54+($E54-$D54)*$I$2/(1+EXP($I$3*(COUNT($J$13:U$13)+$I$4))),TREND($D54:$E54,$D$9:$E$9,U$13))</f>
        <v>0</v>
      </c>
      <c r="V58" s="14">
        <f>IF($F54="s-curve",$D54+($E54-$D54)*$I$2/(1+EXP($I$3*(COUNT($J$13:V$13)+$I$4))),TREND($D54:$E54,$D$9:$E$9,V$13))</f>
        <v>0</v>
      </c>
      <c r="W58" s="14">
        <f>IF($F54="s-curve",$D54+($E54-$D54)*$I$2/(1+EXP($I$3*(COUNT($J$13:W$13)+$I$4))),TREND($D54:$E54,$D$9:$E$9,W$13))</f>
        <v>0</v>
      </c>
      <c r="X58" s="14">
        <f>IF($F54="s-curve",$D54+($E54-$D54)*$I$2/(1+EXP($I$3*(COUNT($J$13:X$13)+$I$4))),TREND($D54:$E54,$D$9:$E$9,X$13))</f>
        <v>0</v>
      </c>
      <c r="Y58" s="14">
        <f>IF($F54="s-curve",$D54+($E54-$D54)*$I$2/(1+EXP($I$3*(COUNT($J$13:Y$13)+$I$4))),TREND($D54:$E54,$D$9:$E$9,Y$13))</f>
        <v>0</v>
      </c>
      <c r="Z58" s="14">
        <f>IF($F54="s-curve",$D54+($E54-$D54)*$I$2/(1+EXP($I$3*(COUNT($J$13:Z$13)+$I$4))),TREND($D54:$E54,$D$9:$E$9,Z$13))</f>
        <v>0</v>
      </c>
      <c r="AA58" s="14">
        <f>IF($F54="s-curve",$D54+($E54-$D54)*$I$2/(1+EXP($I$3*(COUNT($J$13:AA$13)+$I$4))),TREND($D54:$E54,$D$9:$E$9,AA$13))</f>
        <v>0</v>
      </c>
      <c r="AB58" s="14">
        <f>IF($F54="s-curve",$D54+($E54-$D54)*$I$2/(1+EXP($I$3*(COUNT($J$13:AB$13)+$I$4))),TREND($D54:$E54,$D$9:$E$9,AB$13))</f>
        <v>0</v>
      </c>
      <c r="AC58" s="14">
        <f>IF($F54="s-curve",$D54+($E54-$D54)*$I$2/(1+EXP($I$3*(COUNT($J$13:AC$13)+$I$4))),TREND($D54:$E54,$D$9:$E$9,AC$13))</f>
        <v>0</v>
      </c>
      <c r="AD58" s="14">
        <f>IF($F54="s-curve",$D54+($E54-$D54)*$I$2/(1+EXP($I$3*(COUNT($J$13:AD$13)+$I$4))),TREND($D54:$E54,$D$9:$E$9,AD$13))</f>
        <v>0</v>
      </c>
      <c r="AE58" s="14">
        <f>IF($F54="s-curve",$D54+($E54-$D54)*$I$2/(1+EXP($I$3*(COUNT($J$13:AE$13)+$I$4))),TREND($D54:$E54,$D$9:$E$9,AE$13))</f>
        <v>0</v>
      </c>
      <c r="AF58" s="14">
        <f>IF($F54="s-curve",$D54+($E54-$D54)*$I$2/(1+EXP($I$3*(COUNT($J$13:AF$13)+$I$4))),TREND($D54:$E54,$D$9:$E$9,AF$13))</f>
        <v>0</v>
      </c>
      <c r="AG58" s="14">
        <f>IF($F54="s-curve",$D54+($E54-$D54)*$I$2/(1+EXP($I$3*(COUNT($J$13:AG$13)+$I$4))),TREND($D54:$E54,$D$9:$E$9,AG$13))</f>
        <v>0</v>
      </c>
      <c r="AH58" s="14">
        <f>IF($F54="s-curve",$D54+($E54-$D54)*$I$2/(1+EXP($I$3*(COUNT($J$13:AH$13)+$I$4))),TREND($D54:$E54,$D$9:$E$9,AH$13))</f>
        <v>0</v>
      </c>
      <c r="AI58" s="14">
        <f>IF($F54="s-curve",$D54+($E54-$D54)*$I$2/(1+EXP($I$3*(COUNT($J$13:AI$13)+$I$4))),TREND($D54:$E54,$D$9:$E$9,AI$13))</f>
        <v>0</v>
      </c>
      <c r="AJ58" s="14">
        <f>IF($F54="s-curve",$D54+($E54-$D54)*$I$2/(1+EXP($I$3*(COUNT($J$13:AJ$13)+$I$4))),TREND($D54:$E54,$D$9:$E$9,AJ$13))</f>
        <v>0</v>
      </c>
      <c r="AK58" s="14">
        <f>IF($F54="s-curve",$D54+($E54-$D54)*$I$2/(1+EXP($I$3*(COUNT($J$13:AK$13)+$I$4))),TREND($D54:$E54,$D$9:$E$9,AK$13))</f>
        <v>0</v>
      </c>
      <c r="AL58" s="14">
        <f>IF($F54="s-curve",$D54+($E54-$D54)*$I$2/(1+EXP($I$3*(COUNT($J$13:AL$13)+$I$4))),TREND($D54:$E54,$D$9:$E$9,AL$13))</f>
        <v>0</v>
      </c>
      <c r="AM58" s="14">
        <f>IF($F54="s-curve",$D54+($E54-$D54)*$I$2/(1+EXP($I$3*(COUNT($J$13:AM$13)+$I$4))),TREND($D54:$E54,$D$9:$E$9,AM$13))</f>
        <v>0</v>
      </c>
      <c r="AN58" s="14">
        <f>IF($F54="s-curve",$D54+($E54-$D54)*$I$2/(1+EXP($I$3*(COUNT($J$13:AN$13)+$I$4))),TREND($D54:$E54,$D$9:$E$9,AN$13))</f>
        <v>0</v>
      </c>
    </row>
    <row r="59" spans="1:40" x14ac:dyDescent="0.35">
      <c r="A59" s="26" t="s">
        <v>15</v>
      </c>
      <c r="B59" s="14" t="s">
        <v>18</v>
      </c>
      <c r="C59" s="14" t="s">
        <v>1</v>
      </c>
      <c r="D59" s="82">
        <f>'Potencia Calcs'!B125</f>
        <v>0.95531869012284887</v>
      </c>
      <c r="E59" s="82">
        <f>MIN('Potencia Calcs'!AF125,1)</f>
        <v>1</v>
      </c>
      <c r="F59" s="8" t="str">
        <f>IF(D59=E59,"n/a",IF(OR(C59="battery electric vehicle",C59="natural gas vehicle",C59="plugin hybrid vehicle"),"s-curve","linear"))</f>
        <v>s-curve</v>
      </c>
      <c r="J59" s="25">
        <f t="shared" si="5"/>
        <v>0.14782544708018303</v>
      </c>
      <c r="K59" s="14">
        <f>IF($F55="s-curve",$D55+($E55-$D55)*$I$2/(1+EXP($I$3*(COUNT($J$13:K$13)+$I$4))),TREND($D55:$E55,$D$9:$E$9,K$13))</f>
        <v>0.14782544708018303</v>
      </c>
      <c r="L59" s="14">
        <f>IF($F55="s-curve",$D55+($E55-$D55)*$I$2/(1+EXP($I$3*(COUNT($J$13:L$13)+$I$4))),TREND($D55:$E55,$D$9:$E$9,L$13))</f>
        <v>0.14782544708018303</v>
      </c>
      <c r="M59" s="14">
        <f>IF($F55="s-curve",$D55+($E55-$D55)*$I$2/(1+EXP($I$3*(COUNT($J$13:M$13)+$I$4))),TREND($D55:$E55,$D$9:$E$9,M$13))</f>
        <v>0.14782544708018303</v>
      </c>
      <c r="N59" s="14">
        <f>IF($F55="s-curve",$D55+($E55-$D55)*$I$2/(1+EXP($I$3*(COUNT($J$13:N$13)+$I$4))),TREND($D55:$E55,$D$9:$E$9,N$13))</f>
        <v>0.14782544708018303</v>
      </c>
      <c r="O59" s="14">
        <f>IF($F55="s-curve",$D55+($E55-$D55)*$I$2/(1+EXP($I$3*(COUNT($J$13:O$13)+$I$4))),TREND($D55:$E55,$D$9:$E$9,O$13))</f>
        <v>0.14782544708018303</v>
      </c>
      <c r="P59" s="14">
        <f>IF($F55="s-curve",$D55+($E55-$D55)*$I$2/(1+EXP($I$3*(COUNT($J$13:P$13)+$I$4))),TREND($D55:$E55,$D$9:$E$9,P$13))</f>
        <v>0.14782544708018303</v>
      </c>
      <c r="Q59" s="14">
        <f>IF($F55="s-curve",$D55+($E55-$D55)*$I$2/(1+EXP($I$3*(COUNT($J$13:Q$13)+$I$4))),TREND($D55:$E55,$D$9:$E$9,Q$13))</f>
        <v>0.14782544708018303</v>
      </c>
      <c r="R59" s="14">
        <f>IF($F55="s-curve",$D55+($E55-$D55)*$I$2/(1+EXP($I$3*(COUNT($J$13:R$13)+$I$4))),TREND($D55:$E55,$D$9:$E$9,R$13))</f>
        <v>0.14782544708018303</v>
      </c>
      <c r="S59" s="14">
        <f>IF($F55="s-curve",$D55+($E55-$D55)*$I$2/(1+EXP($I$3*(COUNT($J$13:S$13)+$I$4))),TREND($D55:$E55,$D$9:$E$9,S$13))</f>
        <v>0.14782544708018303</v>
      </c>
      <c r="T59" s="14">
        <f>IF($F55="s-curve",$D55+($E55-$D55)*$I$2/(1+EXP($I$3*(COUNT($J$13:T$13)+$I$4))),TREND($D55:$E55,$D$9:$E$9,T$13))</f>
        <v>0.14782544708018303</v>
      </c>
      <c r="U59" s="14">
        <f>IF($F55="s-curve",$D55+($E55-$D55)*$I$2/(1+EXP($I$3*(COUNT($J$13:U$13)+$I$4))),TREND($D55:$E55,$D$9:$E$9,U$13))</f>
        <v>0.14782544708018303</v>
      </c>
      <c r="V59" s="14">
        <f>IF($F55="s-curve",$D55+($E55-$D55)*$I$2/(1+EXP($I$3*(COUNT($J$13:V$13)+$I$4))),TREND($D55:$E55,$D$9:$E$9,V$13))</f>
        <v>0.14782544708018303</v>
      </c>
      <c r="W59" s="14">
        <f>IF($F55="s-curve",$D55+($E55-$D55)*$I$2/(1+EXP($I$3*(COUNT($J$13:W$13)+$I$4))),TREND($D55:$E55,$D$9:$E$9,W$13))</f>
        <v>0.14782544708018303</v>
      </c>
      <c r="X59" s="14">
        <f>IF($F55="s-curve",$D55+($E55-$D55)*$I$2/(1+EXP($I$3*(COUNT($J$13:X$13)+$I$4))),TREND($D55:$E55,$D$9:$E$9,X$13))</f>
        <v>0.14782544708018303</v>
      </c>
      <c r="Y59" s="14">
        <f>IF($F55="s-curve",$D55+($E55-$D55)*$I$2/(1+EXP($I$3*(COUNT($J$13:Y$13)+$I$4))),TREND($D55:$E55,$D$9:$E$9,Y$13))</f>
        <v>0.14782544708018303</v>
      </c>
      <c r="Z59" s="14">
        <f>IF($F55="s-curve",$D55+($E55-$D55)*$I$2/(1+EXP($I$3*(COUNT($J$13:Z$13)+$I$4))),TREND($D55:$E55,$D$9:$E$9,Z$13))</f>
        <v>0.14782544708018303</v>
      </c>
      <c r="AA59" s="14">
        <f>IF($F55="s-curve",$D55+($E55-$D55)*$I$2/(1+EXP($I$3*(COUNT($J$13:AA$13)+$I$4))),TREND($D55:$E55,$D$9:$E$9,AA$13))</f>
        <v>0.14782544708018303</v>
      </c>
      <c r="AB59" s="14">
        <f>IF($F55="s-curve",$D55+($E55-$D55)*$I$2/(1+EXP($I$3*(COUNT($J$13:AB$13)+$I$4))),TREND($D55:$E55,$D$9:$E$9,AB$13))</f>
        <v>0.14782544708018303</v>
      </c>
      <c r="AC59" s="14">
        <f>IF($F55="s-curve",$D55+($E55-$D55)*$I$2/(1+EXP($I$3*(COUNT($J$13:AC$13)+$I$4))),TREND($D55:$E55,$D$9:$E$9,AC$13))</f>
        <v>0.14782544708018303</v>
      </c>
      <c r="AD59" s="14">
        <f>IF($F55="s-curve",$D55+($E55-$D55)*$I$2/(1+EXP($I$3*(COUNT($J$13:AD$13)+$I$4))),TREND($D55:$E55,$D$9:$E$9,AD$13))</f>
        <v>0.14782544708018303</v>
      </c>
      <c r="AE59" s="14">
        <f>IF($F55="s-curve",$D55+($E55-$D55)*$I$2/(1+EXP($I$3*(COUNT($J$13:AE$13)+$I$4))),TREND($D55:$E55,$D$9:$E$9,AE$13))</f>
        <v>0.14782544708018303</v>
      </c>
      <c r="AF59" s="14">
        <f>IF($F55="s-curve",$D55+($E55-$D55)*$I$2/(1+EXP($I$3*(COUNT($J$13:AF$13)+$I$4))),TREND($D55:$E55,$D$9:$E$9,AF$13))</f>
        <v>0.14782544708018303</v>
      </c>
      <c r="AG59" s="14">
        <f>IF($F55="s-curve",$D55+($E55-$D55)*$I$2/(1+EXP($I$3*(COUNT($J$13:AG$13)+$I$4))),TREND($D55:$E55,$D$9:$E$9,AG$13))</f>
        <v>0.14782544708018303</v>
      </c>
      <c r="AH59" s="14">
        <f>IF($F55="s-curve",$D55+($E55-$D55)*$I$2/(1+EXP($I$3*(COUNT($J$13:AH$13)+$I$4))),TREND($D55:$E55,$D$9:$E$9,AH$13))</f>
        <v>0.14782544708018303</v>
      </c>
      <c r="AI59" s="14">
        <f>IF($F55="s-curve",$D55+($E55-$D55)*$I$2/(1+EXP($I$3*(COUNT($J$13:AI$13)+$I$4))),TREND($D55:$E55,$D$9:$E$9,AI$13))</f>
        <v>0.14782544708018303</v>
      </c>
      <c r="AJ59" s="14">
        <f>IF($F55="s-curve",$D55+($E55-$D55)*$I$2/(1+EXP($I$3*(COUNT($J$13:AJ$13)+$I$4))),TREND($D55:$E55,$D$9:$E$9,AJ$13))</f>
        <v>0.14782544708018303</v>
      </c>
      <c r="AK59" s="14">
        <f>IF($F55="s-curve",$D55+($E55-$D55)*$I$2/(1+EXP($I$3*(COUNT($J$13:AK$13)+$I$4))),TREND($D55:$E55,$D$9:$E$9,AK$13))</f>
        <v>0.14782544708018303</v>
      </c>
      <c r="AL59" s="14">
        <f>IF($F55="s-curve",$D55+($E55-$D55)*$I$2/(1+EXP($I$3*(COUNT($J$13:AL$13)+$I$4))),TREND($D55:$E55,$D$9:$E$9,AL$13))</f>
        <v>0.14782544708018303</v>
      </c>
      <c r="AM59" s="14">
        <f>IF($F55="s-curve",$D55+($E55-$D55)*$I$2/(1+EXP($I$3*(COUNT($J$13:AM$13)+$I$4))),TREND($D55:$E55,$D$9:$E$9,AM$13))</f>
        <v>0.14782544708018303</v>
      </c>
      <c r="AN59" s="14">
        <f>IF($F55="s-curve",$D55+($E55-$D55)*$I$2/(1+EXP($I$3*(COUNT($J$13:AN$13)+$I$4))),TREND($D55:$E55,$D$9:$E$9,AN$13))</f>
        <v>0.14782544708018303</v>
      </c>
    </row>
    <row r="60" spans="1:40" x14ac:dyDescent="0.35">
      <c r="A60" s="26"/>
      <c r="C60" s="14" t="s">
        <v>2</v>
      </c>
      <c r="D60" s="14">
        <v>0</v>
      </c>
      <c r="E60" s="14">
        <v>0</v>
      </c>
      <c r="F60" s="8" t="str">
        <f>IF(D60=E60,"n/a",IF(OR(C60="battery electric vehicle",C60="natural gas vehicle",C60="plugin hybrid vehicle"),"s-curve","linear"))</f>
        <v>n/a</v>
      </c>
      <c r="J60" s="25">
        <f t="shared" si="5"/>
        <v>0</v>
      </c>
      <c r="K60" s="14">
        <f>IF($F56="s-curve",$D56+($E56-$D56)*$I$2/(1+EXP($I$3*(COUNT($J$13:K$13)+$I$4))),TREND($D56:$E56,$D$9:$E$9,K$13))</f>
        <v>0</v>
      </c>
      <c r="L60" s="14">
        <f>IF($F56="s-curve",$D56+($E56-$D56)*$I$2/(1+EXP($I$3*(COUNT($J$13:L$13)+$I$4))),TREND($D56:$E56,$D$9:$E$9,L$13))</f>
        <v>0</v>
      </c>
      <c r="M60" s="14">
        <f>IF($F56="s-curve",$D56+($E56-$D56)*$I$2/(1+EXP($I$3*(COUNT($J$13:M$13)+$I$4))),TREND($D56:$E56,$D$9:$E$9,M$13))</f>
        <v>0</v>
      </c>
      <c r="N60" s="14">
        <f>IF($F56="s-curve",$D56+($E56-$D56)*$I$2/(1+EXP($I$3*(COUNT($J$13:N$13)+$I$4))),TREND($D56:$E56,$D$9:$E$9,N$13))</f>
        <v>0</v>
      </c>
      <c r="O60" s="14">
        <f>IF($F56="s-curve",$D56+($E56-$D56)*$I$2/(1+EXP($I$3*(COUNT($J$13:O$13)+$I$4))),TREND($D56:$E56,$D$9:$E$9,O$13))</f>
        <v>0</v>
      </c>
      <c r="P60" s="14">
        <f>IF($F56="s-curve",$D56+($E56-$D56)*$I$2/(1+EXP($I$3*(COUNT($J$13:P$13)+$I$4))),TREND($D56:$E56,$D$9:$E$9,P$13))</f>
        <v>0</v>
      </c>
      <c r="Q60" s="14">
        <f>IF($F56="s-curve",$D56+($E56-$D56)*$I$2/(1+EXP($I$3*(COUNT($J$13:Q$13)+$I$4))),TREND($D56:$E56,$D$9:$E$9,Q$13))</f>
        <v>0</v>
      </c>
      <c r="R60" s="14">
        <f>IF($F56="s-curve",$D56+($E56-$D56)*$I$2/(1+EXP($I$3*(COUNT($J$13:R$13)+$I$4))),TREND($D56:$E56,$D$9:$E$9,R$13))</f>
        <v>0</v>
      </c>
      <c r="S60" s="14">
        <f>IF($F56="s-curve",$D56+($E56-$D56)*$I$2/(1+EXP($I$3*(COUNT($J$13:S$13)+$I$4))),TREND($D56:$E56,$D$9:$E$9,S$13))</f>
        <v>0</v>
      </c>
      <c r="T60" s="14">
        <f>IF($F56="s-curve",$D56+($E56-$D56)*$I$2/(1+EXP($I$3*(COUNT($J$13:T$13)+$I$4))),TREND($D56:$E56,$D$9:$E$9,T$13))</f>
        <v>0</v>
      </c>
      <c r="U60" s="14">
        <f>IF($F56="s-curve",$D56+($E56-$D56)*$I$2/(1+EXP($I$3*(COUNT($J$13:U$13)+$I$4))),TREND($D56:$E56,$D$9:$E$9,U$13))</f>
        <v>0</v>
      </c>
      <c r="V60" s="14">
        <f>IF($F56="s-curve",$D56+($E56-$D56)*$I$2/(1+EXP($I$3*(COUNT($J$13:V$13)+$I$4))),TREND($D56:$E56,$D$9:$E$9,V$13))</f>
        <v>0</v>
      </c>
      <c r="W60" s="14">
        <f>IF($F56="s-curve",$D56+($E56-$D56)*$I$2/(1+EXP($I$3*(COUNT($J$13:W$13)+$I$4))),TREND($D56:$E56,$D$9:$E$9,W$13))</f>
        <v>0</v>
      </c>
      <c r="X60" s="14">
        <f>IF($F56="s-curve",$D56+($E56-$D56)*$I$2/(1+EXP($I$3*(COUNT($J$13:X$13)+$I$4))),TREND($D56:$E56,$D$9:$E$9,X$13))</f>
        <v>0</v>
      </c>
      <c r="Y60" s="14">
        <f>IF($F56="s-curve",$D56+($E56-$D56)*$I$2/(1+EXP($I$3*(COUNT($J$13:Y$13)+$I$4))),TREND($D56:$E56,$D$9:$E$9,Y$13))</f>
        <v>0</v>
      </c>
      <c r="Z60" s="14">
        <f>IF($F56="s-curve",$D56+($E56-$D56)*$I$2/(1+EXP($I$3*(COUNT($J$13:Z$13)+$I$4))),TREND($D56:$E56,$D$9:$E$9,Z$13))</f>
        <v>0</v>
      </c>
      <c r="AA60" s="14">
        <f>IF($F56="s-curve",$D56+($E56-$D56)*$I$2/(1+EXP($I$3*(COUNT($J$13:AA$13)+$I$4))),TREND($D56:$E56,$D$9:$E$9,AA$13))</f>
        <v>0</v>
      </c>
      <c r="AB60" s="14">
        <f>IF($F56="s-curve",$D56+($E56-$D56)*$I$2/(1+EXP($I$3*(COUNT($J$13:AB$13)+$I$4))),TREND($D56:$E56,$D$9:$E$9,AB$13))</f>
        <v>0</v>
      </c>
      <c r="AC60" s="14">
        <f>IF($F56="s-curve",$D56+($E56-$D56)*$I$2/(1+EXP($I$3*(COUNT($J$13:AC$13)+$I$4))),TREND($D56:$E56,$D$9:$E$9,AC$13))</f>
        <v>0</v>
      </c>
      <c r="AD60" s="14">
        <f>IF($F56="s-curve",$D56+($E56-$D56)*$I$2/(1+EXP($I$3*(COUNT($J$13:AD$13)+$I$4))),TREND($D56:$E56,$D$9:$E$9,AD$13))</f>
        <v>0</v>
      </c>
      <c r="AE60" s="14">
        <f>IF($F56="s-curve",$D56+($E56-$D56)*$I$2/(1+EXP($I$3*(COUNT($J$13:AE$13)+$I$4))),TREND($D56:$E56,$D$9:$E$9,AE$13))</f>
        <v>0</v>
      </c>
      <c r="AF60" s="14">
        <f>IF($F56="s-curve",$D56+($E56-$D56)*$I$2/(1+EXP($I$3*(COUNT($J$13:AF$13)+$I$4))),TREND($D56:$E56,$D$9:$E$9,AF$13))</f>
        <v>0</v>
      </c>
      <c r="AG60" s="14">
        <f>IF($F56="s-curve",$D56+($E56-$D56)*$I$2/(1+EXP($I$3*(COUNT($J$13:AG$13)+$I$4))),TREND($D56:$E56,$D$9:$E$9,AG$13))</f>
        <v>0</v>
      </c>
      <c r="AH60" s="14">
        <f>IF($F56="s-curve",$D56+($E56-$D56)*$I$2/(1+EXP($I$3*(COUNT($J$13:AH$13)+$I$4))),TREND($D56:$E56,$D$9:$E$9,AH$13))</f>
        <v>0</v>
      </c>
      <c r="AI60" s="14">
        <f>IF($F56="s-curve",$D56+($E56-$D56)*$I$2/(1+EXP($I$3*(COUNT($J$13:AI$13)+$I$4))),TREND($D56:$E56,$D$9:$E$9,AI$13))</f>
        <v>0</v>
      </c>
      <c r="AJ60" s="14">
        <f>IF($F56="s-curve",$D56+($E56-$D56)*$I$2/(1+EXP($I$3*(COUNT($J$13:AJ$13)+$I$4))),TREND($D56:$E56,$D$9:$E$9,AJ$13))</f>
        <v>0</v>
      </c>
      <c r="AK60" s="14">
        <f>IF($F56="s-curve",$D56+($E56-$D56)*$I$2/(1+EXP($I$3*(COUNT($J$13:AK$13)+$I$4))),TREND($D56:$E56,$D$9:$E$9,AK$13))</f>
        <v>0</v>
      </c>
      <c r="AL60" s="14">
        <f>IF($F56="s-curve",$D56+($E56-$D56)*$I$2/(1+EXP($I$3*(COUNT($J$13:AL$13)+$I$4))),TREND($D56:$E56,$D$9:$E$9,AL$13))</f>
        <v>0</v>
      </c>
      <c r="AM60" s="14">
        <f>IF($F56="s-curve",$D56+($E56-$D56)*$I$2/(1+EXP($I$3*(COUNT($J$13:AM$13)+$I$4))),TREND($D56:$E56,$D$9:$E$9,AM$13))</f>
        <v>0</v>
      </c>
      <c r="AN60" s="14">
        <f>IF($F56="s-curve",$D56+($E56-$D56)*$I$2/(1+EXP($I$3*(COUNT($J$13:AN$13)+$I$4))),TREND($D56:$E56,$D$9:$E$9,AN$13))</f>
        <v>0</v>
      </c>
    </row>
    <row r="61" spans="1:40" x14ac:dyDescent="0.35">
      <c r="A61" s="26"/>
      <c r="C61" s="14" t="s">
        <v>3</v>
      </c>
      <c r="D61" s="14">
        <v>0</v>
      </c>
      <c r="E61" s="14">
        <v>0</v>
      </c>
      <c r="F61" s="8" t="str">
        <f>IF(D61=E61,"n/a",IF(OR(C61="battery electric vehicle",C61="natural gas vehicle",C61="plugin hybrid vehicle"),"s-curve","linear"))</f>
        <v>n/a</v>
      </c>
      <c r="J61" s="25">
        <f t="shared" si="5"/>
        <v>0</v>
      </c>
      <c r="K61" s="14">
        <f>IF($F57="s-curve",$D57+($E57-$D57)*$I$2/(1+EXP($I$3*(COUNT($J$13:K$13)+$I$4))),TREND($D57:$E57,$D$9:$E$9,K$13))</f>
        <v>0</v>
      </c>
      <c r="L61" s="14">
        <f>IF($F57="s-curve",$D57+($E57-$D57)*$I$2/(1+EXP($I$3*(COUNT($J$13:L$13)+$I$4))),TREND($D57:$E57,$D$9:$E$9,L$13))</f>
        <v>0</v>
      </c>
      <c r="M61" s="14">
        <f>IF($F57="s-curve",$D57+($E57-$D57)*$I$2/(1+EXP($I$3*(COUNT($J$13:M$13)+$I$4))),TREND($D57:$E57,$D$9:$E$9,M$13))</f>
        <v>0</v>
      </c>
      <c r="N61" s="14">
        <f>IF($F57="s-curve",$D57+($E57-$D57)*$I$2/(1+EXP($I$3*(COUNT($J$13:N$13)+$I$4))),TREND($D57:$E57,$D$9:$E$9,N$13))</f>
        <v>0</v>
      </c>
      <c r="O61" s="14">
        <f>IF($F57="s-curve",$D57+($E57-$D57)*$I$2/(1+EXP($I$3*(COUNT($J$13:O$13)+$I$4))),TREND($D57:$E57,$D$9:$E$9,O$13))</f>
        <v>0</v>
      </c>
      <c r="P61" s="14">
        <f>IF($F57="s-curve",$D57+($E57-$D57)*$I$2/(1+EXP($I$3*(COUNT($J$13:P$13)+$I$4))),TREND($D57:$E57,$D$9:$E$9,P$13))</f>
        <v>0</v>
      </c>
      <c r="Q61" s="14">
        <f>IF($F57="s-curve",$D57+($E57-$D57)*$I$2/(1+EXP($I$3*(COUNT($J$13:Q$13)+$I$4))),TREND($D57:$E57,$D$9:$E$9,Q$13))</f>
        <v>0</v>
      </c>
      <c r="R61" s="14">
        <f>IF($F57="s-curve",$D57+($E57-$D57)*$I$2/(1+EXP($I$3*(COUNT($J$13:R$13)+$I$4))),TREND($D57:$E57,$D$9:$E$9,R$13))</f>
        <v>0</v>
      </c>
      <c r="S61" s="14">
        <f>IF($F57="s-curve",$D57+($E57-$D57)*$I$2/(1+EXP($I$3*(COUNT($J$13:S$13)+$I$4))),TREND($D57:$E57,$D$9:$E$9,S$13))</f>
        <v>0</v>
      </c>
      <c r="T61" s="14">
        <f>IF($F57="s-curve",$D57+($E57-$D57)*$I$2/(1+EXP($I$3*(COUNT($J$13:T$13)+$I$4))),TREND($D57:$E57,$D$9:$E$9,T$13))</f>
        <v>0</v>
      </c>
      <c r="U61" s="14">
        <f>IF($F57="s-curve",$D57+($E57-$D57)*$I$2/(1+EXP($I$3*(COUNT($J$13:U$13)+$I$4))),TREND($D57:$E57,$D$9:$E$9,U$13))</f>
        <v>0</v>
      </c>
      <c r="V61" s="14">
        <f>IF($F57="s-curve",$D57+($E57-$D57)*$I$2/(1+EXP($I$3*(COUNT($J$13:V$13)+$I$4))),TREND($D57:$E57,$D$9:$E$9,V$13))</f>
        <v>0</v>
      </c>
      <c r="W61" s="14">
        <f>IF($F57="s-curve",$D57+($E57-$D57)*$I$2/(1+EXP($I$3*(COUNT($J$13:W$13)+$I$4))),TREND($D57:$E57,$D$9:$E$9,W$13))</f>
        <v>0</v>
      </c>
      <c r="X61" s="14">
        <f>IF($F57="s-curve",$D57+($E57-$D57)*$I$2/(1+EXP($I$3*(COUNT($J$13:X$13)+$I$4))),TREND($D57:$E57,$D$9:$E$9,X$13))</f>
        <v>0</v>
      </c>
      <c r="Y61" s="14">
        <f>IF($F57="s-curve",$D57+($E57-$D57)*$I$2/(1+EXP($I$3*(COUNT($J$13:Y$13)+$I$4))),TREND($D57:$E57,$D$9:$E$9,Y$13))</f>
        <v>0</v>
      </c>
      <c r="Z61" s="14">
        <f>IF($F57="s-curve",$D57+($E57-$D57)*$I$2/(1+EXP($I$3*(COUNT($J$13:Z$13)+$I$4))),TREND($D57:$E57,$D$9:$E$9,Z$13))</f>
        <v>0</v>
      </c>
      <c r="AA61" s="14">
        <f>IF($F57="s-curve",$D57+($E57-$D57)*$I$2/(1+EXP($I$3*(COUNT($J$13:AA$13)+$I$4))),TREND($D57:$E57,$D$9:$E$9,AA$13))</f>
        <v>0</v>
      </c>
      <c r="AB61" s="14">
        <f>IF($F57="s-curve",$D57+($E57-$D57)*$I$2/(1+EXP($I$3*(COUNT($J$13:AB$13)+$I$4))),TREND($D57:$E57,$D$9:$E$9,AB$13))</f>
        <v>0</v>
      </c>
      <c r="AC61" s="14">
        <f>IF($F57="s-curve",$D57+($E57-$D57)*$I$2/(1+EXP($I$3*(COUNT($J$13:AC$13)+$I$4))),TREND($D57:$E57,$D$9:$E$9,AC$13))</f>
        <v>0</v>
      </c>
      <c r="AD61" s="14">
        <f>IF($F57="s-curve",$D57+($E57-$D57)*$I$2/(1+EXP($I$3*(COUNT($J$13:AD$13)+$I$4))),TREND($D57:$E57,$D$9:$E$9,AD$13))</f>
        <v>0</v>
      </c>
      <c r="AE61" s="14">
        <f>IF($F57="s-curve",$D57+($E57-$D57)*$I$2/(1+EXP($I$3*(COUNT($J$13:AE$13)+$I$4))),TREND($D57:$E57,$D$9:$E$9,AE$13))</f>
        <v>0</v>
      </c>
      <c r="AF61" s="14">
        <f>IF($F57="s-curve",$D57+($E57-$D57)*$I$2/(1+EXP($I$3*(COUNT($J$13:AF$13)+$I$4))),TREND($D57:$E57,$D$9:$E$9,AF$13))</f>
        <v>0</v>
      </c>
      <c r="AG61" s="14">
        <f>IF($F57="s-curve",$D57+($E57-$D57)*$I$2/(1+EXP($I$3*(COUNT($J$13:AG$13)+$I$4))),TREND($D57:$E57,$D$9:$E$9,AG$13))</f>
        <v>0</v>
      </c>
      <c r="AH61" s="14">
        <f>IF($F57="s-curve",$D57+($E57-$D57)*$I$2/(1+EXP($I$3*(COUNT($J$13:AH$13)+$I$4))),TREND($D57:$E57,$D$9:$E$9,AH$13))</f>
        <v>0</v>
      </c>
      <c r="AI61" s="14">
        <f>IF($F57="s-curve",$D57+($E57-$D57)*$I$2/(1+EXP($I$3*(COUNT($J$13:AI$13)+$I$4))),TREND($D57:$E57,$D$9:$E$9,AI$13))</f>
        <v>0</v>
      </c>
      <c r="AJ61" s="14">
        <f>IF($F57="s-curve",$D57+($E57-$D57)*$I$2/(1+EXP($I$3*(COUNT($J$13:AJ$13)+$I$4))),TREND($D57:$E57,$D$9:$E$9,AJ$13))</f>
        <v>0</v>
      </c>
      <c r="AK61" s="14">
        <f>IF($F57="s-curve",$D57+($E57-$D57)*$I$2/(1+EXP($I$3*(COUNT($J$13:AK$13)+$I$4))),TREND($D57:$E57,$D$9:$E$9,AK$13))</f>
        <v>0</v>
      </c>
      <c r="AL61" s="14">
        <f>IF($F57="s-curve",$D57+($E57-$D57)*$I$2/(1+EXP($I$3*(COUNT($J$13:AL$13)+$I$4))),TREND($D57:$E57,$D$9:$E$9,AL$13))</f>
        <v>0</v>
      </c>
      <c r="AM61" s="14">
        <f>IF($F57="s-curve",$D57+($E57-$D57)*$I$2/(1+EXP($I$3*(COUNT($J$13:AM$13)+$I$4))),TREND($D57:$E57,$D$9:$E$9,AM$13))</f>
        <v>0</v>
      </c>
      <c r="AN61" s="14">
        <f>IF($F57="s-curve",$D57+($E57-$D57)*$I$2/(1+EXP($I$3*(COUNT($J$13:AN$13)+$I$4))),TREND($D57:$E57,$D$9:$E$9,AN$13))</f>
        <v>0</v>
      </c>
    </row>
    <row r="62" spans="1:40" x14ac:dyDescent="0.35">
      <c r="C62" s="14" t="s">
        <v>4</v>
      </c>
      <c r="D62" s="82">
        <f>'Potencia Calcs'!B128</f>
        <v>0.29468130987715102</v>
      </c>
      <c r="E62" s="82">
        <f>D62</f>
        <v>0.29468130987715102</v>
      </c>
      <c r="F62" s="8" t="str">
        <f>IF(D62=E62,"n/a",IF(OR(C62="battery electric vehicle",C62="natural gas vehicle",C62="plugin hybrid vehicle"),"s-curve","linear"))</f>
        <v>n/a</v>
      </c>
      <c r="H62" s="92"/>
      <c r="J62" s="25">
        <f t="shared" si="5"/>
        <v>0</v>
      </c>
      <c r="K62" s="14">
        <f>IF($F58="s-curve",$D58+($E58-$D58)*$I$2/(1+EXP($I$3*(COUNT($J$13:K$13)+$I$4))),TREND($D58:$E58,$D$9:$E$9,K$13))</f>
        <v>0</v>
      </c>
      <c r="L62" s="14">
        <f>IF($F58="s-curve",$D58+($E58-$D58)*$I$2/(1+EXP($I$3*(COUNT($J$13:L$13)+$I$4))),TREND($D58:$E58,$D$9:$E$9,L$13))</f>
        <v>0</v>
      </c>
      <c r="M62" s="14">
        <f>IF($F58="s-curve",$D58+($E58-$D58)*$I$2/(1+EXP($I$3*(COUNT($J$13:M$13)+$I$4))),TREND($D58:$E58,$D$9:$E$9,M$13))</f>
        <v>0</v>
      </c>
      <c r="N62" s="14">
        <f>IF($F58="s-curve",$D58+($E58-$D58)*$I$2/(1+EXP($I$3*(COUNT($J$13:N$13)+$I$4))),TREND($D58:$E58,$D$9:$E$9,N$13))</f>
        <v>0</v>
      </c>
      <c r="O62" s="14">
        <f>IF($F58="s-curve",$D58+($E58-$D58)*$I$2/(1+EXP($I$3*(COUNT($J$13:O$13)+$I$4))),TREND($D58:$E58,$D$9:$E$9,O$13))</f>
        <v>0</v>
      </c>
      <c r="P62" s="14">
        <f>IF($F58="s-curve",$D58+($E58-$D58)*$I$2/(1+EXP($I$3*(COUNT($J$13:P$13)+$I$4))),TREND($D58:$E58,$D$9:$E$9,P$13))</f>
        <v>0</v>
      </c>
      <c r="Q62" s="14">
        <f>IF($F58="s-curve",$D58+($E58-$D58)*$I$2/(1+EXP($I$3*(COUNT($J$13:Q$13)+$I$4))),TREND($D58:$E58,$D$9:$E$9,Q$13))</f>
        <v>0</v>
      </c>
      <c r="R62" s="14">
        <f>IF($F58="s-curve",$D58+($E58-$D58)*$I$2/(1+EXP($I$3*(COUNT($J$13:R$13)+$I$4))),TREND($D58:$E58,$D$9:$E$9,R$13))</f>
        <v>0</v>
      </c>
      <c r="S62" s="14">
        <f>IF($F58="s-curve",$D58+($E58-$D58)*$I$2/(1+EXP($I$3*(COUNT($J$13:S$13)+$I$4))),TREND($D58:$E58,$D$9:$E$9,S$13))</f>
        <v>0</v>
      </c>
      <c r="T62" s="14">
        <f>IF($F58="s-curve",$D58+($E58-$D58)*$I$2/(1+EXP($I$3*(COUNT($J$13:T$13)+$I$4))),TREND($D58:$E58,$D$9:$E$9,T$13))</f>
        <v>0</v>
      </c>
      <c r="U62" s="14">
        <f>IF($F58="s-curve",$D58+($E58-$D58)*$I$2/(1+EXP($I$3*(COUNT($J$13:U$13)+$I$4))),TREND($D58:$E58,$D$9:$E$9,U$13))</f>
        <v>0</v>
      </c>
      <c r="V62" s="14">
        <f>IF($F58="s-curve",$D58+($E58-$D58)*$I$2/(1+EXP($I$3*(COUNT($J$13:V$13)+$I$4))),TREND($D58:$E58,$D$9:$E$9,V$13))</f>
        <v>0</v>
      </c>
      <c r="W62" s="14">
        <f>IF($F58="s-curve",$D58+($E58-$D58)*$I$2/(1+EXP($I$3*(COUNT($J$13:W$13)+$I$4))),TREND($D58:$E58,$D$9:$E$9,W$13))</f>
        <v>0</v>
      </c>
      <c r="X62" s="14">
        <f>IF($F58="s-curve",$D58+($E58-$D58)*$I$2/(1+EXP($I$3*(COUNT($J$13:X$13)+$I$4))),TREND($D58:$E58,$D$9:$E$9,X$13))</f>
        <v>0</v>
      </c>
      <c r="Y62" s="14">
        <f>IF($F58="s-curve",$D58+($E58-$D58)*$I$2/(1+EXP($I$3*(COUNT($J$13:Y$13)+$I$4))),TREND($D58:$E58,$D$9:$E$9,Y$13))</f>
        <v>0</v>
      </c>
      <c r="Z62" s="14">
        <f>IF($F58="s-curve",$D58+($E58-$D58)*$I$2/(1+EXP($I$3*(COUNT($J$13:Z$13)+$I$4))),TREND($D58:$E58,$D$9:$E$9,Z$13))</f>
        <v>0</v>
      </c>
      <c r="AA62" s="14">
        <f>IF($F58="s-curve",$D58+($E58-$D58)*$I$2/(1+EXP($I$3*(COUNT($J$13:AA$13)+$I$4))),TREND($D58:$E58,$D$9:$E$9,AA$13))</f>
        <v>0</v>
      </c>
      <c r="AB62" s="14">
        <f>IF($F58="s-curve",$D58+($E58-$D58)*$I$2/(1+EXP($I$3*(COUNT($J$13:AB$13)+$I$4))),TREND($D58:$E58,$D$9:$E$9,AB$13))</f>
        <v>0</v>
      </c>
      <c r="AC62" s="14">
        <f>IF($F58="s-curve",$D58+($E58-$D58)*$I$2/(1+EXP($I$3*(COUNT($J$13:AC$13)+$I$4))),TREND($D58:$E58,$D$9:$E$9,AC$13))</f>
        <v>0</v>
      </c>
      <c r="AD62" s="14">
        <f>IF($F58="s-curve",$D58+($E58-$D58)*$I$2/(1+EXP($I$3*(COUNT($J$13:AD$13)+$I$4))),TREND($D58:$E58,$D$9:$E$9,AD$13))</f>
        <v>0</v>
      </c>
      <c r="AE62" s="14">
        <f>IF($F58="s-curve",$D58+($E58-$D58)*$I$2/(1+EXP($I$3*(COUNT($J$13:AE$13)+$I$4))),TREND($D58:$E58,$D$9:$E$9,AE$13))</f>
        <v>0</v>
      </c>
      <c r="AF62" s="14">
        <f>IF($F58="s-curve",$D58+($E58-$D58)*$I$2/(1+EXP($I$3*(COUNT($J$13:AF$13)+$I$4))),TREND($D58:$E58,$D$9:$E$9,AF$13))</f>
        <v>0</v>
      </c>
      <c r="AG62" s="14">
        <f>IF($F58="s-curve",$D58+($E58-$D58)*$I$2/(1+EXP($I$3*(COUNT($J$13:AG$13)+$I$4))),TREND($D58:$E58,$D$9:$E$9,AG$13))</f>
        <v>0</v>
      </c>
      <c r="AH62" s="14">
        <f>IF($F58="s-curve",$D58+($E58-$D58)*$I$2/(1+EXP($I$3*(COUNT($J$13:AH$13)+$I$4))),TREND($D58:$E58,$D$9:$E$9,AH$13))</f>
        <v>0</v>
      </c>
      <c r="AI62" s="14">
        <f>IF($F58="s-curve",$D58+($E58-$D58)*$I$2/(1+EXP($I$3*(COUNT($J$13:AI$13)+$I$4))),TREND($D58:$E58,$D$9:$E$9,AI$13))</f>
        <v>0</v>
      </c>
      <c r="AJ62" s="14">
        <f>IF($F58="s-curve",$D58+($E58-$D58)*$I$2/(1+EXP($I$3*(COUNT($J$13:AJ$13)+$I$4))),TREND($D58:$E58,$D$9:$E$9,AJ$13))</f>
        <v>0</v>
      </c>
      <c r="AK62" s="14">
        <f>IF($F58="s-curve",$D58+($E58-$D58)*$I$2/(1+EXP($I$3*(COUNT($J$13:AK$13)+$I$4))),TREND($D58:$E58,$D$9:$E$9,AK$13))</f>
        <v>0</v>
      </c>
      <c r="AL62" s="14">
        <f>IF($F58="s-curve",$D58+($E58-$D58)*$I$2/(1+EXP($I$3*(COUNT($J$13:AL$13)+$I$4))),TREND($D58:$E58,$D$9:$E$9,AL$13))</f>
        <v>0</v>
      </c>
      <c r="AM62" s="14">
        <f>IF($F58="s-curve",$D58+($E58-$D58)*$I$2/(1+EXP($I$3*(COUNT($J$13:AM$13)+$I$4))),TREND($D58:$E58,$D$9:$E$9,AM$13))</f>
        <v>0</v>
      </c>
      <c r="AN62" s="14">
        <f>IF($F58="s-curve",$D58+($E58-$D58)*$I$2/(1+EXP($I$3*(COUNT($J$13:AN$13)+$I$4))),TREND($D58:$E58,$D$9:$E$9,AN$13))</f>
        <v>0</v>
      </c>
    </row>
    <row r="63" spans="1:40" x14ac:dyDescent="0.35">
      <c r="C63" s="14" t="s">
        <v>5</v>
      </c>
      <c r="D63" s="14">
        <v>0</v>
      </c>
      <c r="E63" s="14">
        <v>0</v>
      </c>
      <c r="F63" s="8" t="str">
        <f>IF(D63=E63,"n/a",IF(OR(C63="battery electric vehicle",C63="natural gas vehicle",C63="plugin hybrid vehicle"),"s-curve","linear"))</f>
        <v>n/a</v>
      </c>
      <c r="J63" s="25">
        <f t="shared" si="5"/>
        <v>0.95531869012284887</v>
      </c>
      <c r="K63" s="14">
        <f>IF($F59="s-curve",$D59+($E59-$D59)*$I$2/(1+EXP($I$3*(COUNT($J$13:K$13)+$I$4))),TREND($D59:$E59,$D$9:$E$9,K$13))</f>
        <v>0.95597881321107081</v>
      </c>
      <c r="L63" s="14">
        <f>IF($F59="s-curve",$D59+($E59-$D59)*$I$2/(1+EXP($I$3*(COUNT($J$13:L$13)+$I$4))),TREND($D59:$E59,$D$9:$E$9,L$13))</f>
        <v>0.95620518097141061</v>
      </c>
      <c r="M63" s="14">
        <f>IF($F59="s-curve",$D59+($E59-$D59)*$I$2/(1+EXP($I$3*(COUNT($J$13:M$13)+$I$4))),TREND($D59:$E59,$D$9:$E$9,M$13))</f>
        <v>0.95650707863465745</v>
      </c>
      <c r="N63" s="14">
        <f>IF($F59="s-curve",$D59+($E59-$D59)*$I$2/(1+EXP($I$3*(COUNT($J$13:N$13)+$I$4))),TREND($D59:$E59,$D$9:$E$9,N$13))</f>
        <v>0.95690805745343832</v>
      </c>
      <c r="O63" s="14">
        <f>IF($F59="s-curve",$D59+($E59-$D59)*$I$2/(1+EXP($I$3*(COUNT($J$13:O$13)+$I$4))),TREND($D59:$E59,$D$9:$E$9,O$13))</f>
        <v>0.95743774025849016</v>
      </c>
      <c r="P63" s="14">
        <f>IF($F59="s-curve",$D59+($E59-$D59)*$I$2/(1+EXP($I$3*(COUNT($J$13:P$13)+$I$4))),TREND($D59:$E59,$D$9:$E$9,P$13))</f>
        <v>0.95813242215883565</v>
      </c>
      <c r="Q63" s="14">
        <f>IF($F59="s-curve",$D59+($E59-$D59)*$I$2/(1+EXP($I$3*(COUNT($J$13:Q$13)+$I$4))),TREND($D59:$E59,$D$9:$E$9,Q$13))</f>
        <v>0.95903495514821202</v>
      </c>
      <c r="R63" s="14">
        <f>IF($F59="s-curve",$D59+($E59-$D59)*$I$2/(1+EXP($I$3*(COUNT($J$13:R$13)+$I$4))),TREND($D59:$E59,$D$9:$E$9,R$13))</f>
        <v>0.96019327899730222</v>
      </c>
      <c r="S63" s="14">
        <f>IF($F59="s-curve",$D59+($E59-$D59)*$I$2/(1+EXP($I$3*(COUNT($J$13:S$13)+$I$4))),TREND($D59:$E59,$D$9:$E$9,S$13))</f>
        <v>0.96165678151007139</v>
      </c>
      <c r="T63" s="14">
        <f>IF($F59="s-curve",$D59+($E59-$D59)*$I$2/(1+EXP($I$3*(COUNT($J$13:T$13)+$I$4))),TREND($D59:$E59,$D$9:$E$9,T$13))</f>
        <v>0.96346970148154232</v>
      </c>
      <c r="U63" s="14">
        <f>IF($F59="s-curve",$D59+($E59-$D59)*$I$2/(1+EXP($I$3*(COUNT($J$13:U$13)+$I$4))),TREND($D59:$E59,$D$9:$E$9,U$13))</f>
        <v>0.96566130600020994</v>
      </c>
      <c r="V63" s="14">
        <f>IF($F59="s-curve",$D59+($E59-$D59)*$I$2/(1+EXP($I$3*(COUNT($J$13:V$13)+$I$4))),TREND($D59:$E59,$D$9:$E$9,V$13))</f>
        <v>0.96823384496620568</v>
      </c>
      <c r="W63" s="14">
        <f>IF($F59="s-curve",$D59+($E59-$D59)*$I$2/(1+EXP($I$3*(COUNT($J$13:W$13)+$I$4))),TREND($D59:$E59,$D$9:$E$9,W$13))</f>
        <v>0.9711512305073885</v>
      </c>
      <c r="X63" s="14">
        <f>IF($F59="s-curve",$D59+($E59-$D59)*$I$2/(1+EXP($I$3*(COUNT($J$13:X$13)+$I$4))),TREND($D59:$E59,$D$9:$E$9,X$13))</f>
        <v>0.97433315589972769</v>
      </c>
      <c r="Y63" s="14">
        <f>IF($F59="s-curve",$D59+($E59-$D59)*$I$2/(1+EXP($I$3*(COUNT($J$13:Y$13)+$I$4))),TREND($D59:$E59,$D$9:$E$9,Y$13))</f>
        <v>0.97765934506142438</v>
      </c>
      <c r="Z63" s="14">
        <f>IF($F59="s-curve",$D59+($E59-$D59)*$I$2/(1+EXP($I$3*(COUNT($J$13:Z$13)+$I$4))),TREND($D59:$E59,$D$9:$E$9,Z$13))</f>
        <v>0.98098553422312118</v>
      </c>
      <c r="AA63" s="14">
        <f>IF($F59="s-curve",$D59+($E59-$D59)*$I$2/(1+EXP($I$3*(COUNT($J$13:AA$13)+$I$4))),TREND($D59:$E59,$D$9:$E$9,AA$13))</f>
        <v>0.98416745961546037</v>
      </c>
      <c r="AB63" s="14">
        <f>IF($F59="s-curve",$D59+($E59-$D59)*$I$2/(1+EXP($I$3*(COUNT($J$13:AB$13)+$I$4))),TREND($D59:$E59,$D$9:$E$9,AB$13))</f>
        <v>0.98708484515664319</v>
      </c>
      <c r="AC63" s="14">
        <f>IF($F59="s-curve",$D59+($E59-$D59)*$I$2/(1+EXP($I$3*(COUNT($J$13:AC$13)+$I$4))),TREND($D59:$E59,$D$9:$E$9,AC$13))</f>
        <v>0.98965738412263893</v>
      </c>
      <c r="AD63" s="14">
        <f>IF($F59="s-curve",$D59+($E59-$D59)*$I$2/(1+EXP($I$3*(COUNT($J$13:AD$13)+$I$4))),TREND($D59:$E59,$D$9:$E$9,AD$13))</f>
        <v>0.99184898864130655</v>
      </c>
      <c r="AE63" s="14">
        <f>IF($F59="s-curve",$D59+($E59-$D59)*$I$2/(1+EXP($I$3*(COUNT($J$13:AE$13)+$I$4))),TREND($D59:$E59,$D$9:$E$9,AE$13))</f>
        <v>0.99366190861277748</v>
      </c>
      <c r="AF63" s="14">
        <f>IF($F59="s-curve",$D59+($E59-$D59)*$I$2/(1+EXP($I$3*(COUNT($J$13:AF$13)+$I$4))),TREND($D59:$E59,$D$9:$E$9,AF$13))</f>
        <v>0.99512541112554664</v>
      </c>
      <c r="AG63" s="14">
        <f>IF($F59="s-curve",$D59+($E59-$D59)*$I$2/(1+EXP($I$3*(COUNT($J$13:AG$13)+$I$4))),TREND($D59:$E59,$D$9:$E$9,AG$13))</f>
        <v>0.99628373497463685</v>
      </c>
      <c r="AH63" s="14">
        <f>IF($F59="s-curve",$D59+($E59-$D59)*$I$2/(1+EXP($I$3*(COUNT($J$13:AH$13)+$I$4))),TREND($D59:$E59,$D$9:$E$9,AH$13))</f>
        <v>0.99718626796401322</v>
      </c>
      <c r="AI63" s="14">
        <f>IF($F59="s-curve",$D59+($E59-$D59)*$I$2/(1+EXP($I$3*(COUNT($J$13:AI$13)+$I$4))),TREND($D59:$E59,$D$9:$E$9,AI$13))</f>
        <v>0.99788094986435871</v>
      </c>
      <c r="AJ63" s="14">
        <f>IF($F59="s-curve",$D59+($E59-$D59)*$I$2/(1+EXP($I$3*(COUNT($J$13:AJ$13)+$I$4))),TREND($D59:$E59,$D$9:$E$9,AJ$13))</f>
        <v>0.99841063266941055</v>
      </c>
      <c r="AK63" s="14">
        <f>IF($F59="s-curve",$D59+($E59-$D59)*$I$2/(1+EXP($I$3*(COUNT($J$13:AK$13)+$I$4))),TREND($D59:$E59,$D$9:$E$9,AK$13))</f>
        <v>0.99881161148819142</v>
      </c>
      <c r="AL63" s="14">
        <f>IF($F59="s-curve",$D59+($E59-$D59)*$I$2/(1+EXP($I$3*(COUNT($J$13:AL$13)+$I$4))),TREND($D59:$E59,$D$9:$E$9,AL$13))</f>
        <v>0.99911350915143826</v>
      </c>
      <c r="AM63" s="14">
        <f>IF($F59="s-curve",$D59+($E59-$D59)*$I$2/(1+EXP($I$3*(COUNT($J$13:AM$13)+$I$4))),TREND($D59:$E59,$D$9:$E$9,AM$13))</f>
        <v>0.99933987691177806</v>
      </c>
      <c r="AN63" s="14">
        <f>IF($F59="s-curve",$D59+($E59-$D59)*$I$2/(1+EXP($I$3*(COUNT($J$13:AN$13)+$I$4))),TREND($D59:$E59,$D$9:$E$9,AN$13))</f>
        <v>0.99950908901171998</v>
      </c>
    </row>
    <row r="64" spans="1:40" x14ac:dyDescent="0.35">
      <c r="C64" s="14" t="s">
        <v>71</v>
      </c>
      <c r="D64" s="14">
        <v>0</v>
      </c>
      <c r="E64" s="14">
        <v>0</v>
      </c>
      <c r="F64" s="8" t="str">
        <f>IF(D64=E64,"n/a",IF(OR(C64="battery electric vehicle",C64="natural gas vehicle",C64="plugin hybrid vehicle",C64="hydrogen vehicle"),"s-curve","linear"))</f>
        <v>n/a</v>
      </c>
      <c r="J64" s="25">
        <f t="shared" si="5"/>
        <v>0</v>
      </c>
      <c r="K64" s="14">
        <f>IF($F60="s-curve",$D60+($E60-$D60)*$I$2/(1+EXP($I$3*(COUNT($J$13:K$13)+$I$4))),TREND($D60:$E60,$D$9:$E$9,K$13))</f>
        <v>0</v>
      </c>
      <c r="L64" s="14">
        <f>IF($F60="s-curve",$D60+($E60-$D60)*$I$2/(1+EXP($I$3*(COUNT($J$13:L$13)+$I$4))),TREND($D60:$E60,$D$9:$E$9,L$13))</f>
        <v>0</v>
      </c>
      <c r="M64" s="14">
        <f>IF($F60="s-curve",$D60+($E60-$D60)*$I$2/(1+EXP($I$3*(COUNT($J$13:M$13)+$I$4))),TREND($D60:$E60,$D$9:$E$9,M$13))</f>
        <v>0</v>
      </c>
      <c r="N64" s="14">
        <f>IF($F60="s-curve",$D60+($E60-$D60)*$I$2/(1+EXP($I$3*(COUNT($J$13:N$13)+$I$4))),TREND($D60:$E60,$D$9:$E$9,N$13))</f>
        <v>0</v>
      </c>
      <c r="O64" s="14">
        <f>IF($F60="s-curve",$D60+($E60-$D60)*$I$2/(1+EXP($I$3*(COUNT($J$13:O$13)+$I$4))),TREND($D60:$E60,$D$9:$E$9,O$13))</f>
        <v>0</v>
      </c>
      <c r="P64" s="14">
        <f>IF($F60="s-curve",$D60+($E60-$D60)*$I$2/(1+EXP($I$3*(COUNT($J$13:P$13)+$I$4))),TREND($D60:$E60,$D$9:$E$9,P$13))</f>
        <v>0</v>
      </c>
      <c r="Q64" s="14">
        <f>IF($F60="s-curve",$D60+($E60-$D60)*$I$2/(1+EXP($I$3*(COUNT($J$13:Q$13)+$I$4))),TREND($D60:$E60,$D$9:$E$9,Q$13))</f>
        <v>0</v>
      </c>
      <c r="R64" s="14">
        <f>IF($F60="s-curve",$D60+($E60-$D60)*$I$2/(1+EXP($I$3*(COUNT($J$13:R$13)+$I$4))),TREND($D60:$E60,$D$9:$E$9,R$13))</f>
        <v>0</v>
      </c>
      <c r="S64" s="14">
        <f>IF($F60="s-curve",$D60+($E60-$D60)*$I$2/(1+EXP($I$3*(COUNT($J$13:S$13)+$I$4))),TREND($D60:$E60,$D$9:$E$9,S$13))</f>
        <v>0</v>
      </c>
      <c r="T64" s="14">
        <f>IF($F60="s-curve",$D60+($E60-$D60)*$I$2/(1+EXP($I$3*(COUNT($J$13:T$13)+$I$4))),TREND($D60:$E60,$D$9:$E$9,T$13))</f>
        <v>0</v>
      </c>
      <c r="U64" s="14">
        <f>IF($F60="s-curve",$D60+($E60-$D60)*$I$2/(1+EXP($I$3*(COUNT($J$13:U$13)+$I$4))),TREND($D60:$E60,$D$9:$E$9,U$13))</f>
        <v>0</v>
      </c>
      <c r="V64" s="14">
        <f>IF($F60="s-curve",$D60+($E60-$D60)*$I$2/(1+EXP($I$3*(COUNT($J$13:V$13)+$I$4))),TREND($D60:$E60,$D$9:$E$9,V$13))</f>
        <v>0</v>
      </c>
      <c r="W64" s="14">
        <f>IF($F60="s-curve",$D60+($E60-$D60)*$I$2/(1+EXP($I$3*(COUNT($J$13:W$13)+$I$4))),TREND($D60:$E60,$D$9:$E$9,W$13))</f>
        <v>0</v>
      </c>
      <c r="X64" s="14">
        <f>IF($F60="s-curve",$D60+($E60-$D60)*$I$2/(1+EXP($I$3*(COUNT($J$13:X$13)+$I$4))),TREND($D60:$E60,$D$9:$E$9,X$13))</f>
        <v>0</v>
      </c>
      <c r="Y64" s="14">
        <f>IF($F60="s-curve",$D60+($E60-$D60)*$I$2/(1+EXP($I$3*(COUNT($J$13:Y$13)+$I$4))),TREND($D60:$E60,$D$9:$E$9,Y$13))</f>
        <v>0</v>
      </c>
      <c r="Z64" s="14">
        <f>IF($F60="s-curve",$D60+($E60-$D60)*$I$2/(1+EXP($I$3*(COUNT($J$13:Z$13)+$I$4))),TREND($D60:$E60,$D$9:$E$9,Z$13))</f>
        <v>0</v>
      </c>
      <c r="AA64" s="14">
        <f>IF($F60="s-curve",$D60+($E60-$D60)*$I$2/(1+EXP($I$3*(COUNT($J$13:AA$13)+$I$4))),TREND($D60:$E60,$D$9:$E$9,AA$13))</f>
        <v>0</v>
      </c>
      <c r="AB64" s="14">
        <f>IF($F60="s-curve",$D60+($E60-$D60)*$I$2/(1+EXP($I$3*(COUNT($J$13:AB$13)+$I$4))),TREND($D60:$E60,$D$9:$E$9,AB$13))</f>
        <v>0</v>
      </c>
      <c r="AC64" s="14">
        <f>IF($F60="s-curve",$D60+($E60-$D60)*$I$2/(1+EXP($I$3*(COUNT($J$13:AC$13)+$I$4))),TREND($D60:$E60,$D$9:$E$9,AC$13))</f>
        <v>0</v>
      </c>
      <c r="AD64" s="14">
        <f>IF($F60="s-curve",$D60+($E60-$D60)*$I$2/(1+EXP($I$3*(COUNT($J$13:AD$13)+$I$4))),TREND($D60:$E60,$D$9:$E$9,AD$13))</f>
        <v>0</v>
      </c>
      <c r="AE64" s="14">
        <f>IF($F60="s-curve",$D60+($E60-$D60)*$I$2/(1+EXP($I$3*(COUNT($J$13:AE$13)+$I$4))),TREND($D60:$E60,$D$9:$E$9,AE$13))</f>
        <v>0</v>
      </c>
      <c r="AF64" s="14">
        <f>IF($F60="s-curve",$D60+($E60-$D60)*$I$2/(1+EXP($I$3*(COUNT($J$13:AF$13)+$I$4))),TREND($D60:$E60,$D$9:$E$9,AF$13))</f>
        <v>0</v>
      </c>
      <c r="AG64" s="14">
        <f>IF($F60="s-curve",$D60+($E60-$D60)*$I$2/(1+EXP($I$3*(COUNT($J$13:AG$13)+$I$4))),TREND($D60:$E60,$D$9:$E$9,AG$13))</f>
        <v>0</v>
      </c>
      <c r="AH64" s="14">
        <f>IF($F60="s-curve",$D60+($E60-$D60)*$I$2/(1+EXP($I$3*(COUNT($J$13:AH$13)+$I$4))),TREND($D60:$E60,$D$9:$E$9,AH$13))</f>
        <v>0</v>
      </c>
      <c r="AI64" s="14">
        <f>IF($F60="s-curve",$D60+($E60-$D60)*$I$2/(1+EXP($I$3*(COUNT($J$13:AI$13)+$I$4))),TREND($D60:$E60,$D$9:$E$9,AI$13))</f>
        <v>0</v>
      </c>
      <c r="AJ64" s="14">
        <f>IF($F60="s-curve",$D60+($E60-$D60)*$I$2/(1+EXP($I$3*(COUNT($J$13:AJ$13)+$I$4))),TREND($D60:$E60,$D$9:$E$9,AJ$13))</f>
        <v>0</v>
      </c>
      <c r="AK64" s="14">
        <f>IF($F60="s-curve",$D60+($E60-$D60)*$I$2/(1+EXP($I$3*(COUNT($J$13:AK$13)+$I$4))),TREND($D60:$E60,$D$9:$E$9,AK$13))</f>
        <v>0</v>
      </c>
      <c r="AL64" s="14">
        <f>IF($F60="s-curve",$D60+($E60-$D60)*$I$2/(1+EXP($I$3*(COUNT($J$13:AL$13)+$I$4))),TREND($D60:$E60,$D$9:$E$9,AL$13))</f>
        <v>0</v>
      </c>
      <c r="AM64" s="14">
        <f>IF($F60="s-curve",$D60+($E60-$D60)*$I$2/(1+EXP($I$3*(COUNT($J$13:AM$13)+$I$4))),TREND($D60:$E60,$D$9:$E$9,AM$13))</f>
        <v>0</v>
      </c>
      <c r="AN64" s="14">
        <f>IF($F60="s-curve",$D60+($E60-$D60)*$I$2/(1+EXP($I$3*(COUNT($J$13:AN$13)+$I$4))),TREND($D60:$E60,$D$9:$E$9,AN$13))</f>
        <v>0</v>
      </c>
    </row>
    <row r="65" spans="1:40" ht="15" thickBot="1" x14ac:dyDescent="0.4">
      <c r="A65" s="27"/>
      <c r="B65" s="27"/>
      <c r="C65" s="27" t="s">
        <v>72</v>
      </c>
      <c r="D65" s="27">
        <v>0</v>
      </c>
      <c r="E65" s="27">
        <v>0</v>
      </c>
      <c r="F65" s="9" t="str">
        <f>IF(D65=E65,"n/a",IF(OR(C65="battery electric vehicle",C65="natural gas vehicle",C65="plugin hybrid vehicle",C65="hydrogen vehicle"),"s-curve","linear"))</f>
        <v>n/a</v>
      </c>
      <c r="G65" s="92"/>
      <c r="J65" s="25">
        <f t="shared" si="5"/>
        <v>0</v>
      </c>
      <c r="K65" s="14">
        <f>IF($F61="s-curve",$D61+($E61-$D61)*$I$2/(1+EXP($I$3*(COUNT($J$13:K$13)+$I$4))),TREND($D61:$E61,$D$9:$E$9,K$13))</f>
        <v>0</v>
      </c>
      <c r="L65" s="14">
        <f>IF($F61="s-curve",$D61+($E61-$D61)*$I$2/(1+EXP($I$3*(COUNT($J$13:L$13)+$I$4))),TREND($D61:$E61,$D$9:$E$9,L$13))</f>
        <v>0</v>
      </c>
      <c r="M65" s="14">
        <f>IF($F61="s-curve",$D61+($E61-$D61)*$I$2/(1+EXP($I$3*(COUNT($J$13:M$13)+$I$4))),TREND($D61:$E61,$D$9:$E$9,M$13))</f>
        <v>0</v>
      </c>
      <c r="N65" s="14">
        <f>IF($F61="s-curve",$D61+($E61-$D61)*$I$2/(1+EXP($I$3*(COUNT($J$13:N$13)+$I$4))),TREND($D61:$E61,$D$9:$E$9,N$13))</f>
        <v>0</v>
      </c>
      <c r="O65" s="14">
        <f>IF($F61="s-curve",$D61+($E61-$D61)*$I$2/(1+EXP($I$3*(COUNT($J$13:O$13)+$I$4))),TREND($D61:$E61,$D$9:$E$9,O$13))</f>
        <v>0</v>
      </c>
      <c r="P65" s="14">
        <f>IF($F61="s-curve",$D61+($E61-$D61)*$I$2/(1+EXP($I$3*(COUNT($J$13:P$13)+$I$4))),TREND($D61:$E61,$D$9:$E$9,P$13))</f>
        <v>0</v>
      </c>
      <c r="Q65" s="14">
        <f>IF($F61="s-curve",$D61+($E61-$D61)*$I$2/(1+EXP($I$3*(COUNT($J$13:Q$13)+$I$4))),TREND($D61:$E61,$D$9:$E$9,Q$13))</f>
        <v>0</v>
      </c>
      <c r="R65" s="14">
        <f>IF($F61="s-curve",$D61+($E61-$D61)*$I$2/(1+EXP($I$3*(COUNT($J$13:R$13)+$I$4))),TREND($D61:$E61,$D$9:$E$9,R$13))</f>
        <v>0</v>
      </c>
      <c r="S65" s="14">
        <f>IF($F61="s-curve",$D61+($E61-$D61)*$I$2/(1+EXP($I$3*(COUNT($J$13:S$13)+$I$4))),TREND($D61:$E61,$D$9:$E$9,S$13))</f>
        <v>0</v>
      </c>
      <c r="T65" s="14">
        <f>IF($F61="s-curve",$D61+($E61-$D61)*$I$2/(1+EXP($I$3*(COUNT($J$13:T$13)+$I$4))),TREND($D61:$E61,$D$9:$E$9,T$13))</f>
        <v>0</v>
      </c>
      <c r="U65" s="14">
        <f>IF($F61="s-curve",$D61+($E61-$D61)*$I$2/(1+EXP($I$3*(COUNT($J$13:U$13)+$I$4))),TREND($D61:$E61,$D$9:$E$9,U$13))</f>
        <v>0</v>
      </c>
      <c r="V65" s="14">
        <f>IF($F61="s-curve",$D61+($E61-$D61)*$I$2/(1+EXP($I$3*(COUNT($J$13:V$13)+$I$4))),TREND($D61:$E61,$D$9:$E$9,V$13))</f>
        <v>0</v>
      </c>
      <c r="W65" s="14">
        <f>IF($F61="s-curve",$D61+($E61-$D61)*$I$2/(1+EXP($I$3*(COUNT($J$13:W$13)+$I$4))),TREND($D61:$E61,$D$9:$E$9,W$13))</f>
        <v>0</v>
      </c>
      <c r="X65" s="14">
        <f>IF($F61="s-curve",$D61+($E61-$D61)*$I$2/(1+EXP($I$3*(COUNT($J$13:X$13)+$I$4))),TREND($D61:$E61,$D$9:$E$9,X$13))</f>
        <v>0</v>
      </c>
      <c r="Y65" s="14">
        <f>IF($F61="s-curve",$D61+($E61-$D61)*$I$2/(1+EXP($I$3*(COUNT($J$13:Y$13)+$I$4))),TREND($D61:$E61,$D$9:$E$9,Y$13))</f>
        <v>0</v>
      </c>
      <c r="Z65" s="14">
        <f>IF($F61="s-curve",$D61+($E61-$D61)*$I$2/(1+EXP($I$3*(COUNT($J$13:Z$13)+$I$4))),TREND($D61:$E61,$D$9:$E$9,Z$13))</f>
        <v>0</v>
      </c>
      <c r="AA65" s="14">
        <f>IF($F61="s-curve",$D61+($E61-$D61)*$I$2/(1+EXP($I$3*(COUNT($J$13:AA$13)+$I$4))),TREND($D61:$E61,$D$9:$E$9,AA$13))</f>
        <v>0</v>
      </c>
      <c r="AB65" s="14">
        <f>IF($F61="s-curve",$D61+($E61-$D61)*$I$2/(1+EXP($I$3*(COUNT($J$13:AB$13)+$I$4))),TREND($D61:$E61,$D$9:$E$9,AB$13))</f>
        <v>0</v>
      </c>
      <c r="AC65" s="14">
        <f>IF($F61="s-curve",$D61+($E61-$D61)*$I$2/(1+EXP($I$3*(COUNT($J$13:AC$13)+$I$4))),TREND($D61:$E61,$D$9:$E$9,AC$13))</f>
        <v>0</v>
      </c>
      <c r="AD65" s="14">
        <f>IF($F61="s-curve",$D61+($E61-$D61)*$I$2/(1+EXP($I$3*(COUNT($J$13:AD$13)+$I$4))),TREND($D61:$E61,$D$9:$E$9,AD$13))</f>
        <v>0</v>
      </c>
      <c r="AE65" s="14">
        <f>IF($F61="s-curve",$D61+($E61-$D61)*$I$2/(1+EXP($I$3*(COUNT($J$13:AE$13)+$I$4))),TREND($D61:$E61,$D$9:$E$9,AE$13))</f>
        <v>0</v>
      </c>
      <c r="AF65" s="14">
        <f>IF($F61="s-curve",$D61+($E61-$D61)*$I$2/(1+EXP($I$3*(COUNT($J$13:AF$13)+$I$4))),TREND($D61:$E61,$D$9:$E$9,AF$13))</f>
        <v>0</v>
      </c>
      <c r="AG65" s="14">
        <f>IF($F61="s-curve",$D61+($E61-$D61)*$I$2/(1+EXP($I$3*(COUNT($J$13:AG$13)+$I$4))),TREND($D61:$E61,$D$9:$E$9,AG$13))</f>
        <v>0</v>
      </c>
      <c r="AH65" s="14">
        <f>IF($F61="s-curve",$D61+($E61-$D61)*$I$2/(1+EXP($I$3*(COUNT($J$13:AH$13)+$I$4))),TREND($D61:$E61,$D$9:$E$9,AH$13))</f>
        <v>0</v>
      </c>
      <c r="AI65" s="14">
        <f>IF($F61="s-curve",$D61+($E61-$D61)*$I$2/(1+EXP($I$3*(COUNT($J$13:AI$13)+$I$4))),TREND($D61:$E61,$D$9:$E$9,AI$13))</f>
        <v>0</v>
      </c>
      <c r="AJ65" s="14">
        <f>IF($F61="s-curve",$D61+($E61-$D61)*$I$2/(1+EXP($I$3*(COUNT($J$13:AJ$13)+$I$4))),TREND($D61:$E61,$D$9:$E$9,AJ$13))</f>
        <v>0</v>
      </c>
      <c r="AK65" s="14">
        <f>IF($F61="s-curve",$D61+($E61-$D61)*$I$2/(1+EXP($I$3*(COUNT($J$13:AK$13)+$I$4))),TREND($D61:$E61,$D$9:$E$9,AK$13))</f>
        <v>0</v>
      </c>
      <c r="AL65" s="14">
        <f>IF($F61="s-curve",$D61+($E61-$D61)*$I$2/(1+EXP($I$3*(COUNT($J$13:AL$13)+$I$4))),TREND($D61:$E61,$D$9:$E$9,AL$13))</f>
        <v>0</v>
      </c>
      <c r="AM65" s="14">
        <f>IF($F61="s-curve",$D61+($E61-$D61)*$I$2/(1+EXP($I$3*(COUNT($J$13:AM$13)+$I$4))),TREND($D61:$E61,$D$9:$E$9,AM$13))</f>
        <v>0</v>
      </c>
      <c r="AN65" s="14">
        <f>IF($F61="s-curve",$D61+($E61-$D61)*$I$2/(1+EXP($I$3*(COUNT($J$13:AN$13)+$I$4))),TREND($D61:$E61,$D$9:$E$9,AN$13))</f>
        <v>0</v>
      </c>
    </row>
    <row r="66" spans="1:40" x14ac:dyDescent="0.35">
      <c r="A66" s="14" t="s">
        <v>16</v>
      </c>
      <c r="B66" s="14" t="s">
        <v>19</v>
      </c>
      <c r="C66" s="14" t="s">
        <v>1</v>
      </c>
      <c r="D66" s="14">
        <v>0</v>
      </c>
      <c r="E66" s="14">
        <v>0</v>
      </c>
      <c r="F66" s="8" t="str">
        <f>IF(D66=E66,"n/a",IF(OR(C66="battery electric vehicle",C66="natural gas vehicle",C66="plugin hybrid vehicle"),"s-curve","linear"))</f>
        <v>n/a</v>
      </c>
      <c r="J66" s="25">
        <f t="shared" si="5"/>
        <v>0.29468130987715102</v>
      </c>
      <c r="K66" s="14">
        <f>IF($F62="s-curve",$D62+($E62-$D62)*$I$2/(1+EXP($I$3*(COUNT($J$13:K$13)+$I$4))),TREND($D62:$E62,$D$9:$E$9,K$13))</f>
        <v>0.29468130987715102</v>
      </c>
      <c r="L66" s="14">
        <f>IF($F62="s-curve",$D62+($E62-$D62)*$I$2/(1+EXP($I$3*(COUNT($J$13:L$13)+$I$4))),TREND($D62:$E62,$D$9:$E$9,L$13))</f>
        <v>0.29468130987715102</v>
      </c>
      <c r="M66" s="14">
        <f>IF($F62="s-curve",$D62+($E62-$D62)*$I$2/(1+EXP($I$3*(COUNT($J$13:M$13)+$I$4))),TREND($D62:$E62,$D$9:$E$9,M$13))</f>
        <v>0.29468130987715102</v>
      </c>
      <c r="N66" s="14">
        <f>IF($F62="s-curve",$D62+($E62-$D62)*$I$2/(1+EXP($I$3*(COUNT($J$13:N$13)+$I$4))),TREND($D62:$E62,$D$9:$E$9,N$13))</f>
        <v>0.29468130987715102</v>
      </c>
      <c r="O66" s="14">
        <f>IF($F62="s-curve",$D62+($E62-$D62)*$I$2/(1+EXP($I$3*(COUNT($J$13:O$13)+$I$4))),TREND($D62:$E62,$D$9:$E$9,O$13))</f>
        <v>0.29468130987715102</v>
      </c>
      <c r="P66" s="14">
        <f>IF($F62="s-curve",$D62+($E62-$D62)*$I$2/(1+EXP($I$3*(COUNT($J$13:P$13)+$I$4))),TREND($D62:$E62,$D$9:$E$9,P$13))</f>
        <v>0.29468130987715102</v>
      </c>
      <c r="Q66" s="14">
        <f>IF($F62="s-curve",$D62+($E62-$D62)*$I$2/(1+EXP($I$3*(COUNT($J$13:Q$13)+$I$4))),TREND($D62:$E62,$D$9:$E$9,Q$13))</f>
        <v>0.29468130987715102</v>
      </c>
      <c r="R66" s="14">
        <f>IF($F62="s-curve",$D62+($E62-$D62)*$I$2/(1+EXP($I$3*(COUNT($J$13:R$13)+$I$4))),TREND($D62:$E62,$D$9:$E$9,R$13))</f>
        <v>0.29468130987715102</v>
      </c>
      <c r="S66" s="14">
        <f>IF($F62="s-curve",$D62+($E62-$D62)*$I$2/(1+EXP($I$3*(COUNT($J$13:S$13)+$I$4))),TREND($D62:$E62,$D$9:$E$9,S$13))</f>
        <v>0.29468130987715102</v>
      </c>
      <c r="T66" s="14">
        <f>IF($F62="s-curve",$D62+($E62-$D62)*$I$2/(1+EXP($I$3*(COUNT($J$13:T$13)+$I$4))),TREND($D62:$E62,$D$9:$E$9,T$13))</f>
        <v>0.29468130987715102</v>
      </c>
      <c r="U66" s="14">
        <f>IF($F62="s-curve",$D62+($E62-$D62)*$I$2/(1+EXP($I$3*(COUNT($J$13:U$13)+$I$4))),TREND($D62:$E62,$D$9:$E$9,U$13))</f>
        <v>0.29468130987715102</v>
      </c>
      <c r="V66" s="14">
        <f>IF($F62="s-curve",$D62+($E62-$D62)*$I$2/(1+EXP($I$3*(COUNT($J$13:V$13)+$I$4))),TREND($D62:$E62,$D$9:$E$9,V$13))</f>
        <v>0.29468130987715102</v>
      </c>
      <c r="W66" s="14">
        <f>IF($F62="s-curve",$D62+($E62-$D62)*$I$2/(1+EXP($I$3*(COUNT($J$13:W$13)+$I$4))),TREND($D62:$E62,$D$9:$E$9,W$13))</f>
        <v>0.29468130987715102</v>
      </c>
      <c r="X66" s="14">
        <f>IF($F62="s-curve",$D62+($E62-$D62)*$I$2/(1+EXP($I$3*(COUNT($J$13:X$13)+$I$4))),TREND($D62:$E62,$D$9:$E$9,X$13))</f>
        <v>0.29468130987715102</v>
      </c>
      <c r="Y66" s="14">
        <f>IF($F62="s-curve",$D62+($E62-$D62)*$I$2/(1+EXP($I$3*(COUNT($J$13:Y$13)+$I$4))),TREND($D62:$E62,$D$9:$E$9,Y$13))</f>
        <v>0.29468130987715102</v>
      </c>
      <c r="Z66" s="14">
        <f>IF($F62="s-curve",$D62+($E62-$D62)*$I$2/(1+EXP($I$3*(COUNT($J$13:Z$13)+$I$4))),TREND($D62:$E62,$D$9:$E$9,Z$13))</f>
        <v>0.29468130987715102</v>
      </c>
      <c r="AA66" s="14">
        <f>IF($F62="s-curve",$D62+($E62-$D62)*$I$2/(1+EXP($I$3*(COUNT($J$13:AA$13)+$I$4))),TREND($D62:$E62,$D$9:$E$9,AA$13))</f>
        <v>0.29468130987715102</v>
      </c>
      <c r="AB66" s="14">
        <f>IF($F62="s-curve",$D62+($E62-$D62)*$I$2/(1+EXP($I$3*(COUNT($J$13:AB$13)+$I$4))),TREND($D62:$E62,$D$9:$E$9,AB$13))</f>
        <v>0.29468130987715102</v>
      </c>
      <c r="AC66" s="14">
        <f>IF($F62="s-curve",$D62+($E62-$D62)*$I$2/(1+EXP($I$3*(COUNT($J$13:AC$13)+$I$4))),TREND($D62:$E62,$D$9:$E$9,AC$13))</f>
        <v>0.29468130987715102</v>
      </c>
      <c r="AD66" s="14">
        <f>IF($F62="s-curve",$D62+($E62-$D62)*$I$2/(1+EXP($I$3*(COUNT($J$13:AD$13)+$I$4))),TREND($D62:$E62,$D$9:$E$9,AD$13))</f>
        <v>0.29468130987715102</v>
      </c>
      <c r="AE66" s="14">
        <f>IF($F62="s-curve",$D62+($E62-$D62)*$I$2/(1+EXP($I$3*(COUNT($J$13:AE$13)+$I$4))),TREND($D62:$E62,$D$9:$E$9,AE$13))</f>
        <v>0.29468130987715102</v>
      </c>
      <c r="AF66" s="14">
        <f>IF($F62="s-curve",$D62+($E62-$D62)*$I$2/(1+EXP($I$3*(COUNT($J$13:AF$13)+$I$4))),TREND($D62:$E62,$D$9:$E$9,AF$13))</f>
        <v>0.29468130987715102</v>
      </c>
      <c r="AG66" s="14">
        <f>IF($F62="s-curve",$D62+($E62-$D62)*$I$2/(1+EXP($I$3*(COUNT($J$13:AG$13)+$I$4))),TREND($D62:$E62,$D$9:$E$9,AG$13))</f>
        <v>0.29468130987715102</v>
      </c>
      <c r="AH66" s="14">
        <f>IF($F62="s-curve",$D62+($E62-$D62)*$I$2/(1+EXP($I$3*(COUNT($J$13:AH$13)+$I$4))),TREND($D62:$E62,$D$9:$E$9,AH$13))</f>
        <v>0.29468130987715102</v>
      </c>
      <c r="AI66" s="14">
        <f>IF($F62="s-curve",$D62+($E62-$D62)*$I$2/(1+EXP($I$3*(COUNT($J$13:AI$13)+$I$4))),TREND($D62:$E62,$D$9:$E$9,AI$13))</f>
        <v>0.29468130987715102</v>
      </c>
      <c r="AJ66" s="14">
        <f>IF($F62="s-curve",$D62+($E62-$D62)*$I$2/(1+EXP($I$3*(COUNT($J$13:AJ$13)+$I$4))),TREND($D62:$E62,$D$9:$E$9,AJ$13))</f>
        <v>0.29468130987715102</v>
      </c>
      <c r="AK66" s="14">
        <f>IF($F62="s-curve",$D62+($E62-$D62)*$I$2/(1+EXP($I$3*(COUNT($J$13:AK$13)+$I$4))),TREND($D62:$E62,$D$9:$E$9,AK$13))</f>
        <v>0.29468130987715102</v>
      </c>
      <c r="AL66" s="14">
        <f>IF($F62="s-curve",$D62+($E62-$D62)*$I$2/(1+EXP($I$3*(COUNT($J$13:AL$13)+$I$4))),TREND($D62:$E62,$D$9:$E$9,AL$13))</f>
        <v>0.29468130987715102</v>
      </c>
      <c r="AM66" s="14">
        <f>IF($F62="s-curve",$D62+($E62-$D62)*$I$2/(1+EXP($I$3*(COUNT($J$13:AM$13)+$I$4))),TREND($D62:$E62,$D$9:$E$9,AM$13))</f>
        <v>0.29468130987715102</v>
      </c>
      <c r="AN66" s="14">
        <f>IF($F62="s-curve",$D62+($E62-$D62)*$I$2/(1+EXP($I$3*(COUNT($J$13:AN$13)+$I$4))),TREND($D62:$E62,$D$9:$E$9,AN$13))</f>
        <v>0.29468130987715102</v>
      </c>
    </row>
    <row r="67" spans="1:40" x14ac:dyDescent="0.35">
      <c r="C67" s="14" t="s">
        <v>2</v>
      </c>
      <c r="D67" s="14">
        <v>0</v>
      </c>
      <c r="E67" s="14">
        <v>0</v>
      </c>
      <c r="F67" s="8" t="str">
        <f>IF(D67=E67,"n/a",IF(OR(C67="battery electric vehicle",C67="natural gas vehicle",C67="plugin hybrid vehicle"),"s-curve","linear"))</f>
        <v>n/a</v>
      </c>
      <c r="J67" s="25">
        <f t="shared" si="5"/>
        <v>0</v>
      </c>
      <c r="K67" s="14">
        <f>IF($F63="s-curve",$D63+($E63-$D63)*$I$2/(1+EXP($I$3*(COUNT($J$13:K$13)+$I$4))),TREND($D63:$E63,$D$9:$E$9,K$13))</f>
        <v>0</v>
      </c>
      <c r="L67" s="14">
        <f>IF($F63="s-curve",$D63+($E63-$D63)*$I$2/(1+EXP($I$3*(COUNT($J$13:L$13)+$I$4))),TREND($D63:$E63,$D$9:$E$9,L$13))</f>
        <v>0</v>
      </c>
      <c r="M67" s="14">
        <f>IF($F63="s-curve",$D63+($E63-$D63)*$I$2/(1+EXP($I$3*(COUNT($J$13:M$13)+$I$4))),TREND($D63:$E63,$D$9:$E$9,M$13))</f>
        <v>0</v>
      </c>
      <c r="N67" s="14">
        <f>IF($F63="s-curve",$D63+($E63-$D63)*$I$2/(1+EXP($I$3*(COUNT($J$13:N$13)+$I$4))),TREND($D63:$E63,$D$9:$E$9,N$13))</f>
        <v>0</v>
      </c>
      <c r="O67" s="14">
        <f>IF($F63="s-curve",$D63+($E63-$D63)*$I$2/(1+EXP($I$3*(COUNT($J$13:O$13)+$I$4))),TREND($D63:$E63,$D$9:$E$9,O$13))</f>
        <v>0</v>
      </c>
      <c r="P67" s="14">
        <f>IF($F63="s-curve",$D63+($E63-$D63)*$I$2/(1+EXP($I$3*(COUNT($J$13:P$13)+$I$4))),TREND($D63:$E63,$D$9:$E$9,P$13))</f>
        <v>0</v>
      </c>
      <c r="Q67" s="14">
        <f>IF($F63="s-curve",$D63+($E63-$D63)*$I$2/(1+EXP($I$3*(COUNT($J$13:Q$13)+$I$4))),TREND($D63:$E63,$D$9:$E$9,Q$13))</f>
        <v>0</v>
      </c>
      <c r="R67" s="14">
        <f>IF($F63="s-curve",$D63+($E63-$D63)*$I$2/(1+EXP($I$3*(COUNT($J$13:R$13)+$I$4))),TREND($D63:$E63,$D$9:$E$9,R$13))</f>
        <v>0</v>
      </c>
      <c r="S67" s="14">
        <f>IF($F63="s-curve",$D63+($E63-$D63)*$I$2/(1+EXP($I$3*(COUNT($J$13:S$13)+$I$4))),TREND($D63:$E63,$D$9:$E$9,S$13))</f>
        <v>0</v>
      </c>
      <c r="T67" s="14">
        <f>IF($F63="s-curve",$D63+($E63-$D63)*$I$2/(1+EXP($I$3*(COUNT($J$13:T$13)+$I$4))),TREND($D63:$E63,$D$9:$E$9,T$13))</f>
        <v>0</v>
      </c>
      <c r="U67" s="14">
        <f>IF($F63="s-curve",$D63+($E63-$D63)*$I$2/(1+EXP($I$3*(COUNT($J$13:U$13)+$I$4))),TREND($D63:$E63,$D$9:$E$9,U$13))</f>
        <v>0</v>
      </c>
      <c r="V67" s="14">
        <f>IF($F63="s-curve",$D63+($E63-$D63)*$I$2/(1+EXP($I$3*(COUNT($J$13:V$13)+$I$4))),TREND($D63:$E63,$D$9:$E$9,V$13))</f>
        <v>0</v>
      </c>
      <c r="W67" s="14">
        <f>IF($F63="s-curve",$D63+($E63-$D63)*$I$2/(1+EXP($I$3*(COUNT($J$13:W$13)+$I$4))),TREND($D63:$E63,$D$9:$E$9,W$13))</f>
        <v>0</v>
      </c>
      <c r="X67" s="14">
        <f>IF($F63="s-curve",$D63+($E63-$D63)*$I$2/(1+EXP($I$3*(COUNT($J$13:X$13)+$I$4))),TREND($D63:$E63,$D$9:$E$9,X$13))</f>
        <v>0</v>
      </c>
      <c r="Y67" s="14">
        <f>IF($F63="s-curve",$D63+($E63-$D63)*$I$2/(1+EXP($I$3*(COUNT($J$13:Y$13)+$I$4))),TREND($D63:$E63,$D$9:$E$9,Y$13))</f>
        <v>0</v>
      </c>
      <c r="Z67" s="14">
        <f>IF($F63="s-curve",$D63+($E63-$D63)*$I$2/(1+EXP($I$3*(COUNT($J$13:Z$13)+$I$4))),TREND($D63:$E63,$D$9:$E$9,Z$13))</f>
        <v>0</v>
      </c>
      <c r="AA67" s="14">
        <f>IF($F63="s-curve",$D63+($E63-$D63)*$I$2/(1+EXP($I$3*(COUNT($J$13:AA$13)+$I$4))),TREND($D63:$E63,$D$9:$E$9,AA$13))</f>
        <v>0</v>
      </c>
      <c r="AB67" s="14">
        <f>IF($F63="s-curve",$D63+($E63-$D63)*$I$2/(1+EXP($I$3*(COUNT($J$13:AB$13)+$I$4))),TREND($D63:$E63,$D$9:$E$9,AB$13))</f>
        <v>0</v>
      </c>
      <c r="AC67" s="14">
        <f>IF($F63="s-curve",$D63+($E63-$D63)*$I$2/(1+EXP($I$3*(COUNT($J$13:AC$13)+$I$4))),TREND($D63:$E63,$D$9:$E$9,AC$13))</f>
        <v>0</v>
      </c>
      <c r="AD67" s="14">
        <f>IF($F63="s-curve",$D63+($E63-$D63)*$I$2/(1+EXP($I$3*(COUNT($J$13:AD$13)+$I$4))),TREND($D63:$E63,$D$9:$E$9,AD$13))</f>
        <v>0</v>
      </c>
      <c r="AE67" s="14">
        <f>IF($F63="s-curve",$D63+($E63-$D63)*$I$2/(1+EXP($I$3*(COUNT($J$13:AE$13)+$I$4))),TREND($D63:$E63,$D$9:$E$9,AE$13))</f>
        <v>0</v>
      </c>
      <c r="AF67" s="14">
        <f>IF($F63="s-curve",$D63+($E63-$D63)*$I$2/(1+EXP($I$3*(COUNT($J$13:AF$13)+$I$4))),TREND($D63:$E63,$D$9:$E$9,AF$13))</f>
        <v>0</v>
      </c>
      <c r="AG67" s="14">
        <f>IF($F63="s-curve",$D63+($E63-$D63)*$I$2/(1+EXP($I$3*(COUNT($J$13:AG$13)+$I$4))),TREND($D63:$E63,$D$9:$E$9,AG$13))</f>
        <v>0</v>
      </c>
      <c r="AH67" s="14">
        <f>IF($F63="s-curve",$D63+($E63-$D63)*$I$2/(1+EXP($I$3*(COUNT($J$13:AH$13)+$I$4))),TREND($D63:$E63,$D$9:$E$9,AH$13))</f>
        <v>0</v>
      </c>
      <c r="AI67" s="14">
        <f>IF($F63="s-curve",$D63+($E63-$D63)*$I$2/(1+EXP($I$3*(COUNT($J$13:AI$13)+$I$4))),TREND($D63:$E63,$D$9:$E$9,AI$13))</f>
        <v>0</v>
      </c>
      <c r="AJ67" s="14">
        <f>IF($F63="s-curve",$D63+($E63-$D63)*$I$2/(1+EXP($I$3*(COUNT($J$13:AJ$13)+$I$4))),TREND($D63:$E63,$D$9:$E$9,AJ$13))</f>
        <v>0</v>
      </c>
      <c r="AK67" s="14">
        <f>IF($F63="s-curve",$D63+($E63-$D63)*$I$2/(1+EXP($I$3*(COUNT($J$13:AK$13)+$I$4))),TREND($D63:$E63,$D$9:$E$9,AK$13))</f>
        <v>0</v>
      </c>
      <c r="AL67" s="14">
        <f>IF($F63="s-curve",$D63+($E63-$D63)*$I$2/(1+EXP($I$3*(COUNT($J$13:AL$13)+$I$4))),TREND($D63:$E63,$D$9:$E$9,AL$13))</f>
        <v>0</v>
      </c>
      <c r="AM67" s="14">
        <f>IF($F63="s-curve",$D63+($E63-$D63)*$I$2/(1+EXP($I$3*(COUNT($J$13:AM$13)+$I$4))),TREND($D63:$E63,$D$9:$E$9,AM$13))</f>
        <v>0</v>
      </c>
      <c r="AN67" s="14">
        <f>IF($F63="s-curve",$D63+($E63-$D63)*$I$2/(1+EXP($I$3*(COUNT($J$13:AN$13)+$I$4))),TREND($D63:$E63,$D$9:$E$9,AN$13))</f>
        <v>0</v>
      </c>
    </row>
    <row r="68" spans="1:40" x14ac:dyDescent="0.35">
      <c r="C68" s="14" t="s">
        <v>3</v>
      </c>
      <c r="D68" s="14" t="e">
        <f>'SYVbT-passenger'!D6/SUM('SYVbT-passenger'!B6:H6)</f>
        <v>#DIV/0!</v>
      </c>
      <c r="E68" s="14">
        <v>1</v>
      </c>
      <c r="F68" s="8" t="e">
        <f>IF(D68=E68,"n/a",IF(OR(C68="battery electric vehicle",C68="natural gas vehicle",C68="plugin hybrid vehicle"),"s-curve","linear"))</f>
        <v>#DIV/0!</v>
      </c>
      <c r="J68" s="25">
        <f t="shared" si="5"/>
        <v>0</v>
      </c>
      <c r="K68" s="14">
        <f>IF($F64="s-curve",$D64+($E64-$D64)*$I$2/(1+EXP($I$3*(COUNT($J$13:K$13)+$I$4))),TREND($D64:$E64,$D$9:$E$9,K$13))</f>
        <v>0</v>
      </c>
      <c r="L68" s="14">
        <f>IF($F64="s-curve",$D64+($E64-$D64)*$I$2/(1+EXP($I$3*(COUNT($J$13:L$13)+$I$4))),TREND($D64:$E64,$D$9:$E$9,L$13))</f>
        <v>0</v>
      </c>
      <c r="M68" s="14">
        <f>IF($F64="s-curve",$D64+($E64-$D64)*$I$2/(1+EXP($I$3*(COUNT($J$13:M$13)+$I$4))),TREND($D64:$E64,$D$9:$E$9,M$13))</f>
        <v>0</v>
      </c>
      <c r="N68" s="14">
        <f>IF($F64="s-curve",$D64+($E64-$D64)*$I$2/(1+EXP($I$3*(COUNT($J$13:N$13)+$I$4))),TREND($D64:$E64,$D$9:$E$9,N$13))</f>
        <v>0</v>
      </c>
      <c r="O68" s="14">
        <f>IF($F64="s-curve",$D64+($E64-$D64)*$I$2/(1+EXP($I$3*(COUNT($J$13:O$13)+$I$4))),TREND($D64:$E64,$D$9:$E$9,O$13))</f>
        <v>0</v>
      </c>
      <c r="P68" s="14">
        <f>IF($F64="s-curve",$D64+($E64-$D64)*$I$2/(1+EXP($I$3*(COUNT($J$13:P$13)+$I$4))),TREND($D64:$E64,$D$9:$E$9,P$13))</f>
        <v>0</v>
      </c>
      <c r="Q68" s="14">
        <f>IF($F64="s-curve",$D64+($E64-$D64)*$I$2/(1+EXP($I$3*(COUNT($J$13:Q$13)+$I$4))),TREND($D64:$E64,$D$9:$E$9,Q$13))</f>
        <v>0</v>
      </c>
      <c r="R68" s="14">
        <f>IF($F64="s-curve",$D64+($E64-$D64)*$I$2/(1+EXP($I$3*(COUNT($J$13:R$13)+$I$4))),TREND($D64:$E64,$D$9:$E$9,R$13))</f>
        <v>0</v>
      </c>
      <c r="S68" s="14">
        <f>IF($F64="s-curve",$D64+($E64-$D64)*$I$2/(1+EXP($I$3*(COUNT($J$13:S$13)+$I$4))),TREND($D64:$E64,$D$9:$E$9,S$13))</f>
        <v>0</v>
      </c>
      <c r="T68" s="14">
        <f>IF($F64="s-curve",$D64+($E64-$D64)*$I$2/(1+EXP($I$3*(COUNT($J$13:T$13)+$I$4))),TREND($D64:$E64,$D$9:$E$9,T$13))</f>
        <v>0</v>
      </c>
      <c r="U68" s="14">
        <f>IF($F64="s-curve",$D64+($E64-$D64)*$I$2/(1+EXP($I$3*(COUNT($J$13:U$13)+$I$4))),TREND($D64:$E64,$D$9:$E$9,U$13))</f>
        <v>0</v>
      </c>
      <c r="V68" s="14">
        <f>IF($F64="s-curve",$D64+($E64-$D64)*$I$2/(1+EXP($I$3*(COUNT($J$13:V$13)+$I$4))),TREND($D64:$E64,$D$9:$E$9,V$13))</f>
        <v>0</v>
      </c>
      <c r="W68" s="14">
        <f>IF($F64="s-curve",$D64+($E64-$D64)*$I$2/(1+EXP($I$3*(COUNT($J$13:W$13)+$I$4))),TREND($D64:$E64,$D$9:$E$9,W$13))</f>
        <v>0</v>
      </c>
      <c r="X68" s="14">
        <f>IF($F64="s-curve",$D64+($E64-$D64)*$I$2/(1+EXP($I$3*(COUNT($J$13:X$13)+$I$4))),TREND($D64:$E64,$D$9:$E$9,X$13))</f>
        <v>0</v>
      </c>
      <c r="Y68" s="14">
        <f>IF($F64="s-curve",$D64+($E64-$D64)*$I$2/(1+EXP($I$3*(COUNT($J$13:Y$13)+$I$4))),TREND($D64:$E64,$D$9:$E$9,Y$13))</f>
        <v>0</v>
      </c>
      <c r="Z68" s="14">
        <f>IF($F64="s-curve",$D64+($E64-$D64)*$I$2/(1+EXP($I$3*(COUNT($J$13:Z$13)+$I$4))),TREND($D64:$E64,$D$9:$E$9,Z$13))</f>
        <v>0</v>
      </c>
      <c r="AA68" s="14">
        <f>IF($F64="s-curve",$D64+($E64-$D64)*$I$2/(1+EXP($I$3*(COUNT($J$13:AA$13)+$I$4))),TREND($D64:$E64,$D$9:$E$9,AA$13))</f>
        <v>0</v>
      </c>
      <c r="AB68" s="14">
        <f>IF($F64="s-curve",$D64+($E64-$D64)*$I$2/(1+EXP($I$3*(COUNT($J$13:AB$13)+$I$4))),TREND($D64:$E64,$D$9:$E$9,AB$13))</f>
        <v>0</v>
      </c>
      <c r="AC68" s="14">
        <f>IF($F64="s-curve",$D64+($E64-$D64)*$I$2/(1+EXP($I$3*(COUNT($J$13:AC$13)+$I$4))),TREND($D64:$E64,$D$9:$E$9,AC$13))</f>
        <v>0</v>
      </c>
      <c r="AD68" s="14">
        <f>IF($F64="s-curve",$D64+($E64-$D64)*$I$2/(1+EXP($I$3*(COUNT($J$13:AD$13)+$I$4))),TREND($D64:$E64,$D$9:$E$9,AD$13))</f>
        <v>0</v>
      </c>
      <c r="AE68" s="14">
        <f>IF($F64="s-curve",$D64+($E64-$D64)*$I$2/(1+EXP($I$3*(COUNT($J$13:AE$13)+$I$4))),TREND($D64:$E64,$D$9:$E$9,AE$13))</f>
        <v>0</v>
      </c>
      <c r="AF68" s="14">
        <f>IF($F64="s-curve",$D64+($E64-$D64)*$I$2/(1+EXP($I$3*(COUNT($J$13:AF$13)+$I$4))),TREND($D64:$E64,$D$9:$E$9,AF$13))</f>
        <v>0</v>
      </c>
      <c r="AG68" s="14">
        <f>IF($F64="s-curve",$D64+($E64-$D64)*$I$2/(1+EXP($I$3*(COUNT($J$13:AG$13)+$I$4))),TREND($D64:$E64,$D$9:$E$9,AG$13))</f>
        <v>0</v>
      </c>
      <c r="AH68" s="14">
        <f>IF($F64="s-curve",$D64+($E64-$D64)*$I$2/(1+EXP($I$3*(COUNT($J$13:AH$13)+$I$4))),TREND($D64:$E64,$D$9:$E$9,AH$13))</f>
        <v>0</v>
      </c>
      <c r="AI68" s="14">
        <f>IF($F64="s-curve",$D64+($E64-$D64)*$I$2/(1+EXP($I$3*(COUNT($J$13:AI$13)+$I$4))),TREND($D64:$E64,$D$9:$E$9,AI$13))</f>
        <v>0</v>
      </c>
      <c r="AJ68" s="14">
        <f>IF($F64="s-curve",$D64+($E64-$D64)*$I$2/(1+EXP($I$3*(COUNT($J$13:AJ$13)+$I$4))),TREND($D64:$E64,$D$9:$E$9,AJ$13))</f>
        <v>0</v>
      </c>
      <c r="AK68" s="14">
        <f>IF($F64="s-curve",$D64+($E64-$D64)*$I$2/(1+EXP($I$3*(COUNT($J$13:AK$13)+$I$4))),TREND($D64:$E64,$D$9:$E$9,AK$13))</f>
        <v>0</v>
      </c>
      <c r="AL68" s="14">
        <f>IF($F64="s-curve",$D64+($E64-$D64)*$I$2/(1+EXP($I$3*(COUNT($J$13:AL$13)+$I$4))),TREND($D64:$E64,$D$9:$E$9,AL$13))</f>
        <v>0</v>
      </c>
      <c r="AM68" s="14">
        <f>IF($F64="s-curve",$D64+($E64-$D64)*$I$2/(1+EXP($I$3*(COUNT($J$13:AM$13)+$I$4))),TREND($D64:$E64,$D$9:$E$9,AM$13))</f>
        <v>0</v>
      </c>
      <c r="AN68" s="14">
        <f>IF($F64="s-curve",$D64+($E64-$D64)*$I$2/(1+EXP($I$3*(COUNT($J$13:AN$13)+$I$4))),TREND($D64:$E64,$D$9:$E$9,AN$13))</f>
        <v>0</v>
      </c>
    </row>
    <row r="69" spans="1:40" x14ac:dyDescent="0.35">
      <c r="C69" s="14" t="s">
        <v>4</v>
      </c>
      <c r="D69" s="14" t="e">
        <f>'SYVbT-passenger'!E6/SUM('SYVbT-passenger'!B6:H6)</f>
        <v>#DIV/0!</v>
      </c>
      <c r="E69" s="14">
        <v>1</v>
      </c>
      <c r="F69" s="8" t="e">
        <f>IF(D69=E69,"n/a",IF(OR(C69="battery electric vehicle",C69="natural gas vehicle",C69="plugin hybrid vehicle"),"s-curve","linear"))</f>
        <v>#DIV/0!</v>
      </c>
      <c r="H69" s="92"/>
      <c r="J69" s="25">
        <f t="shared" si="5"/>
        <v>0</v>
      </c>
      <c r="K69" s="14">
        <f>IF($F65="s-curve",$D65+($E65-$D65)*$I$2/(1+EXP($I$3*(COUNT($J$13:K$13)+$I$4))),TREND($D65:$E65,$D$9:$E$9,K$13))</f>
        <v>0</v>
      </c>
      <c r="L69" s="14">
        <f>IF($F65="s-curve",$D65+($E65-$D65)*$I$2/(1+EXP($I$3*(COUNT($J$13:L$13)+$I$4))),TREND($D65:$E65,$D$9:$E$9,L$13))</f>
        <v>0</v>
      </c>
      <c r="M69" s="14">
        <f>IF($F65="s-curve",$D65+($E65-$D65)*$I$2/(1+EXP($I$3*(COUNT($J$13:M$13)+$I$4))),TREND($D65:$E65,$D$9:$E$9,M$13))</f>
        <v>0</v>
      </c>
      <c r="N69" s="14">
        <f>IF($F65="s-curve",$D65+($E65-$D65)*$I$2/(1+EXP($I$3*(COUNT($J$13:N$13)+$I$4))),TREND($D65:$E65,$D$9:$E$9,N$13))</f>
        <v>0</v>
      </c>
      <c r="O69" s="14">
        <f>IF($F65="s-curve",$D65+($E65-$D65)*$I$2/(1+EXP($I$3*(COUNT($J$13:O$13)+$I$4))),TREND($D65:$E65,$D$9:$E$9,O$13))</f>
        <v>0</v>
      </c>
      <c r="P69" s="14">
        <f>IF($F65="s-curve",$D65+($E65-$D65)*$I$2/(1+EXP($I$3*(COUNT($J$13:P$13)+$I$4))),TREND($D65:$E65,$D$9:$E$9,P$13))</f>
        <v>0</v>
      </c>
      <c r="Q69" s="14">
        <f>IF($F65="s-curve",$D65+($E65-$D65)*$I$2/(1+EXP($I$3*(COUNT($J$13:Q$13)+$I$4))),TREND($D65:$E65,$D$9:$E$9,Q$13))</f>
        <v>0</v>
      </c>
      <c r="R69" s="14">
        <f>IF($F65="s-curve",$D65+($E65-$D65)*$I$2/(1+EXP($I$3*(COUNT($J$13:R$13)+$I$4))),TREND($D65:$E65,$D$9:$E$9,R$13))</f>
        <v>0</v>
      </c>
      <c r="S69" s="14">
        <f>IF($F65="s-curve",$D65+($E65-$D65)*$I$2/(1+EXP($I$3*(COUNT($J$13:S$13)+$I$4))),TREND($D65:$E65,$D$9:$E$9,S$13))</f>
        <v>0</v>
      </c>
      <c r="T69" s="14">
        <f>IF($F65="s-curve",$D65+($E65-$D65)*$I$2/(1+EXP($I$3*(COUNT($J$13:T$13)+$I$4))),TREND($D65:$E65,$D$9:$E$9,T$13))</f>
        <v>0</v>
      </c>
      <c r="U69" s="14">
        <f>IF($F65="s-curve",$D65+($E65-$D65)*$I$2/(1+EXP($I$3*(COUNT($J$13:U$13)+$I$4))),TREND($D65:$E65,$D$9:$E$9,U$13))</f>
        <v>0</v>
      </c>
      <c r="V69" s="14">
        <f>IF($F65="s-curve",$D65+($E65-$D65)*$I$2/(1+EXP($I$3*(COUNT($J$13:V$13)+$I$4))),TREND($D65:$E65,$D$9:$E$9,V$13))</f>
        <v>0</v>
      </c>
      <c r="W69" s="14">
        <f>IF($F65="s-curve",$D65+($E65-$D65)*$I$2/(1+EXP($I$3*(COUNT($J$13:W$13)+$I$4))),TREND($D65:$E65,$D$9:$E$9,W$13))</f>
        <v>0</v>
      </c>
      <c r="X69" s="14">
        <f>IF($F65="s-curve",$D65+($E65-$D65)*$I$2/(1+EXP($I$3*(COUNT($J$13:X$13)+$I$4))),TREND($D65:$E65,$D$9:$E$9,X$13))</f>
        <v>0</v>
      </c>
      <c r="Y69" s="14">
        <f>IF($F65="s-curve",$D65+($E65-$D65)*$I$2/(1+EXP($I$3*(COUNT($J$13:Y$13)+$I$4))),TREND($D65:$E65,$D$9:$E$9,Y$13))</f>
        <v>0</v>
      </c>
      <c r="Z69" s="14">
        <f>IF($F65="s-curve",$D65+($E65-$D65)*$I$2/(1+EXP($I$3*(COUNT($J$13:Z$13)+$I$4))),TREND($D65:$E65,$D$9:$E$9,Z$13))</f>
        <v>0</v>
      </c>
      <c r="AA69" s="14">
        <f>IF($F65="s-curve",$D65+($E65-$D65)*$I$2/(1+EXP($I$3*(COUNT($J$13:AA$13)+$I$4))),TREND($D65:$E65,$D$9:$E$9,AA$13))</f>
        <v>0</v>
      </c>
      <c r="AB69" s="14">
        <f>IF($F65="s-curve",$D65+($E65-$D65)*$I$2/(1+EXP($I$3*(COUNT($J$13:AB$13)+$I$4))),TREND($D65:$E65,$D$9:$E$9,AB$13))</f>
        <v>0</v>
      </c>
      <c r="AC69" s="14">
        <f>IF($F65="s-curve",$D65+($E65-$D65)*$I$2/(1+EXP($I$3*(COUNT($J$13:AC$13)+$I$4))),TREND($D65:$E65,$D$9:$E$9,AC$13))</f>
        <v>0</v>
      </c>
      <c r="AD69" s="14">
        <f>IF($F65="s-curve",$D65+($E65-$D65)*$I$2/(1+EXP($I$3*(COUNT($J$13:AD$13)+$I$4))),TREND($D65:$E65,$D$9:$E$9,AD$13))</f>
        <v>0</v>
      </c>
      <c r="AE69" s="14">
        <f>IF($F65="s-curve",$D65+($E65-$D65)*$I$2/(1+EXP($I$3*(COUNT($J$13:AE$13)+$I$4))),TREND($D65:$E65,$D$9:$E$9,AE$13))</f>
        <v>0</v>
      </c>
      <c r="AF69" s="14">
        <f>IF($F65="s-curve",$D65+($E65-$D65)*$I$2/(1+EXP($I$3*(COUNT($J$13:AF$13)+$I$4))),TREND($D65:$E65,$D$9:$E$9,AF$13))</f>
        <v>0</v>
      </c>
      <c r="AG69" s="14">
        <f>IF($F65="s-curve",$D65+($E65-$D65)*$I$2/(1+EXP($I$3*(COUNT($J$13:AG$13)+$I$4))),TREND($D65:$E65,$D$9:$E$9,AG$13))</f>
        <v>0</v>
      </c>
      <c r="AH69" s="14">
        <f>IF($F65="s-curve",$D65+($E65-$D65)*$I$2/(1+EXP($I$3*(COUNT($J$13:AH$13)+$I$4))),TREND($D65:$E65,$D$9:$E$9,AH$13))</f>
        <v>0</v>
      </c>
      <c r="AI69" s="14">
        <f>IF($F65="s-curve",$D65+($E65-$D65)*$I$2/(1+EXP($I$3*(COUNT($J$13:AI$13)+$I$4))),TREND($D65:$E65,$D$9:$E$9,AI$13))</f>
        <v>0</v>
      </c>
      <c r="AJ69" s="14">
        <f>IF($F65="s-curve",$D65+($E65-$D65)*$I$2/(1+EXP($I$3*(COUNT($J$13:AJ$13)+$I$4))),TREND($D65:$E65,$D$9:$E$9,AJ$13))</f>
        <v>0</v>
      </c>
      <c r="AK69" s="14">
        <f>IF($F65="s-curve",$D65+($E65-$D65)*$I$2/(1+EXP($I$3*(COUNT($J$13:AK$13)+$I$4))),TREND($D65:$E65,$D$9:$E$9,AK$13))</f>
        <v>0</v>
      </c>
      <c r="AL69" s="14">
        <f>IF($F65="s-curve",$D65+($E65-$D65)*$I$2/(1+EXP($I$3*(COUNT($J$13:AL$13)+$I$4))),TREND($D65:$E65,$D$9:$E$9,AL$13))</f>
        <v>0</v>
      </c>
      <c r="AM69" s="14">
        <f>IF($F65="s-curve",$D65+($E65-$D65)*$I$2/(1+EXP($I$3*(COUNT($J$13:AM$13)+$I$4))),TREND($D65:$E65,$D$9:$E$9,AM$13))</f>
        <v>0</v>
      </c>
      <c r="AN69" s="14">
        <f>IF($F65="s-curve",$D65+($E65-$D65)*$I$2/(1+EXP($I$3*(COUNT($J$13:AN$13)+$I$4))),TREND($D65:$E65,$D$9:$E$9,AN$13))</f>
        <v>0</v>
      </c>
    </row>
    <row r="70" spans="1:40" x14ac:dyDescent="0.35">
      <c r="C70" s="14" t="s">
        <v>5</v>
      </c>
      <c r="D70" s="14">
        <v>0</v>
      </c>
      <c r="E70" s="14">
        <v>0</v>
      </c>
      <c r="F70" s="8" t="str">
        <f>IF(D70=E70,"n/a",IF(OR(C70="battery electric vehicle",C70="natural gas vehicle",C70="plugin hybrid vehicle"),"s-curve","linear"))</f>
        <v>n/a</v>
      </c>
      <c r="J70" s="25">
        <f t="shared" si="5"/>
        <v>0</v>
      </c>
      <c r="K70" s="14">
        <f>IF($F66="s-curve",$D66+($E66-$D66)*$I$2/(1+EXP($I$3*(COUNT($J$13:K$13)+$I$4))),TREND($D66:$E66,$D$9:$E$9,K$13))</f>
        <v>0</v>
      </c>
      <c r="L70" s="14">
        <f>IF($F66="s-curve",$D66+($E66-$D66)*$I$2/(1+EXP($I$3*(COUNT($J$13:L$13)+$I$4))),TREND($D66:$E66,$D$9:$E$9,L$13))</f>
        <v>0</v>
      </c>
      <c r="M70" s="14">
        <f>IF($F66="s-curve",$D66+($E66-$D66)*$I$2/(1+EXP($I$3*(COUNT($J$13:M$13)+$I$4))),TREND($D66:$E66,$D$9:$E$9,M$13))</f>
        <v>0</v>
      </c>
      <c r="N70" s="14">
        <f>IF($F66="s-curve",$D66+($E66-$D66)*$I$2/(1+EXP($I$3*(COUNT($J$13:N$13)+$I$4))),TREND($D66:$E66,$D$9:$E$9,N$13))</f>
        <v>0</v>
      </c>
      <c r="O70" s="14">
        <f>IF($F66="s-curve",$D66+($E66-$D66)*$I$2/(1+EXP($I$3*(COUNT($J$13:O$13)+$I$4))),TREND($D66:$E66,$D$9:$E$9,O$13))</f>
        <v>0</v>
      </c>
      <c r="P70" s="14">
        <f>IF($F66="s-curve",$D66+($E66-$D66)*$I$2/(1+EXP($I$3*(COUNT($J$13:P$13)+$I$4))),TREND($D66:$E66,$D$9:$E$9,P$13))</f>
        <v>0</v>
      </c>
      <c r="Q70" s="14">
        <f>IF($F66="s-curve",$D66+($E66-$D66)*$I$2/(1+EXP($I$3*(COUNT($J$13:Q$13)+$I$4))),TREND($D66:$E66,$D$9:$E$9,Q$13))</f>
        <v>0</v>
      </c>
      <c r="R70" s="14">
        <f>IF($F66="s-curve",$D66+($E66-$D66)*$I$2/(1+EXP($I$3*(COUNT($J$13:R$13)+$I$4))),TREND($D66:$E66,$D$9:$E$9,R$13))</f>
        <v>0</v>
      </c>
      <c r="S70" s="14">
        <f>IF($F66="s-curve",$D66+($E66-$D66)*$I$2/(1+EXP($I$3*(COUNT($J$13:S$13)+$I$4))),TREND($D66:$E66,$D$9:$E$9,S$13))</f>
        <v>0</v>
      </c>
      <c r="T70" s="14">
        <f>IF($F66="s-curve",$D66+($E66-$D66)*$I$2/(1+EXP($I$3*(COUNT($J$13:T$13)+$I$4))),TREND($D66:$E66,$D$9:$E$9,T$13))</f>
        <v>0</v>
      </c>
      <c r="U70" s="14">
        <f>IF($F66="s-curve",$D66+($E66-$D66)*$I$2/(1+EXP($I$3*(COUNT($J$13:U$13)+$I$4))),TREND($D66:$E66,$D$9:$E$9,U$13))</f>
        <v>0</v>
      </c>
      <c r="V70" s="14">
        <f>IF($F66="s-curve",$D66+($E66-$D66)*$I$2/(1+EXP($I$3*(COUNT($J$13:V$13)+$I$4))),TREND($D66:$E66,$D$9:$E$9,V$13))</f>
        <v>0</v>
      </c>
      <c r="W70" s="14">
        <f>IF($F66="s-curve",$D66+($E66-$D66)*$I$2/(1+EXP($I$3*(COUNT($J$13:W$13)+$I$4))),TREND($D66:$E66,$D$9:$E$9,W$13))</f>
        <v>0</v>
      </c>
      <c r="X70" s="14">
        <f>IF($F66="s-curve",$D66+($E66-$D66)*$I$2/(1+EXP($I$3*(COUNT($J$13:X$13)+$I$4))),TREND($D66:$E66,$D$9:$E$9,X$13))</f>
        <v>0</v>
      </c>
      <c r="Y70" s="14">
        <f>IF($F66="s-curve",$D66+($E66-$D66)*$I$2/(1+EXP($I$3*(COUNT($J$13:Y$13)+$I$4))),TREND($D66:$E66,$D$9:$E$9,Y$13))</f>
        <v>0</v>
      </c>
      <c r="Z70" s="14">
        <f>IF($F66="s-curve",$D66+($E66-$D66)*$I$2/(1+EXP($I$3*(COUNT($J$13:Z$13)+$I$4))),TREND($D66:$E66,$D$9:$E$9,Z$13))</f>
        <v>0</v>
      </c>
      <c r="AA70" s="14">
        <f>IF($F66="s-curve",$D66+($E66-$D66)*$I$2/(1+EXP($I$3*(COUNT($J$13:AA$13)+$I$4))),TREND($D66:$E66,$D$9:$E$9,AA$13))</f>
        <v>0</v>
      </c>
      <c r="AB70" s="14">
        <f>IF($F66="s-curve",$D66+($E66-$D66)*$I$2/(1+EXP($I$3*(COUNT($J$13:AB$13)+$I$4))),TREND($D66:$E66,$D$9:$E$9,AB$13))</f>
        <v>0</v>
      </c>
      <c r="AC70" s="14">
        <f>IF($F66="s-curve",$D66+($E66-$D66)*$I$2/(1+EXP($I$3*(COUNT($J$13:AC$13)+$I$4))),TREND($D66:$E66,$D$9:$E$9,AC$13))</f>
        <v>0</v>
      </c>
      <c r="AD70" s="14">
        <f>IF($F66="s-curve",$D66+($E66-$D66)*$I$2/(1+EXP($I$3*(COUNT($J$13:AD$13)+$I$4))),TREND($D66:$E66,$D$9:$E$9,AD$13))</f>
        <v>0</v>
      </c>
      <c r="AE70" s="14">
        <f>IF($F66="s-curve",$D66+($E66-$D66)*$I$2/(1+EXP($I$3*(COUNT($J$13:AE$13)+$I$4))),TREND($D66:$E66,$D$9:$E$9,AE$13))</f>
        <v>0</v>
      </c>
      <c r="AF70" s="14">
        <f>IF($F66="s-curve",$D66+($E66-$D66)*$I$2/(1+EXP($I$3*(COUNT($J$13:AF$13)+$I$4))),TREND($D66:$E66,$D$9:$E$9,AF$13))</f>
        <v>0</v>
      </c>
      <c r="AG70" s="14">
        <f>IF($F66="s-curve",$D66+($E66-$D66)*$I$2/(1+EXP($I$3*(COUNT($J$13:AG$13)+$I$4))),TREND($D66:$E66,$D$9:$E$9,AG$13))</f>
        <v>0</v>
      </c>
      <c r="AH70" s="14">
        <f>IF($F66="s-curve",$D66+($E66-$D66)*$I$2/(1+EXP($I$3*(COUNT($J$13:AH$13)+$I$4))),TREND($D66:$E66,$D$9:$E$9,AH$13))</f>
        <v>0</v>
      </c>
      <c r="AI70" s="14">
        <f>IF($F66="s-curve",$D66+($E66-$D66)*$I$2/(1+EXP($I$3*(COUNT($J$13:AI$13)+$I$4))),TREND($D66:$E66,$D$9:$E$9,AI$13))</f>
        <v>0</v>
      </c>
      <c r="AJ70" s="14">
        <f>IF($F66="s-curve",$D66+($E66-$D66)*$I$2/(1+EXP($I$3*(COUNT($J$13:AJ$13)+$I$4))),TREND($D66:$E66,$D$9:$E$9,AJ$13))</f>
        <v>0</v>
      </c>
      <c r="AK70" s="14">
        <f>IF($F66="s-curve",$D66+($E66-$D66)*$I$2/(1+EXP($I$3*(COUNT($J$13:AK$13)+$I$4))),TREND($D66:$E66,$D$9:$E$9,AK$13))</f>
        <v>0</v>
      </c>
      <c r="AL70" s="14">
        <f>IF($F66="s-curve",$D66+($E66-$D66)*$I$2/(1+EXP($I$3*(COUNT($J$13:AL$13)+$I$4))),TREND($D66:$E66,$D$9:$E$9,AL$13))</f>
        <v>0</v>
      </c>
      <c r="AM70" s="14">
        <f>IF($F66="s-curve",$D66+($E66-$D66)*$I$2/(1+EXP($I$3*(COUNT($J$13:AM$13)+$I$4))),TREND($D66:$E66,$D$9:$E$9,AM$13))</f>
        <v>0</v>
      </c>
      <c r="AN70" s="14">
        <f>IF($F66="s-curve",$D66+($E66-$D66)*$I$2/(1+EXP($I$3*(COUNT($J$13:AN$13)+$I$4))),TREND($D66:$E66,$D$9:$E$9,AN$13))</f>
        <v>0</v>
      </c>
    </row>
    <row r="71" spans="1:40" x14ac:dyDescent="0.35">
      <c r="C71" s="14" t="s">
        <v>71</v>
      </c>
      <c r="D71" s="14">
        <v>0</v>
      </c>
      <c r="E71" s="14">
        <v>0</v>
      </c>
      <c r="F71" s="8" t="str">
        <f>IF(D71=E71,"n/a",IF(OR(C71="battery electric vehicle",C71="natural gas vehicle",C71="plugin hybrid vehicle",C71="hydrogen vehicle"),"s-curve","linear"))</f>
        <v>n/a</v>
      </c>
      <c r="J71" s="25">
        <f t="shared" si="5"/>
        <v>0</v>
      </c>
      <c r="K71" s="14">
        <f>IF($F67="s-curve",$D67+($E67-$D67)*$I$2/(1+EXP($I$3*(COUNT($J$13:K$13)+$I$4))),TREND($D67:$E67,$D$9:$E$9,K$13))</f>
        <v>0</v>
      </c>
      <c r="L71" s="14">
        <f>IF($F67="s-curve",$D67+($E67-$D67)*$I$2/(1+EXP($I$3*(COUNT($J$13:L$13)+$I$4))),TREND($D67:$E67,$D$9:$E$9,L$13))</f>
        <v>0</v>
      </c>
      <c r="M71" s="14">
        <f>IF($F67="s-curve",$D67+($E67-$D67)*$I$2/(1+EXP($I$3*(COUNT($J$13:M$13)+$I$4))),TREND($D67:$E67,$D$9:$E$9,M$13))</f>
        <v>0</v>
      </c>
      <c r="N71" s="14">
        <f>IF($F67="s-curve",$D67+($E67-$D67)*$I$2/(1+EXP($I$3*(COUNT($J$13:N$13)+$I$4))),TREND($D67:$E67,$D$9:$E$9,N$13))</f>
        <v>0</v>
      </c>
      <c r="O71" s="14">
        <f>IF($F67="s-curve",$D67+($E67-$D67)*$I$2/(1+EXP($I$3*(COUNT($J$13:O$13)+$I$4))),TREND($D67:$E67,$D$9:$E$9,O$13))</f>
        <v>0</v>
      </c>
      <c r="P71" s="14">
        <f>IF($F67="s-curve",$D67+($E67-$D67)*$I$2/(1+EXP($I$3*(COUNT($J$13:P$13)+$I$4))),TREND($D67:$E67,$D$9:$E$9,P$13))</f>
        <v>0</v>
      </c>
      <c r="Q71" s="14">
        <f>IF($F67="s-curve",$D67+($E67-$D67)*$I$2/(1+EXP($I$3*(COUNT($J$13:Q$13)+$I$4))),TREND($D67:$E67,$D$9:$E$9,Q$13))</f>
        <v>0</v>
      </c>
      <c r="R71" s="14">
        <f>IF($F67="s-curve",$D67+($E67-$D67)*$I$2/(1+EXP($I$3*(COUNT($J$13:R$13)+$I$4))),TREND($D67:$E67,$D$9:$E$9,R$13))</f>
        <v>0</v>
      </c>
      <c r="S71" s="14">
        <f>IF($F67="s-curve",$D67+($E67-$D67)*$I$2/(1+EXP($I$3*(COUNT($J$13:S$13)+$I$4))),TREND($D67:$E67,$D$9:$E$9,S$13))</f>
        <v>0</v>
      </c>
      <c r="T71" s="14">
        <f>IF($F67="s-curve",$D67+($E67-$D67)*$I$2/(1+EXP($I$3*(COUNT($J$13:T$13)+$I$4))),TREND($D67:$E67,$D$9:$E$9,T$13))</f>
        <v>0</v>
      </c>
      <c r="U71" s="14">
        <f>IF($F67="s-curve",$D67+($E67-$D67)*$I$2/(1+EXP($I$3*(COUNT($J$13:U$13)+$I$4))),TREND($D67:$E67,$D$9:$E$9,U$13))</f>
        <v>0</v>
      </c>
      <c r="V71" s="14">
        <f>IF($F67="s-curve",$D67+($E67-$D67)*$I$2/(1+EXP($I$3*(COUNT($J$13:V$13)+$I$4))),TREND($D67:$E67,$D$9:$E$9,V$13))</f>
        <v>0</v>
      </c>
      <c r="W71" s="14">
        <f>IF($F67="s-curve",$D67+($E67-$D67)*$I$2/(1+EXP($I$3*(COUNT($J$13:W$13)+$I$4))),TREND($D67:$E67,$D$9:$E$9,W$13))</f>
        <v>0</v>
      </c>
      <c r="X71" s="14">
        <f>IF($F67="s-curve",$D67+($E67-$D67)*$I$2/(1+EXP($I$3*(COUNT($J$13:X$13)+$I$4))),TREND($D67:$E67,$D$9:$E$9,X$13))</f>
        <v>0</v>
      </c>
      <c r="Y71" s="14">
        <f>IF($F67="s-curve",$D67+($E67-$D67)*$I$2/(1+EXP($I$3*(COUNT($J$13:Y$13)+$I$4))),TREND($D67:$E67,$D$9:$E$9,Y$13))</f>
        <v>0</v>
      </c>
      <c r="Z71" s="14">
        <f>IF($F67="s-curve",$D67+($E67-$D67)*$I$2/(1+EXP($I$3*(COUNT($J$13:Z$13)+$I$4))),TREND($D67:$E67,$D$9:$E$9,Z$13))</f>
        <v>0</v>
      </c>
      <c r="AA71" s="14">
        <f>IF($F67="s-curve",$D67+($E67-$D67)*$I$2/(1+EXP($I$3*(COUNT($J$13:AA$13)+$I$4))),TREND($D67:$E67,$D$9:$E$9,AA$13))</f>
        <v>0</v>
      </c>
      <c r="AB71" s="14">
        <f>IF($F67="s-curve",$D67+($E67-$D67)*$I$2/(1+EXP($I$3*(COUNT($J$13:AB$13)+$I$4))),TREND($D67:$E67,$D$9:$E$9,AB$13))</f>
        <v>0</v>
      </c>
      <c r="AC71" s="14">
        <f>IF($F67="s-curve",$D67+($E67-$D67)*$I$2/(1+EXP($I$3*(COUNT($J$13:AC$13)+$I$4))),TREND($D67:$E67,$D$9:$E$9,AC$13))</f>
        <v>0</v>
      </c>
      <c r="AD71" s="14">
        <f>IF($F67="s-curve",$D67+($E67-$D67)*$I$2/(1+EXP($I$3*(COUNT($J$13:AD$13)+$I$4))),TREND($D67:$E67,$D$9:$E$9,AD$13))</f>
        <v>0</v>
      </c>
      <c r="AE71" s="14">
        <f>IF($F67="s-curve",$D67+($E67-$D67)*$I$2/(1+EXP($I$3*(COUNT($J$13:AE$13)+$I$4))),TREND($D67:$E67,$D$9:$E$9,AE$13))</f>
        <v>0</v>
      </c>
      <c r="AF71" s="14">
        <f>IF($F67="s-curve",$D67+($E67-$D67)*$I$2/(1+EXP($I$3*(COUNT($J$13:AF$13)+$I$4))),TREND($D67:$E67,$D$9:$E$9,AF$13))</f>
        <v>0</v>
      </c>
      <c r="AG71" s="14">
        <f>IF($F67="s-curve",$D67+($E67-$D67)*$I$2/(1+EXP($I$3*(COUNT($J$13:AG$13)+$I$4))),TREND($D67:$E67,$D$9:$E$9,AG$13))</f>
        <v>0</v>
      </c>
      <c r="AH71" s="14">
        <f>IF($F67="s-curve",$D67+($E67-$D67)*$I$2/(1+EXP($I$3*(COUNT($J$13:AH$13)+$I$4))),TREND($D67:$E67,$D$9:$E$9,AH$13))</f>
        <v>0</v>
      </c>
      <c r="AI71" s="14">
        <f>IF($F67="s-curve",$D67+($E67-$D67)*$I$2/(1+EXP($I$3*(COUNT($J$13:AI$13)+$I$4))),TREND($D67:$E67,$D$9:$E$9,AI$13))</f>
        <v>0</v>
      </c>
      <c r="AJ71" s="14">
        <f>IF($F67="s-curve",$D67+($E67-$D67)*$I$2/(1+EXP($I$3*(COUNT($J$13:AJ$13)+$I$4))),TREND($D67:$E67,$D$9:$E$9,AJ$13))</f>
        <v>0</v>
      </c>
      <c r="AK71" s="14">
        <f>IF($F67="s-curve",$D67+($E67-$D67)*$I$2/(1+EXP($I$3*(COUNT($J$13:AK$13)+$I$4))),TREND($D67:$E67,$D$9:$E$9,AK$13))</f>
        <v>0</v>
      </c>
      <c r="AL71" s="14">
        <f>IF($F67="s-curve",$D67+($E67-$D67)*$I$2/(1+EXP($I$3*(COUNT($J$13:AL$13)+$I$4))),TREND($D67:$E67,$D$9:$E$9,AL$13))</f>
        <v>0</v>
      </c>
      <c r="AM71" s="14">
        <f>IF($F67="s-curve",$D67+($E67-$D67)*$I$2/(1+EXP($I$3*(COUNT($J$13:AM$13)+$I$4))),TREND($D67:$E67,$D$9:$E$9,AM$13))</f>
        <v>0</v>
      </c>
      <c r="AN71" s="14">
        <f>IF($F67="s-curve",$D67+($E67-$D67)*$I$2/(1+EXP($I$3*(COUNT($J$13:AN$13)+$I$4))),TREND($D67:$E67,$D$9:$E$9,AN$13))</f>
        <v>0</v>
      </c>
    </row>
    <row r="72" spans="1:40" ht="15" thickBot="1" x14ac:dyDescent="0.4">
      <c r="A72" s="27"/>
      <c r="B72" s="27"/>
      <c r="C72" s="27" t="s">
        <v>72</v>
      </c>
      <c r="D72" s="27">
        <v>0</v>
      </c>
      <c r="E72" s="27">
        <v>0</v>
      </c>
      <c r="F72" s="9" t="str">
        <f>IF(D72=E72,"n/a",IF(OR(C72="battery electric vehicle",C72="natural gas vehicle",C72="plugin hybrid vehicle",C72="hydrogen vehicle"),"s-curve","linear"))</f>
        <v>n/a</v>
      </c>
      <c r="G72" s="92"/>
      <c r="J72" s="25" t="e">
        <f t="shared" si="5"/>
        <v>#DIV/0!</v>
      </c>
      <c r="K72" s="14" t="e">
        <f>IF($F68="s-curve",$D68+($E68-$D68)*$I$2/(1+EXP($I$3*(COUNT($J$13:K$13)+$I$4))),TREND($D68:$E68,$D$9:$E$9,K$13))</f>
        <v>#DIV/0!</v>
      </c>
      <c r="L72" s="14" t="e">
        <f>IF($F68="s-curve",$D68+($E68-$D68)*$I$2/(1+EXP($I$3*(COUNT($J$13:L$13)+$I$4))),TREND($D68:$E68,$D$9:$E$9,L$13))</f>
        <v>#DIV/0!</v>
      </c>
      <c r="M72" s="14" t="e">
        <f>IF($F68="s-curve",$D68+($E68-$D68)*$I$2/(1+EXP($I$3*(COUNT($J$13:M$13)+$I$4))),TREND($D68:$E68,$D$9:$E$9,M$13))</f>
        <v>#DIV/0!</v>
      </c>
      <c r="N72" s="14" t="e">
        <f>IF($F68="s-curve",$D68+($E68-$D68)*$I$2/(1+EXP($I$3*(COUNT($J$13:N$13)+$I$4))),TREND($D68:$E68,$D$9:$E$9,N$13))</f>
        <v>#DIV/0!</v>
      </c>
      <c r="O72" s="14" t="e">
        <f>IF($F68="s-curve",$D68+($E68-$D68)*$I$2/(1+EXP($I$3*(COUNT($J$13:O$13)+$I$4))),TREND($D68:$E68,$D$9:$E$9,O$13))</f>
        <v>#DIV/0!</v>
      </c>
      <c r="P72" s="14" t="e">
        <f>IF($F68="s-curve",$D68+($E68-$D68)*$I$2/(1+EXP($I$3*(COUNT($J$13:P$13)+$I$4))),TREND($D68:$E68,$D$9:$E$9,P$13))</f>
        <v>#DIV/0!</v>
      </c>
      <c r="Q72" s="14" t="e">
        <f>IF($F68="s-curve",$D68+($E68-$D68)*$I$2/(1+EXP($I$3*(COUNT($J$13:Q$13)+$I$4))),TREND($D68:$E68,$D$9:$E$9,Q$13))</f>
        <v>#DIV/0!</v>
      </c>
      <c r="R72" s="14" t="e">
        <f>IF($F68="s-curve",$D68+($E68-$D68)*$I$2/(1+EXP($I$3*(COUNT($J$13:R$13)+$I$4))),TREND($D68:$E68,$D$9:$E$9,R$13))</f>
        <v>#DIV/0!</v>
      </c>
      <c r="S72" s="14" t="e">
        <f>IF($F68="s-curve",$D68+($E68-$D68)*$I$2/(1+EXP($I$3*(COUNT($J$13:S$13)+$I$4))),TREND($D68:$E68,$D$9:$E$9,S$13))</f>
        <v>#DIV/0!</v>
      </c>
      <c r="T72" s="14" t="e">
        <f>IF($F68="s-curve",$D68+($E68-$D68)*$I$2/(1+EXP($I$3*(COUNT($J$13:T$13)+$I$4))),TREND($D68:$E68,$D$9:$E$9,T$13))</f>
        <v>#DIV/0!</v>
      </c>
      <c r="U72" s="14" t="e">
        <f>IF($F68="s-curve",$D68+($E68-$D68)*$I$2/(1+EXP($I$3*(COUNT($J$13:U$13)+$I$4))),TREND($D68:$E68,$D$9:$E$9,U$13))</f>
        <v>#DIV/0!</v>
      </c>
      <c r="V72" s="14" t="e">
        <f>IF($F68="s-curve",$D68+($E68-$D68)*$I$2/(1+EXP($I$3*(COUNT($J$13:V$13)+$I$4))),TREND($D68:$E68,$D$9:$E$9,V$13))</f>
        <v>#DIV/0!</v>
      </c>
      <c r="W72" s="14" t="e">
        <f>IF($F68="s-curve",$D68+($E68-$D68)*$I$2/(1+EXP($I$3*(COUNT($J$13:W$13)+$I$4))),TREND($D68:$E68,$D$9:$E$9,W$13))</f>
        <v>#DIV/0!</v>
      </c>
      <c r="X72" s="14" t="e">
        <f>IF($F68="s-curve",$D68+($E68-$D68)*$I$2/(1+EXP($I$3*(COUNT($J$13:X$13)+$I$4))),TREND($D68:$E68,$D$9:$E$9,X$13))</f>
        <v>#DIV/0!</v>
      </c>
      <c r="Y72" s="14" t="e">
        <f>IF($F68="s-curve",$D68+($E68-$D68)*$I$2/(1+EXP($I$3*(COUNT($J$13:Y$13)+$I$4))),TREND($D68:$E68,$D$9:$E$9,Y$13))</f>
        <v>#DIV/0!</v>
      </c>
      <c r="Z72" s="14" t="e">
        <f>IF($F68="s-curve",$D68+($E68-$D68)*$I$2/(1+EXP($I$3*(COUNT($J$13:Z$13)+$I$4))),TREND($D68:$E68,$D$9:$E$9,Z$13))</f>
        <v>#DIV/0!</v>
      </c>
      <c r="AA72" s="14" t="e">
        <f>IF($F68="s-curve",$D68+($E68-$D68)*$I$2/(1+EXP($I$3*(COUNT($J$13:AA$13)+$I$4))),TREND($D68:$E68,$D$9:$E$9,AA$13))</f>
        <v>#DIV/0!</v>
      </c>
      <c r="AB72" s="14" t="e">
        <f>IF($F68="s-curve",$D68+($E68-$D68)*$I$2/(1+EXP($I$3*(COUNT($J$13:AB$13)+$I$4))),TREND($D68:$E68,$D$9:$E$9,AB$13))</f>
        <v>#DIV/0!</v>
      </c>
      <c r="AC72" s="14" t="e">
        <f>IF($F68="s-curve",$D68+($E68-$D68)*$I$2/(1+EXP($I$3*(COUNT($J$13:AC$13)+$I$4))),TREND($D68:$E68,$D$9:$E$9,AC$13))</f>
        <v>#DIV/0!</v>
      </c>
      <c r="AD72" s="14" t="e">
        <f>IF($F68="s-curve",$D68+($E68-$D68)*$I$2/(1+EXP($I$3*(COUNT($J$13:AD$13)+$I$4))),TREND($D68:$E68,$D$9:$E$9,AD$13))</f>
        <v>#DIV/0!</v>
      </c>
      <c r="AE72" s="14" t="e">
        <f>IF($F68="s-curve",$D68+($E68-$D68)*$I$2/(1+EXP($I$3*(COUNT($J$13:AE$13)+$I$4))),TREND($D68:$E68,$D$9:$E$9,AE$13))</f>
        <v>#DIV/0!</v>
      </c>
      <c r="AF72" s="14" t="e">
        <f>IF($F68="s-curve",$D68+($E68-$D68)*$I$2/(1+EXP($I$3*(COUNT($J$13:AF$13)+$I$4))),TREND($D68:$E68,$D$9:$E$9,AF$13))</f>
        <v>#DIV/0!</v>
      </c>
      <c r="AG72" s="14" t="e">
        <f>IF($F68="s-curve",$D68+($E68-$D68)*$I$2/(1+EXP($I$3*(COUNT($J$13:AG$13)+$I$4))),TREND($D68:$E68,$D$9:$E$9,AG$13))</f>
        <v>#DIV/0!</v>
      </c>
      <c r="AH72" s="14" t="e">
        <f>IF($F68="s-curve",$D68+($E68-$D68)*$I$2/(1+EXP($I$3*(COUNT($J$13:AH$13)+$I$4))),TREND($D68:$E68,$D$9:$E$9,AH$13))</f>
        <v>#DIV/0!</v>
      </c>
      <c r="AI72" s="14" t="e">
        <f>IF($F68="s-curve",$D68+($E68-$D68)*$I$2/(1+EXP($I$3*(COUNT($J$13:AI$13)+$I$4))),TREND($D68:$E68,$D$9:$E$9,AI$13))</f>
        <v>#DIV/0!</v>
      </c>
      <c r="AJ72" s="14" t="e">
        <f>IF($F68="s-curve",$D68+($E68-$D68)*$I$2/(1+EXP($I$3*(COUNT($J$13:AJ$13)+$I$4))),TREND($D68:$E68,$D$9:$E$9,AJ$13))</f>
        <v>#DIV/0!</v>
      </c>
      <c r="AK72" s="14" t="e">
        <f>IF($F68="s-curve",$D68+($E68-$D68)*$I$2/(1+EXP($I$3*(COUNT($J$13:AK$13)+$I$4))),TREND($D68:$E68,$D$9:$E$9,AK$13))</f>
        <v>#DIV/0!</v>
      </c>
      <c r="AL72" s="14" t="e">
        <f>IF($F68="s-curve",$D68+($E68-$D68)*$I$2/(1+EXP($I$3*(COUNT($J$13:AL$13)+$I$4))),TREND($D68:$E68,$D$9:$E$9,AL$13))</f>
        <v>#DIV/0!</v>
      </c>
      <c r="AM72" s="14" t="e">
        <f>IF($F68="s-curve",$D68+($E68-$D68)*$I$2/(1+EXP($I$3*(COUNT($J$13:AM$13)+$I$4))),TREND($D68:$E68,$D$9:$E$9,AM$13))</f>
        <v>#DIV/0!</v>
      </c>
      <c r="AN72" s="14" t="e">
        <f>IF($F68="s-curve",$D68+($E68-$D68)*$I$2/(1+EXP($I$3*(COUNT($J$13:AN$13)+$I$4))),TREND($D68:$E68,$D$9:$E$9,AN$13))</f>
        <v>#DIV/0!</v>
      </c>
    </row>
    <row r="73" spans="1:40" x14ac:dyDescent="0.35">
      <c r="A73" s="26" t="s">
        <v>16</v>
      </c>
      <c r="B73" s="14" t="s">
        <v>18</v>
      </c>
      <c r="C73" s="14" t="s">
        <v>1</v>
      </c>
      <c r="D73" s="14">
        <v>0</v>
      </c>
      <c r="E73" s="14">
        <v>0</v>
      </c>
      <c r="F73" s="8" t="str">
        <f>IF(D73=E73,"n/a",IF(OR(C73="battery electric vehicle",C73="natural gas vehicle",C73="plugin hybrid vehicle"),"s-curve","linear"))</f>
        <v>n/a</v>
      </c>
      <c r="J73" s="25" t="e">
        <f t="shared" si="5"/>
        <v>#DIV/0!</v>
      </c>
      <c r="K73" s="14" t="e">
        <f>IF($F69="s-curve",$D69+($E69-$D69)*$I$2/(1+EXP($I$3*(COUNT($J$13:K$13)+$I$4))),TREND($D69:$E69,$D$9:$E$9,K$13))</f>
        <v>#DIV/0!</v>
      </c>
      <c r="L73" s="14" t="e">
        <f>IF($F69="s-curve",$D69+($E69-$D69)*$I$2/(1+EXP($I$3*(COUNT($J$13:L$13)+$I$4))),TREND($D69:$E69,$D$9:$E$9,L$13))</f>
        <v>#DIV/0!</v>
      </c>
      <c r="M73" s="14" t="e">
        <f>IF($F69="s-curve",$D69+($E69-$D69)*$I$2/(1+EXP($I$3*(COUNT($J$13:M$13)+$I$4))),TREND($D69:$E69,$D$9:$E$9,M$13))</f>
        <v>#DIV/0!</v>
      </c>
      <c r="N73" s="14" t="e">
        <f>IF($F69="s-curve",$D69+($E69-$D69)*$I$2/(1+EXP($I$3*(COUNT($J$13:N$13)+$I$4))),TREND($D69:$E69,$D$9:$E$9,N$13))</f>
        <v>#DIV/0!</v>
      </c>
      <c r="O73" s="14" t="e">
        <f>IF($F69="s-curve",$D69+($E69-$D69)*$I$2/(1+EXP($I$3*(COUNT($J$13:O$13)+$I$4))),TREND($D69:$E69,$D$9:$E$9,O$13))</f>
        <v>#DIV/0!</v>
      </c>
      <c r="P73" s="14" t="e">
        <f>IF($F69="s-curve",$D69+($E69-$D69)*$I$2/(1+EXP($I$3*(COUNT($J$13:P$13)+$I$4))),TREND($D69:$E69,$D$9:$E$9,P$13))</f>
        <v>#DIV/0!</v>
      </c>
      <c r="Q73" s="14" t="e">
        <f>IF($F69="s-curve",$D69+($E69-$D69)*$I$2/(1+EXP($I$3*(COUNT($J$13:Q$13)+$I$4))),TREND($D69:$E69,$D$9:$E$9,Q$13))</f>
        <v>#DIV/0!</v>
      </c>
      <c r="R73" s="14" t="e">
        <f>IF($F69="s-curve",$D69+($E69-$D69)*$I$2/(1+EXP($I$3*(COUNT($J$13:R$13)+$I$4))),TREND($D69:$E69,$D$9:$E$9,R$13))</f>
        <v>#DIV/0!</v>
      </c>
      <c r="S73" s="14" t="e">
        <f>IF($F69="s-curve",$D69+($E69-$D69)*$I$2/(1+EXP($I$3*(COUNT($J$13:S$13)+$I$4))),TREND($D69:$E69,$D$9:$E$9,S$13))</f>
        <v>#DIV/0!</v>
      </c>
      <c r="T73" s="14" t="e">
        <f>IF($F69="s-curve",$D69+($E69-$D69)*$I$2/(1+EXP($I$3*(COUNT($J$13:T$13)+$I$4))),TREND($D69:$E69,$D$9:$E$9,T$13))</f>
        <v>#DIV/0!</v>
      </c>
      <c r="U73" s="14" t="e">
        <f>IF($F69="s-curve",$D69+($E69-$D69)*$I$2/(1+EXP($I$3*(COUNT($J$13:U$13)+$I$4))),TREND($D69:$E69,$D$9:$E$9,U$13))</f>
        <v>#DIV/0!</v>
      </c>
      <c r="V73" s="14" t="e">
        <f>IF($F69="s-curve",$D69+($E69-$D69)*$I$2/(1+EXP($I$3*(COUNT($J$13:V$13)+$I$4))),TREND($D69:$E69,$D$9:$E$9,V$13))</f>
        <v>#DIV/0!</v>
      </c>
      <c r="W73" s="14" t="e">
        <f>IF($F69="s-curve",$D69+($E69-$D69)*$I$2/(1+EXP($I$3*(COUNT($J$13:W$13)+$I$4))),TREND($D69:$E69,$D$9:$E$9,W$13))</f>
        <v>#DIV/0!</v>
      </c>
      <c r="X73" s="14" t="e">
        <f>IF($F69="s-curve",$D69+($E69-$D69)*$I$2/(1+EXP($I$3*(COUNT($J$13:X$13)+$I$4))),TREND($D69:$E69,$D$9:$E$9,X$13))</f>
        <v>#DIV/0!</v>
      </c>
      <c r="Y73" s="14" t="e">
        <f>IF($F69="s-curve",$D69+($E69-$D69)*$I$2/(1+EXP($I$3*(COUNT($J$13:Y$13)+$I$4))),TREND($D69:$E69,$D$9:$E$9,Y$13))</f>
        <v>#DIV/0!</v>
      </c>
      <c r="Z73" s="14" t="e">
        <f>IF($F69="s-curve",$D69+($E69-$D69)*$I$2/(1+EXP($I$3*(COUNT($J$13:Z$13)+$I$4))),TREND($D69:$E69,$D$9:$E$9,Z$13))</f>
        <v>#DIV/0!</v>
      </c>
      <c r="AA73" s="14" t="e">
        <f>IF($F69="s-curve",$D69+($E69-$D69)*$I$2/(1+EXP($I$3*(COUNT($J$13:AA$13)+$I$4))),TREND($D69:$E69,$D$9:$E$9,AA$13))</f>
        <v>#DIV/0!</v>
      </c>
      <c r="AB73" s="14" t="e">
        <f>IF($F69="s-curve",$D69+($E69-$D69)*$I$2/(1+EXP($I$3*(COUNT($J$13:AB$13)+$I$4))),TREND($D69:$E69,$D$9:$E$9,AB$13))</f>
        <v>#DIV/0!</v>
      </c>
      <c r="AC73" s="14" t="e">
        <f>IF($F69="s-curve",$D69+($E69-$D69)*$I$2/(1+EXP($I$3*(COUNT($J$13:AC$13)+$I$4))),TREND($D69:$E69,$D$9:$E$9,AC$13))</f>
        <v>#DIV/0!</v>
      </c>
      <c r="AD73" s="14" t="e">
        <f>IF($F69="s-curve",$D69+($E69-$D69)*$I$2/(1+EXP($I$3*(COUNT($J$13:AD$13)+$I$4))),TREND($D69:$E69,$D$9:$E$9,AD$13))</f>
        <v>#DIV/0!</v>
      </c>
      <c r="AE73" s="14" t="e">
        <f>IF($F69="s-curve",$D69+($E69-$D69)*$I$2/(1+EXP($I$3*(COUNT($J$13:AE$13)+$I$4))),TREND($D69:$E69,$D$9:$E$9,AE$13))</f>
        <v>#DIV/0!</v>
      </c>
      <c r="AF73" s="14" t="e">
        <f>IF($F69="s-curve",$D69+($E69-$D69)*$I$2/(1+EXP($I$3*(COUNT($J$13:AF$13)+$I$4))),TREND($D69:$E69,$D$9:$E$9,AF$13))</f>
        <v>#DIV/0!</v>
      </c>
      <c r="AG73" s="14" t="e">
        <f>IF($F69="s-curve",$D69+($E69-$D69)*$I$2/(1+EXP($I$3*(COUNT($J$13:AG$13)+$I$4))),TREND($D69:$E69,$D$9:$E$9,AG$13))</f>
        <v>#DIV/0!</v>
      </c>
      <c r="AH73" s="14" t="e">
        <f>IF($F69="s-curve",$D69+($E69-$D69)*$I$2/(1+EXP($I$3*(COUNT($J$13:AH$13)+$I$4))),TREND($D69:$E69,$D$9:$E$9,AH$13))</f>
        <v>#DIV/0!</v>
      </c>
      <c r="AI73" s="14" t="e">
        <f>IF($F69="s-curve",$D69+($E69-$D69)*$I$2/(1+EXP($I$3*(COUNT($J$13:AI$13)+$I$4))),TREND($D69:$E69,$D$9:$E$9,AI$13))</f>
        <v>#DIV/0!</v>
      </c>
      <c r="AJ73" s="14" t="e">
        <f>IF($F69="s-curve",$D69+($E69-$D69)*$I$2/(1+EXP($I$3*(COUNT($J$13:AJ$13)+$I$4))),TREND($D69:$E69,$D$9:$E$9,AJ$13))</f>
        <v>#DIV/0!</v>
      </c>
      <c r="AK73" s="14" t="e">
        <f>IF($F69="s-curve",$D69+($E69-$D69)*$I$2/(1+EXP($I$3*(COUNT($J$13:AK$13)+$I$4))),TREND($D69:$E69,$D$9:$E$9,AK$13))</f>
        <v>#DIV/0!</v>
      </c>
      <c r="AL73" s="14" t="e">
        <f>IF($F69="s-curve",$D69+($E69-$D69)*$I$2/(1+EXP($I$3*(COUNT($J$13:AL$13)+$I$4))),TREND($D69:$E69,$D$9:$E$9,AL$13))</f>
        <v>#DIV/0!</v>
      </c>
      <c r="AM73" s="14" t="e">
        <f>IF($F69="s-curve",$D69+($E69-$D69)*$I$2/(1+EXP($I$3*(COUNT($J$13:AM$13)+$I$4))),TREND($D69:$E69,$D$9:$E$9,AM$13))</f>
        <v>#DIV/0!</v>
      </c>
      <c r="AN73" s="14" t="e">
        <f>IF($F69="s-curve",$D69+($E69-$D69)*$I$2/(1+EXP($I$3*(COUNT($J$13:AN$13)+$I$4))),TREND($D69:$E69,$D$9:$E$9,AN$13))</f>
        <v>#DIV/0!</v>
      </c>
    </row>
    <row r="74" spans="1:40" x14ac:dyDescent="0.35">
      <c r="C74" s="14" t="s">
        <v>2</v>
      </c>
      <c r="D74" s="14">
        <v>0</v>
      </c>
      <c r="E74" s="14">
        <v>0</v>
      </c>
      <c r="F74" s="8" t="str">
        <f>IF(D74=E74,"n/a",IF(OR(C74="battery electric vehicle",C74="natural gas vehicle",C74="plugin hybrid vehicle"),"s-curve","linear"))</f>
        <v>n/a</v>
      </c>
      <c r="J74" s="25">
        <f t="shared" si="5"/>
        <v>0</v>
      </c>
      <c r="K74" s="14">
        <f>IF($F70="s-curve",$D70+($E70-$D70)*$I$2/(1+EXP($I$3*(COUNT($J$13:K$13)+$I$4))),TREND($D70:$E70,$D$9:$E$9,K$13))</f>
        <v>0</v>
      </c>
      <c r="L74" s="14">
        <f>IF($F70="s-curve",$D70+($E70-$D70)*$I$2/(1+EXP($I$3*(COUNT($J$13:L$13)+$I$4))),TREND($D70:$E70,$D$9:$E$9,L$13))</f>
        <v>0</v>
      </c>
      <c r="M74" s="14">
        <f>IF($F70="s-curve",$D70+($E70-$D70)*$I$2/(1+EXP($I$3*(COUNT($J$13:M$13)+$I$4))),TREND($D70:$E70,$D$9:$E$9,M$13))</f>
        <v>0</v>
      </c>
      <c r="N74" s="14">
        <f>IF($F70="s-curve",$D70+($E70-$D70)*$I$2/(1+EXP($I$3*(COUNT($J$13:N$13)+$I$4))),TREND($D70:$E70,$D$9:$E$9,N$13))</f>
        <v>0</v>
      </c>
      <c r="O74" s="14">
        <f>IF($F70="s-curve",$D70+($E70-$D70)*$I$2/(1+EXP($I$3*(COUNT($J$13:O$13)+$I$4))),TREND($D70:$E70,$D$9:$E$9,O$13))</f>
        <v>0</v>
      </c>
      <c r="P74" s="14">
        <f>IF($F70="s-curve",$D70+($E70-$D70)*$I$2/(1+EXP($I$3*(COUNT($J$13:P$13)+$I$4))),TREND($D70:$E70,$D$9:$E$9,P$13))</f>
        <v>0</v>
      </c>
      <c r="Q74" s="14">
        <f>IF($F70="s-curve",$D70+($E70-$D70)*$I$2/(1+EXP($I$3*(COUNT($J$13:Q$13)+$I$4))),TREND($D70:$E70,$D$9:$E$9,Q$13))</f>
        <v>0</v>
      </c>
      <c r="R74" s="14">
        <f>IF($F70="s-curve",$D70+($E70-$D70)*$I$2/(1+EXP($I$3*(COUNT($J$13:R$13)+$I$4))),TREND($D70:$E70,$D$9:$E$9,R$13))</f>
        <v>0</v>
      </c>
      <c r="S74" s="14">
        <f>IF($F70="s-curve",$D70+($E70-$D70)*$I$2/(1+EXP($I$3*(COUNT($J$13:S$13)+$I$4))),TREND($D70:$E70,$D$9:$E$9,S$13))</f>
        <v>0</v>
      </c>
      <c r="T74" s="14">
        <f>IF($F70="s-curve",$D70+($E70-$D70)*$I$2/(1+EXP($I$3*(COUNT($J$13:T$13)+$I$4))),TREND($D70:$E70,$D$9:$E$9,T$13))</f>
        <v>0</v>
      </c>
      <c r="U74" s="14">
        <f>IF($F70="s-curve",$D70+($E70-$D70)*$I$2/(1+EXP($I$3*(COUNT($J$13:U$13)+$I$4))),TREND($D70:$E70,$D$9:$E$9,U$13))</f>
        <v>0</v>
      </c>
      <c r="V74" s="14">
        <f>IF($F70="s-curve",$D70+($E70-$D70)*$I$2/(1+EXP($I$3*(COUNT($J$13:V$13)+$I$4))),TREND($D70:$E70,$D$9:$E$9,V$13))</f>
        <v>0</v>
      </c>
      <c r="W74" s="14">
        <f>IF($F70="s-curve",$D70+($E70-$D70)*$I$2/(1+EXP($I$3*(COUNT($J$13:W$13)+$I$4))),TREND($D70:$E70,$D$9:$E$9,W$13))</f>
        <v>0</v>
      </c>
      <c r="X74" s="14">
        <f>IF($F70="s-curve",$D70+($E70-$D70)*$I$2/(1+EXP($I$3*(COUNT($J$13:X$13)+$I$4))),TREND($D70:$E70,$D$9:$E$9,X$13))</f>
        <v>0</v>
      </c>
      <c r="Y74" s="14">
        <f>IF($F70="s-curve",$D70+($E70-$D70)*$I$2/(1+EXP($I$3*(COUNT($J$13:Y$13)+$I$4))),TREND($D70:$E70,$D$9:$E$9,Y$13))</f>
        <v>0</v>
      </c>
      <c r="Z74" s="14">
        <f>IF($F70="s-curve",$D70+($E70-$D70)*$I$2/(1+EXP($I$3*(COUNT($J$13:Z$13)+$I$4))),TREND($D70:$E70,$D$9:$E$9,Z$13))</f>
        <v>0</v>
      </c>
      <c r="AA74" s="14">
        <f>IF($F70="s-curve",$D70+($E70-$D70)*$I$2/(1+EXP($I$3*(COUNT($J$13:AA$13)+$I$4))),TREND($D70:$E70,$D$9:$E$9,AA$13))</f>
        <v>0</v>
      </c>
      <c r="AB74" s="14">
        <f>IF($F70="s-curve",$D70+($E70-$D70)*$I$2/(1+EXP($I$3*(COUNT($J$13:AB$13)+$I$4))),TREND($D70:$E70,$D$9:$E$9,AB$13))</f>
        <v>0</v>
      </c>
      <c r="AC74" s="14">
        <f>IF($F70="s-curve",$D70+($E70-$D70)*$I$2/(1+EXP($I$3*(COUNT($J$13:AC$13)+$I$4))),TREND($D70:$E70,$D$9:$E$9,AC$13))</f>
        <v>0</v>
      </c>
      <c r="AD74" s="14">
        <f>IF($F70="s-curve",$D70+($E70-$D70)*$I$2/(1+EXP($I$3*(COUNT($J$13:AD$13)+$I$4))),TREND($D70:$E70,$D$9:$E$9,AD$13))</f>
        <v>0</v>
      </c>
      <c r="AE74" s="14">
        <f>IF($F70="s-curve",$D70+($E70-$D70)*$I$2/(1+EXP($I$3*(COUNT($J$13:AE$13)+$I$4))),TREND($D70:$E70,$D$9:$E$9,AE$13))</f>
        <v>0</v>
      </c>
      <c r="AF74" s="14">
        <f>IF($F70="s-curve",$D70+($E70-$D70)*$I$2/(1+EXP($I$3*(COUNT($J$13:AF$13)+$I$4))),TREND($D70:$E70,$D$9:$E$9,AF$13))</f>
        <v>0</v>
      </c>
      <c r="AG74" s="14">
        <f>IF($F70="s-curve",$D70+($E70-$D70)*$I$2/(1+EXP($I$3*(COUNT($J$13:AG$13)+$I$4))),TREND($D70:$E70,$D$9:$E$9,AG$13))</f>
        <v>0</v>
      </c>
      <c r="AH74" s="14">
        <f>IF($F70="s-curve",$D70+($E70-$D70)*$I$2/(1+EXP($I$3*(COUNT($J$13:AH$13)+$I$4))),TREND($D70:$E70,$D$9:$E$9,AH$13))</f>
        <v>0</v>
      </c>
      <c r="AI74" s="14">
        <f>IF($F70="s-curve",$D70+($E70-$D70)*$I$2/(1+EXP($I$3*(COUNT($J$13:AI$13)+$I$4))),TREND($D70:$E70,$D$9:$E$9,AI$13))</f>
        <v>0</v>
      </c>
      <c r="AJ74" s="14">
        <f>IF($F70="s-curve",$D70+($E70-$D70)*$I$2/(1+EXP($I$3*(COUNT($J$13:AJ$13)+$I$4))),TREND($D70:$E70,$D$9:$E$9,AJ$13))</f>
        <v>0</v>
      </c>
      <c r="AK74" s="14">
        <f>IF($F70="s-curve",$D70+($E70-$D70)*$I$2/(1+EXP($I$3*(COUNT($J$13:AK$13)+$I$4))),TREND($D70:$E70,$D$9:$E$9,AK$13))</f>
        <v>0</v>
      </c>
      <c r="AL74" s="14">
        <f>IF($F70="s-curve",$D70+($E70-$D70)*$I$2/(1+EXP($I$3*(COUNT($J$13:AL$13)+$I$4))),TREND($D70:$E70,$D$9:$E$9,AL$13))</f>
        <v>0</v>
      </c>
      <c r="AM74" s="14">
        <f>IF($F70="s-curve",$D70+($E70-$D70)*$I$2/(1+EXP($I$3*(COUNT($J$13:AM$13)+$I$4))),TREND($D70:$E70,$D$9:$E$9,AM$13))</f>
        <v>0</v>
      </c>
      <c r="AN74" s="14">
        <f>IF($F70="s-curve",$D70+($E70-$D70)*$I$2/(1+EXP($I$3*(COUNT($J$13:AN$13)+$I$4))),TREND($D70:$E70,$D$9:$E$9,AN$13))</f>
        <v>0</v>
      </c>
    </row>
    <row r="75" spans="1:40" x14ac:dyDescent="0.35">
      <c r="C75" s="14" t="s">
        <v>3</v>
      </c>
      <c r="D75" s="14">
        <v>0</v>
      </c>
      <c r="E75" s="14">
        <v>0</v>
      </c>
      <c r="F75" s="8" t="str">
        <f>IF(D75=E75,"n/a",IF(OR(C75="battery electric vehicle",C75="natural gas vehicle",C75="plugin hybrid vehicle"),"s-curve","linear"))</f>
        <v>n/a</v>
      </c>
      <c r="J75" s="25">
        <f t="shared" si="5"/>
        <v>0</v>
      </c>
      <c r="K75" s="14">
        <f>IF($F71="s-curve",$D71+($E71-$D71)*$I$2/(1+EXP($I$3*(COUNT($J$13:K$13)+$I$4))),TREND($D71:$E71,$D$9:$E$9,K$13))</f>
        <v>0</v>
      </c>
      <c r="L75" s="14">
        <f>IF($F71="s-curve",$D71+($E71-$D71)*$I$2/(1+EXP($I$3*(COUNT($J$13:L$13)+$I$4))),TREND($D71:$E71,$D$9:$E$9,L$13))</f>
        <v>0</v>
      </c>
      <c r="M75" s="14">
        <f>IF($F71="s-curve",$D71+($E71-$D71)*$I$2/(1+EXP($I$3*(COUNT($J$13:M$13)+$I$4))),TREND($D71:$E71,$D$9:$E$9,M$13))</f>
        <v>0</v>
      </c>
      <c r="N75" s="14">
        <f>IF($F71="s-curve",$D71+($E71-$D71)*$I$2/(1+EXP($I$3*(COUNT($J$13:N$13)+$I$4))),TREND($D71:$E71,$D$9:$E$9,N$13))</f>
        <v>0</v>
      </c>
      <c r="O75" s="14">
        <f>IF($F71="s-curve",$D71+($E71-$D71)*$I$2/(1+EXP($I$3*(COUNT($J$13:O$13)+$I$4))),TREND($D71:$E71,$D$9:$E$9,O$13))</f>
        <v>0</v>
      </c>
      <c r="P75" s="14">
        <f>IF($F71="s-curve",$D71+($E71-$D71)*$I$2/(1+EXP($I$3*(COUNT($J$13:P$13)+$I$4))),TREND($D71:$E71,$D$9:$E$9,P$13))</f>
        <v>0</v>
      </c>
      <c r="Q75" s="14">
        <f>IF($F71="s-curve",$D71+($E71-$D71)*$I$2/(1+EXP($I$3*(COUNT($J$13:Q$13)+$I$4))),TREND($D71:$E71,$D$9:$E$9,Q$13))</f>
        <v>0</v>
      </c>
      <c r="R75" s="14">
        <f>IF($F71="s-curve",$D71+($E71-$D71)*$I$2/(1+EXP($I$3*(COUNT($J$13:R$13)+$I$4))),TREND($D71:$E71,$D$9:$E$9,R$13))</f>
        <v>0</v>
      </c>
      <c r="S75" s="14">
        <f>IF($F71="s-curve",$D71+($E71-$D71)*$I$2/(1+EXP($I$3*(COUNT($J$13:S$13)+$I$4))),TREND($D71:$E71,$D$9:$E$9,S$13))</f>
        <v>0</v>
      </c>
      <c r="T75" s="14">
        <f>IF($F71="s-curve",$D71+($E71-$D71)*$I$2/(1+EXP($I$3*(COUNT($J$13:T$13)+$I$4))),TREND($D71:$E71,$D$9:$E$9,T$13))</f>
        <v>0</v>
      </c>
      <c r="U75" s="14">
        <f>IF($F71="s-curve",$D71+($E71-$D71)*$I$2/(1+EXP($I$3*(COUNT($J$13:U$13)+$I$4))),TREND($D71:$E71,$D$9:$E$9,U$13))</f>
        <v>0</v>
      </c>
      <c r="V75" s="14">
        <f>IF($F71="s-curve",$D71+($E71-$D71)*$I$2/(1+EXP($I$3*(COUNT($J$13:V$13)+$I$4))),TREND($D71:$E71,$D$9:$E$9,V$13))</f>
        <v>0</v>
      </c>
      <c r="W75" s="14">
        <f>IF($F71="s-curve",$D71+($E71-$D71)*$I$2/(1+EXP($I$3*(COUNT($J$13:W$13)+$I$4))),TREND($D71:$E71,$D$9:$E$9,W$13))</f>
        <v>0</v>
      </c>
      <c r="X75" s="14">
        <f>IF($F71="s-curve",$D71+($E71-$D71)*$I$2/(1+EXP($I$3*(COUNT($J$13:X$13)+$I$4))),TREND($D71:$E71,$D$9:$E$9,X$13))</f>
        <v>0</v>
      </c>
      <c r="Y75" s="14">
        <f>IF($F71="s-curve",$D71+($E71-$D71)*$I$2/(1+EXP($I$3*(COUNT($J$13:Y$13)+$I$4))),TREND($D71:$E71,$D$9:$E$9,Y$13))</f>
        <v>0</v>
      </c>
      <c r="Z75" s="14">
        <f>IF($F71="s-curve",$D71+($E71-$D71)*$I$2/(1+EXP($I$3*(COUNT($J$13:Z$13)+$I$4))),TREND($D71:$E71,$D$9:$E$9,Z$13))</f>
        <v>0</v>
      </c>
      <c r="AA75" s="14">
        <f>IF($F71="s-curve",$D71+($E71-$D71)*$I$2/(1+EXP($I$3*(COUNT($J$13:AA$13)+$I$4))),TREND($D71:$E71,$D$9:$E$9,AA$13))</f>
        <v>0</v>
      </c>
      <c r="AB75" s="14">
        <f>IF($F71="s-curve",$D71+($E71-$D71)*$I$2/(1+EXP($I$3*(COUNT($J$13:AB$13)+$I$4))),TREND($D71:$E71,$D$9:$E$9,AB$13))</f>
        <v>0</v>
      </c>
      <c r="AC75" s="14">
        <f>IF($F71="s-curve",$D71+($E71-$D71)*$I$2/(1+EXP($I$3*(COUNT($J$13:AC$13)+$I$4))),TREND($D71:$E71,$D$9:$E$9,AC$13))</f>
        <v>0</v>
      </c>
      <c r="AD75" s="14">
        <f>IF($F71="s-curve",$D71+($E71-$D71)*$I$2/(1+EXP($I$3*(COUNT($J$13:AD$13)+$I$4))),TREND($D71:$E71,$D$9:$E$9,AD$13))</f>
        <v>0</v>
      </c>
      <c r="AE75" s="14">
        <f>IF($F71="s-curve",$D71+($E71-$D71)*$I$2/(1+EXP($I$3*(COUNT($J$13:AE$13)+$I$4))),TREND($D71:$E71,$D$9:$E$9,AE$13))</f>
        <v>0</v>
      </c>
      <c r="AF75" s="14">
        <f>IF($F71="s-curve",$D71+($E71-$D71)*$I$2/(1+EXP($I$3*(COUNT($J$13:AF$13)+$I$4))),TREND($D71:$E71,$D$9:$E$9,AF$13))</f>
        <v>0</v>
      </c>
      <c r="AG75" s="14">
        <f>IF($F71="s-curve",$D71+($E71-$D71)*$I$2/(1+EXP($I$3*(COUNT($J$13:AG$13)+$I$4))),TREND($D71:$E71,$D$9:$E$9,AG$13))</f>
        <v>0</v>
      </c>
      <c r="AH75" s="14">
        <f>IF($F71="s-curve",$D71+($E71-$D71)*$I$2/(1+EXP($I$3*(COUNT($J$13:AH$13)+$I$4))),TREND($D71:$E71,$D$9:$E$9,AH$13))</f>
        <v>0</v>
      </c>
      <c r="AI75" s="14">
        <f>IF($F71="s-curve",$D71+($E71-$D71)*$I$2/(1+EXP($I$3*(COUNT($J$13:AI$13)+$I$4))),TREND($D71:$E71,$D$9:$E$9,AI$13))</f>
        <v>0</v>
      </c>
      <c r="AJ75" s="14">
        <f>IF($F71="s-curve",$D71+($E71-$D71)*$I$2/(1+EXP($I$3*(COUNT($J$13:AJ$13)+$I$4))),TREND($D71:$E71,$D$9:$E$9,AJ$13))</f>
        <v>0</v>
      </c>
      <c r="AK75" s="14">
        <f>IF($F71="s-curve",$D71+($E71-$D71)*$I$2/(1+EXP($I$3*(COUNT($J$13:AK$13)+$I$4))),TREND($D71:$E71,$D$9:$E$9,AK$13))</f>
        <v>0</v>
      </c>
      <c r="AL75" s="14">
        <f>IF($F71="s-curve",$D71+($E71-$D71)*$I$2/(1+EXP($I$3*(COUNT($J$13:AL$13)+$I$4))),TREND($D71:$E71,$D$9:$E$9,AL$13))</f>
        <v>0</v>
      </c>
      <c r="AM75" s="14">
        <f>IF($F71="s-curve",$D71+($E71-$D71)*$I$2/(1+EXP($I$3*(COUNT($J$13:AM$13)+$I$4))),TREND($D71:$E71,$D$9:$E$9,AM$13))</f>
        <v>0</v>
      </c>
      <c r="AN75" s="14">
        <f>IF($F71="s-curve",$D71+($E71-$D71)*$I$2/(1+EXP($I$3*(COUNT($J$13:AN$13)+$I$4))),TREND($D71:$E71,$D$9:$E$9,AN$13))</f>
        <v>0</v>
      </c>
    </row>
    <row r="76" spans="1:40" x14ac:dyDescent="0.35">
      <c r="C76" s="14" t="s">
        <v>4</v>
      </c>
      <c r="D76" s="14">
        <v>1</v>
      </c>
      <c r="E76" s="14">
        <v>1</v>
      </c>
      <c r="F76" s="8" t="str">
        <f>IF(D76=E76,"n/a",IF(OR(C76="battery electric vehicle",C76="natural gas vehicle",C76="plugin hybrid vehicle"),"s-curve","linear"))</f>
        <v>n/a</v>
      </c>
      <c r="H76" s="92"/>
      <c r="J76" s="25">
        <f t="shared" si="5"/>
        <v>0</v>
      </c>
      <c r="K76" s="14">
        <f>IF($F72="s-curve",$D72+($E72-$D72)*$I$2/(1+EXP($I$3*(COUNT($J$13:K$13)+$I$4))),TREND($D72:$E72,$D$9:$E$9,K$13))</f>
        <v>0</v>
      </c>
      <c r="L76" s="14">
        <f>IF($F72="s-curve",$D72+($E72-$D72)*$I$2/(1+EXP($I$3*(COUNT($J$13:L$13)+$I$4))),TREND($D72:$E72,$D$9:$E$9,L$13))</f>
        <v>0</v>
      </c>
      <c r="M76" s="14">
        <f>IF($F72="s-curve",$D72+($E72-$D72)*$I$2/(1+EXP($I$3*(COUNT($J$13:M$13)+$I$4))),TREND($D72:$E72,$D$9:$E$9,M$13))</f>
        <v>0</v>
      </c>
      <c r="N76" s="14">
        <f>IF($F72="s-curve",$D72+($E72-$D72)*$I$2/(1+EXP($I$3*(COUNT($J$13:N$13)+$I$4))),TREND($D72:$E72,$D$9:$E$9,N$13))</f>
        <v>0</v>
      </c>
      <c r="O76" s="14">
        <f>IF($F72="s-curve",$D72+($E72-$D72)*$I$2/(1+EXP($I$3*(COUNT($J$13:O$13)+$I$4))),TREND($D72:$E72,$D$9:$E$9,O$13))</f>
        <v>0</v>
      </c>
      <c r="P76" s="14">
        <f>IF($F72="s-curve",$D72+($E72-$D72)*$I$2/(1+EXP($I$3*(COUNT($J$13:P$13)+$I$4))),TREND($D72:$E72,$D$9:$E$9,P$13))</f>
        <v>0</v>
      </c>
      <c r="Q76" s="14">
        <f>IF($F72="s-curve",$D72+($E72-$D72)*$I$2/(1+EXP($I$3*(COUNT($J$13:Q$13)+$I$4))),TREND($D72:$E72,$D$9:$E$9,Q$13))</f>
        <v>0</v>
      </c>
      <c r="R76" s="14">
        <f>IF($F72="s-curve",$D72+($E72-$D72)*$I$2/(1+EXP($I$3*(COUNT($J$13:R$13)+$I$4))),TREND($D72:$E72,$D$9:$E$9,R$13))</f>
        <v>0</v>
      </c>
      <c r="S76" s="14">
        <f>IF($F72="s-curve",$D72+($E72-$D72)*$I$2/(1+EXP($I$3*(COUNT($J$13:S$13)+$I$4))),TREND($D72:$E72,$D$9:$E$9,S$13))</f>
        <v>0</v>
      </c>
      <c r="T76" s="14">
        <f>IF($F72="s-curve",$D72+($E72-$D72)*$I$2/(1+EXP($I$3*(COUNT($J$13:T$13)+$I$4))),TREND($D72:$E72,$D$9:$E$9,T$13))</f>
        <v>0</v>
      </c>
      <c r="U76" s="14">
        <f>IF($F72="s-curve",$D72+($E72-$D72)*$I$2/(1+EXP($I$3*(COUNT($J$13:U$13)+$I$4))),TREND($D72:$E72,$D$9:$E$9,U$13))</f>
        <v>0</v>
      </c>
      <c r="V76" s="14">
        <f>IF($F72="s-curve",$D72+($E72-$D72)*$I$2/(1+EXP($I$3*(COUNT($J$13:V$13)+$I$4))),TREND($D72:$E72,$D$9:$E$9,V$13))</f>
        <v>0</v>
      </c>
      <c r="W76" s="14">
        <f>IF($F72="s-curve",$D72+($E72-$D72)*$I$2/(1+EXP($I$3*(COUNT($J$13:W$13)+$I$4))),TREND($D72:$E72,$D$9:$E$9,W$13))</f>
        <v>0</v>
      </c>
      <c r="X76" s="14">
        <f>IF($F72="s-curve",$D72+($E72-$D72)*$I$2/(1+EXP($I$3*(COUNT($J$13:X$13)+$I$4))),TREND($D72:$E72,$D$9:$E$9,X$13))</f>
        <v>0</v>
      </c>
      <c r="Y76" s="14">
        <f>IF($F72="s-curve",$D72+($E72-$D72)*$I$2/(1+EXP($I$3*(COUNT($J$13:Y$13)+$I$4))),TREND($D72:$E72,$D$9:$E$9,Y$13))</f>
        <v>0</v>
      </c>
      <c r="Z76" s="14">
        <f>IF($F72="s-curve",$D72+($E72-$D72)*$I$2/(1+EXP($I$3*(COUNT($J$13:Z$13)+$I$4))),TREND($D72:$E72,$D$9:$E$9,Z$13))</f>
        <v>0</v>
      </c>
      <c r="AA76" s="14">
        <f>IF($F72="s-curve",$D72+($E72-$D72)*$I$2/(1+EXP($I$3*(COUNT($J$13:AA$13)+$I$4))),TREND($D72:$E72,$D$9:$E$9,AA$13))</f>
        <v>0</v>
      </c>
      <c r="AB76" s="14">
        <f>IF($F72="s-curve",$D72+($E72-$D72)*$I$2/(1+EXP($I$3*(COUNT($J$13:AB$13)+$I$4))),TREND($D72:$E72,$D$9:$E$9,AB$13))</f>
        <v>0</v>
      </c>
      <c r="AC76" s="14">
        <f>IF($F72="s-curve",$D72+($E72-$D72)*$I$2/(1+EXP($I$3*(COUNT($J$13:AC$13)+$I$4))),TREND($D72:$E72,$D$9:$E$9,AC$13))</f>
        <v>0</v>
      </c>
      <c r="AD76" s="14">
        <f>IF($F72="s-curve",$D72+($E72-$D72)*$I$2/(1+EXP($I$3*(COUNT($J$13:AD$13)+$I$4))),TREND($D72:$E72,$D$9:$E$9,AD$13))</f>
        <v>0</v>
      </c>
      <c r="AE76" s="14">
        <f>IF($F72="s-curve",$D72+($E72-$D72)*$I$2/(1+EXP($I$3*(COUNT($J$13:AE$13)+$I$4))),TREND($D72:$E72,$D$9:$E$9,AE$13))</f>
        <v>0</v>
      </c>
      <c r="AF76" s="14">
        <f>IF($F72="s-curve",$D72+($E72-$D72)*$I$2/(1+EXP($I$3*(COUNT($J$13:AF$13)+$I$4))),TREND($D72:$E72,$D$9:$E$9,AF$13))</f>
        <v>0</v>
      </c>
      <c r="AG76" s="14">
        <f>IF($F72="s-curve",$D72+($E72-$D72)*$I$2/(1+EXP($I$3*(COUNT($J$13:AG$13)+$I$4))),TREND($D72:$E72,$D$9:$E$9,AG$13))</f>
        <v>0</v>
      </c>
      <c r="AH76" s="14">
        <f>IF($F72="s-curve",$D72+($E72-$D72)*$I$2/(1+EXP($I$3*(COUNT($J$13:AH$13)+$I$4))),TREND($D72:$E72,$D$9:$E$9,AH$13))</f>
        <v>0</v>
      </c>
      <c r="AI76" s="14">
        <f>IF($F72="s-curve",$D72+($E72-$D72)*$I$2/(1+EXP($I$3*(COUNT($J$13:AI$13)+$I$4))),TREND($D72:$E72,$D$9:$E$9,AI$13))</f>
        <v>0</v>
      </c>
      <c r="AJ76" s="14">
        <f>IF($F72="s-curve",$D72+($E72-$D72)*$I$2/(1+EXP($I$3*(COUNT($J$13:AJ$13)+$I$4))),TREND($D72:$E72,$D$9:$E$9,AJ$13))</f>
        <v>0</v>
      </c>
      <c r="AK76" s="14">
        <f>IF($F72="s-curve",$D72+($E72-$D72)*$I$2/(1+EXP($I$3*(COUNT($J$13:AK$13)+$I$4))),TREND($D72:$E72,$D$9:$E$9,AK$13))</f>
        <v>0</v>
      </c>
      <c r="AL76" s="14">
        <f>IF($F72="s-curve",$D72+($E72-$D72)*$I$2/(1+EXP($I$3*(COUNT($J$13:AL$13)+$I$4))),TREND($D72:$E72,$D$9:$E$9,AL$13))</f>
        <v>0</v>
      </c>
      <c r="AM76" s="14">
        <f>IF($F72="s-curve",$D72+($E72-$D72)*$I$2/(1+EXP($I$3*(COUNT($J$13:AM$13)+$I$4))),TREND($D72:$E72,$D$9:$E$9,AM$13))</f>
        <v>0</v>
      </c>
      <c r="AN76" s="14">
        <f>IF($F72="s-curve",$D72+($E72-$D72)*$I$2/(1+EXP($I$3*(COUNT($J$13:AN$13)+$I$4))),TREND($D72:$E72,$D$9:$E$9,AN$13))</f>
        <v>0</v>
      </c>
    </row>
    <row r="77" spans="1:40" x14ac:dyDescent="0.35">
      <c r="C77" s="14" t="s">
        <v>5</v>
      </c>
      <c r="D77" s="14">
        <v>0</v>
      </c>
      <c r="E77" s="14">
        <v>0</v>
      </c>
      <c r="F77" s="8" t="str">
        <f>IF(D77=E77,"n/a",IF(OR(C77="battery electric vehicle",C77="natural gas vehicle",C77="plugin hybrid vehicle"),"s-curve","linear"))</f>
        <v>n/a</v>
      </c>
      <c r="J77" s="25">
        <f t="shared" ref="J77:J97" si="6">D73</f>
        <v>0</v>
      </c>
      <c r="K77" s="14">
        <f>IF($F73="s-curve",$D73+($E73-$D73)*$I$2/(1+EXP($I$3*(COUNT($J$13:K$13)+$I$4))),TREND($D73:$E73,$D$9:$E$9,K$13))</f>
        <v>0</v>
      </c>
      <c r="L77" s="14">
        <f>IF($F73="s-curve",$D73+($E73-$D73)*$I$2/(1+EXP($I$3*(COUNT($J$13:L$13)+$I$4))),TREND($D73:$E73,$D$9:$E$9,L$13))</f>
        <v>0</v>
      </c>
      <c r="M77" s="14">
        <f>IF($F73="s-curve",$D73+($E73-$D73)*$I$2/(1+EXP($I$3*(COUNT($J$13:M$13)+$I$4))),TREND($D73:$E73,$D$9:$E$9,M$13))</f>
        <v>0</v>
      </c>
      <c r="N77" s="14">
        <f>IF($F73="s-curve",$D73+($E73-$D73)*$I$2/(1+EXP($I$3*(COUNT($J$13:N$13)+$I$4))),TREND($D73:$E73,$D$9:$E$9,N$13))</f>
        <v>0</v>
      </c>
      <c r="O77" s="14">
        <f>IF($F73="s-curve",$D73+($E73-$D73)*$I$2/(1+EXP($I$3*(COUNT($J$13:O$13)+$I$4))),TREND($D73:$E73,$D$9:$E$9,O$13))</f>
        <v>0</v>
      </c>
      <c r="P77" s="14">
        <f>IF($F73="s-curve",$D73+($E73-$D73)*$I$2/(1+EXP($I$3*(COUNT($J$13:P$13)+$I$4))),TREND($D73:$E73,$D$9:$E$9,P$13))</f>
        <v>0</v>
      </c>
      <c r="Q77" s="14">
        <f>IF($F73="s-curve",$D73+($E73-$D73)*$I$2/(1+EXP($I$3*(COUNT($J$13:Q$13)+$I$4))),TREND($D73:$E73,$D$9:$E$9,Q$13))</f>
        <v>0</v>
      </c>
      <c r="R77" s="14">
        <f>IF($F73="s-curve",$D73+($E73-$D73)*$I$2/(1+EXP($I$3*(COUNT($J$13:R$13)+$I$4))),TREND($D73:$E73,$D$9:$E$9,R$13))</f>
        <v>0</v>
      </c>
      <c r="S77" s="14">
        <f>IF($F73="s-curve",$D73+($E73-$D73)*$I$2/(1+EXP($I$3*(COUNT($J$13:S$13)+$I$4))),TREND($D73:$E73,$D$9:$E$9,S$13))</f>
        <v>0</v>
      </c>
      <c r="T77" s="14">
        <f>IF($F73="s-curve",$D73+($E73-$D73)*$I$2/(1+EXP($I$3*(COUNT($J$13:T$13)+$I$4))),TREND($D73:$E73,$D$9:$E$9,T$13))</f>
        <v>0</v>
      </c>
      <c r="U77" s="14">
        <f>IF($F73="s-curve",$D73+($E73-$D73)*$I$2/(1+EXP($I$3*(COUNT($J$13:U$13)+$I$4))),TREND($D73:$E73,$D$9:$E$9,U$13))</f>
        <v>0</v>
      </c>
      <c r="V77" s="14">
        <f>IF($F73="s-curve",$D73+($E73-$D73)*$I$2/(1+EXP($I$3*(COUNT($J$13:V$13)+$I$4))),TREND($D73:$E73,$D$9:$E$9,V$13))</f>
        <v>0</v>
      </c>
      <c r="W77" s="14">
        <f>IF($F73="s-curve",$D73+($E73-$D73)*$I$2/(1+EXP($I$3*(COUNT($J$13:W$13)+$I$4))),TREND($D73:$E73,$D$9:$E$9,W$13))</f>
        <v>0</v>
      </c>
      <c r="X77" s="14">
        <f>IF($F73="s-curve",$D73+($E73-$D73)*$I$2/(1+EXP($I$3*(COUNT($J$13:X$13)+$I$4))),TREND($D73:$E73,$D$9:$E$9,X$13))</f>
        <v>0</v>
      </c>
      <c r="Y77" s="14">
        <f>IF($F73="s-curve",$D73+($E73-$D73)*$I$2/(1+EXP($I$3*(COUNT($J$13:Y$13)+$I$4))),TREND($D73:$E73,$D$9:$E$9,Y$13))</f>
        <v>0</v>
      </c>
      <c r="Z77" s="14">
        <f>IF($F73="s-curve",$D73+($E73-$D73)*$I$2/(1+EXP($I$3*(COUNT($J$13:Z$13)+$I$4))),TREND($D73:$E73,$D$9:$E$9,Z$13))</f>
        <v>0</v>
      </c>
      <c r="AA77" s="14">
        <f>IF($F73="s-curve",$D73+($E73-$D73)*$I$2/(1+EXP($I$3*(COUNT($J$13:AA$13)+$I$4))),TREND($D73:$E73,$D$9:$E$9,AA$13))</f>
        <v>0</v>
      </c>
      <c r="AB77" s="14">
        <f>IF($F73="s-curve",$D73+($E73-$D73)*$I$2/(1+EXP($I$3*(COUNT($J$13:AB$13)+$I$4))),TREND($D73:$E73,$D$9:$E$9,AB$13))</f>
        <v>0</v>
      </c>
      <c r="AC77" s="14">
        <f>IF($F73="s-curve",$D73+($E73-$D73)*$I$2/(1+EXP($I$3*(COUNT($J$13:AC$13)+$I$4))),TREND($D73:$E73,$D$9:$E$9,AC$13))</f>
        <v>0</v>
      </c>
      <c r="AD77" s="14">
        <f>IF($F73="s-curve",$D73+($E73-$D73)*$I$2/(1+EXP($I$3*(COUNT($J$13:AD$13)+$I$4))),TREND($D73:$E73,$D$9:$E$9,AD$13))</f>
        <v>0</v>
      </c>
      <c r="AE77" s="14">
        <f>IF($F73="s-curve",$D73+($E73-$D73)*$I$2/(1+EXP($I$3*(COUNT($J$13:AE$13)+$I$4))),TREND($D73:$E73,$D$9:$E$9,AE$13))</f>
        <v>0</v>
      </c>
      <c r="AF77" s="14">
        <f>IF($F73="s-curve",$D73+($E73-$D73)*$I$2/(1+EXP($I$3*(COUNT($J$13:AF$13)+$I$4))),TREND($D73:$E73,$D$9:$E$9,AF$13))</f>
        <v>0</v>
      </c>
      <c r="AG77" s="14">
        <f>IF($F73="s-curve",$D73+($E73-$D73)*$I$2/(1+EXP($I$3*(COUNT($J$13:AG$13)+$I$4))),TREND($D73:$E73,$D$9:$E$9,AG$13))</f>
        <v>0</v>
      </c>
      <c r="AH77" s="14">
        <f>IF($F73="s-curve",$D73+($E73-$D73)*$I$2/(1+EXP($I$3*(COUNT($J$13:AH$13)+$I$4))),TREND($D73:$E73,$D$9:$E$9,AH$13))</f>
        <v>0</v>
      </c>
      <c r="AI77" s="14">
        <f>IF($F73="s-curve",$D73+($E73-$D73)*$I$2/(1+EXP($I$3*(COUNT($J$13:AI$13)+$I$4))),TREND($D73:$E73,$D$9:$E$9,AI$13))</f>
        <v>0</v>
      </c>
      <c r="AJ77" s="14">
        <f>IF($F73="s-curve",$D73+($E73-$D73)*$I$2/(1+EXP($I$3*(COUNT($J$13:AJ$13)+$I$4))),TREND($D73:$E73,$D$9:$E$9,AJ$13))</f>
        <v>0</v>
      </c>
      <c r="AK77" s="14">
        <f>IF($F73="s-curve",$D73+($E73-$D73)*$I$2/(1+EXP($I$3*(COUNT($J$13:AK$13)+$I$4))),TREND($D73:$E73,$D$9:$E$9,AK$13))</f>
        <v>0</v>
      </c>
      <c r="AL77" s="14">
        <f>IF($F73="s-curve",$D73+($E73-$D73)*$I$2/(1+EXP($I$3*(COUNT($J$13:AL$13)+$I$4))),TREND($D73:$E73,$D$9:$E$9,AL$13))</f>
        <v>0</v>
      </c>
      <c r="AM77" s="14">
        <f>IF($F73="s-curve",$D73+($E73-$D73)*$I$2/(1+EXP($I$3*(COUNT($J$13:AM$13)+$I$4))),TREND($D73:$E73,$D$9:$E$9,AM$13))</f>
        <v>0</v>
      </c>
      <c r="AN77" s="14">
        <f>IF($F73="s-curve",$D73+($E73-$D73)*$I$2/(1+EXP($I$3*(COUNT($J$13:AN$13)+$I$4))),TREND($D73:$E73,$D$9:$E$9,AN$13))</f>
        <v>0</v>
      </c>
    </row>
    <row r="78" spans="1:40" x14ac:dyDescent="0.35">
      <c r="C78" s="14" t="s">
        <v>71</v>
      </c>
      <c r="D78" s="14">
        <v>0</v>
      </c>
      <c r="E78" s="14">
        <v>0</v>
      </c>
      <c r="F78" s="8" t="str">
        <f>IF(D78=E78,"n/a",IF(OR(C78="battery electric vehicle",C78="natural gas vehicle",C78="plugin hybrid vehicle",C78="hydrogen vehicle"),"s-curve","linear"))</f>
        <v>n/a</v>
      </c>
      <c r="J78" s="25">
        <f t="shared" si="6"/>
        <v>0</v>
      </c>
      <c r="K78" s="14">
        <f>IF($F74="s-curve",$D74+($E74-$D74)*$I$2/(1+EXP($I$3*(COUNT($J$13:K$13)+$I$4))),TREND($D74:$E74,$D$9:$E$9,K$13))</f>
        <v>0</v>
      </c>
      <c r="L78" s="14">
        <f>IF($F74="s-curve",$D74+($E74-$D74)*$I$2/(1+EXP($I$3*(COUNT($J$13:L$13)+$I$4))),TREND($D74:$E74,$D$9:$E$9,L$13))</f>
        <v>0</v>
      </c>
      <c r="M78" s="14">
        <f>IF($F74="s-curve",$D74+($E74-$D74)*$I$2/(1+EXP($I$3*(COUNT($J$13:M$13)+$I$4))),TREND($D74:$E74,$D$9:$E$9,M$13))</f>
        <v>0</v>
      </c>
      <c r="N78" s="14">
        <f>IF($F74="s-curve",$D74+($E74-$D74)*$I$2/(1+EXP($I$3*(COUNT($J$13:N$13)+$I$4))),TREND($D74:$E74,$D$9:$E$9,N$13))</f>
        <v>0</v>
      </c>
      <c r="O78" s="14">
        <f>IF($F74="s-curve",$D74+($E74-$D74)*$I$2/(1+EXP($I$3*(COUNT($J$13:O$13)+$I$4))),TREND($D74:$E74,$D$9:$E$9,O$13))</f>
        <v>0</v>
      </c>
      <c r="P78" s="14">
        <f>IF($F74="s-curve",$D74+($E74-$D74)*$I$2/(1+EXP($I$3*(COUNT($J$13:P$13)+$I$4))),TREND($D74:$E74,$D$9:$E$9,P$13))</f>
        <v>0</v>
      </c>
      <c r="Q78" s="14">
        <f>IF($F74="s-curve",$D74+($E74-$D74)*$I$2/(1+EXP($I$3*(COUNT($J$13:Q$13)+$I$4))),TREND($D74:$E74,$D$9:$E$9,Q$13))</f>
        <v>0</v>
      </c>
      <c r="R78" s="14">
        <f>IF($F74="s-curve",$D74+($E74-$D74)*$I$2/(1+EXP($I$3*(COUNT($J$13:R$13)+$I$4))),TREND($D74:$E74,$D$9:$E$9,R$13))</f>
        <v>0</v>
      </c>
      <c r="S78" s="14">
        <f>IF($F74="s-curve",$D74+($E74-$D74)*$I$2/(1+EXP($I$3*(COUNT($J$13:S$13)+$I$4))),TREND($D74:$E74,$D$9:$E$9,S$13))</f>
        <v>0</v>
      </c>
      <c r="T78" s="14">
        <f>IF($F74="s-curve",$D74+($E74-$D74)*$I$2/(1+EXP($I$3*(COUNT($J$13:T$13)+$I$4))),TREND($D74:$E74,$D$9:$E$9,T$13))</f>
        <v>0</v>
      </c>
      <c r="U78" s="14">
        <f>IF($F74="s-curve",$D74+($E74-$D74)*$I$2/(1+EXP($I$3*(COUNT($J$13:U$13)+$I$4))),TREND($D74:$E74,$D$9:$E$9,U$13))</f>
        <v>0</v>
      </c>
      <c r="V78" s="14">
        <f>IF($F74="s-curve",$D74+($E74-$D74)*$I$2/(1+EXP($I$3*(COUNT($J$13:V$13)+$I$4))),TREND($D74:$E74,$D$9:$E$9,V$13))</f>
        <v>0</v>
      </c>
      <c r="W78" s="14">
        <f>IF($F74="s-curve",$D74+($E74-$D74)*$I$2/(1+EXP($I$3*(COUNT($J$13:W$13)+$I$4))),TREND($D74:$E74,$D$9:$E$9,W$13))</f>
        <v>0</v>
      </c>
      <c r="X78" s="14">
        <f>IF($F74="s-curve",$D74+($E74-$D74)*$I$2/(1+EXP($I$3*(COUNT($J$13:X$13)+$I$4))),TREND($D74:$E74,$D$9:$E$9,X$13))</f>
        <v>0</v>
      </c>
      <c r="Y78" s="14">
        <f>IF($F74="s-curve",$D74+($E74-$D74)*$I$2/(1+EXP($I$3*(COUNT($J$13:Y$13)+$I$4))),TREND($D74:$E74,$D$9:$E$9,Y$13))</f>
        <v>0</v>
      </c>
      <c r="Z78" s="14">
        <f>IF($F74="s-curve",$D74+($E74-$D74)*$I$2/(1+EXP($I$3*(COUNT($J$13:Z$13)+$I$4))),TREND($D74:$E74,$D$9:$E$9,Z$13))</f>
        <v>0</v>
      </c>
      <c r="AA78" s="14">
        <f>IF($F74="s-curve",$D74+($E74-$D74)*$I$2/(1+EXP($I$3*(COUNT($J$13:AA$13)+$I$4))),TREND($D74:$E74,$D$9:$E$9,AA$13))</f>
        <v>0</v>
      </c>
      <c r="AB78" s="14">
        <f>IF($F74="s-curve",$D74+($E74-$D74)*$I$2/(1+EXP($I$3*(COUNT($J$13:AB$13)+$I$4))),TREND($D74:$E74,$D$9:$E$9,AB$13))</f>
        <v>0</v>
      </c>
      <c r="AC78" s="14">
        <f>IF($F74="s-curve",$D74+($E74-$D74)*$I$2/(1+EXP($I$3*(COUNT($J$13:AC$13)+$I$4))),TREND($D74:$E74,$D$9:$E$9,AC$13))</f>
        <v>0</v>
      </c>
      <c r="AD78" s="14">
        <f>IF($F74="s-curve",$D74+($E74-$D74)*$I$2/(1+EXP($I$3*(COUNT($J$13:AD$13)+$I$4))),TREND($D74:$E74,$D$9:$E$9,AD$13))</f>
        <v>0</v>
      </c>
      <c r="AE78" s="14">
        <f>IF($F74="s-curve",$D74+($E74-$D74)*$I$2/(1+EXP($I$3*(COUNT($J$13:AE$13)+$I$4))),TREND($D74:$E74,$D$9:$E$9,AE$13))</f>
        <v>0</v>
      </c>
      <c r="AF78" s="14">
        <f>IF($F74="s-curve",$D74+($E74-$D74)*$I$2/(1+EXP($I$3*(COUNT($J$13:AF$13)+$I$4))),TREND($D74:$E74,$D$9:$E$9,AF$13))</f>
        <v>0</v>
      </c>
      <c r="AG78" s="14">
        <f>IF($F74="s-curve",$D74+($E74-$D74)*$I$2/(1+EXP($I$3*(COUNT($J$13:AG$13)+$I$4))),TREND($D74:$E74,$D$9:$E$9,AG$13))</f>
        <v>0</v>
      </c>
      <c r="AH78" s="14">
        <f>IF($F74="s-curve",$D74+($E74-$D74)*$I$2/(1+EXP($I$3*(COUNT($J$13:AH$13)+$I$4))),TREND($D74:$E74,$D$9:$E$9,AH$13))</f>
        <v>0</v>
      </c>
      <c r="AI78" s="14">
        <f>IF($F74="s-curve",$D74+($E74-$D74)*$I$2/(1+EXP($I$3*(COUNT($J$13:AI$13)+$I$4))),TREND($D74:$E74,$D$9:$E$9,AI$13))</f>
        <v>0</v>
      </c>
      <c r="AJ78" s="14">
        <f>IF($F74="s-curve",$D74+($E74-$D74)*$I$2/(1+EXP($I$3*(COUNT($J$13:AJ$13)+$I$4))),TREND($D74:$E74,$D$9:$E$9,AJ$13))</f>
        <v>0</v>
      </c>
      <c r="AK78" s="14">
        <f>IF($F74="s-curve",$D74+($E74-$D74)*$I$2/(1+EXP($I$3*(COUNT($J$13:AK$13)+$I$4))),TREND($D74:$E74,$D$9:$E$9,AK$13))</f>
        <v>0</v>
      </c>
      <c r="AL78" s="14">
        <f>IF($F74="s-curve",$D74+($E74-$D74)*$I$2/(1+EXP($I$3*(COUNT($J$13:AL$13)+$I$4))),TREND($D74:$E74,$D$9:$E$9,AL$13))</f>
        <v>0</v>
      </c>
      <c r="AM78" s="14">
        <f>IF($F74="s-curve",$D74+($E74-$D74)*$I$2/(1+EXP($I$3*(COUNT($J$13:AM$13)+$I$4))),TREND($D74:$E74,$D$9:$E$9,AM$13))</f>
        <v>0</v>
      </c>
      <c r="AN78" s="14">
        <f>IF($F74="s-curve",$D74+($E74-$D74)*$I$2/(1+EXP($I$3*(COUNT($J$13:AN$13)+$I$4))),TREND($D74:$E74,$D$9:$E$9,AN$13))</f>
        <v>0</v>
      </c>
    </row>
    <row r="79" spans="1:40" ht="15" thickBot="1" x14ac:dyDescent="0.4">
      <c r="A79" s="27"/>
      <c r="B79" s="27"/>
      <c r="C79" s="27" t="s">
        <v>72</v>
      </c>
      <c r="D79" s="27">
        <v>0</v>
      </c>
      <c r="E79" s="27">
        <v>0</v>
      </c>
      <c r="F79" s="9" t="str">
        <f>IF(D79=E79,"n/a",IF(OR(C79="battery electric vehicle",C79="natural gas vehicle",C79="plugin hybrid vehicle",C79="hydrogen vehicle"),"s-curve","linear"))</f>
        <v>n/a</v>
      </c>
      <c r="G79" s="92"/>
      <c r="J79" s="25">
        <f t="shared" si="6"/>
        <v>0</v>
      </c>
      <c r="K79" s="14">
        <f>IF($F75="s-curve",$D75+($E75-$D75)*$I$2/(1+EXP($I$3*(COUNT($J$13:K$13)+$I$4))),TREND($D75:$E75,$D$9:$E$9,K$13))</f>
        <v>0</v>
      </c>
      <c r="L79" s="14">
        <f>IF($F75="s-curve",$D75+($E75-$D75)*$I$2/(1+EXP($I$3*(COUNT($J$13:L$13)+$I$4))),TREND($D75:$E75,$D$9:$E$9,L$13))</f>
        <v>0</v>
      </c>
      <c r="M79" s="14">
        <f>IF($F75="s-curve",$D75+($E75-$D75)*$I$2/(1+EXP($I$3*(COUNT($J$13:M$13)+$I$4))),TREND($D75:$E75,$D$9:$E$9,M$13))</f>
        <v>0</v>
      </c>
      <c r="N79" s="14">
        <f>IF($F75="s-curve",$D75+($E75-$D75)*$I$2/(1+EXP($I$3*(COUNT($J$13:N$13)+$I$4))),TREND($D75:$E75,$D$9:$E$9,N$13))</f>
        <v>0</v>
      </c>
      <c r="O79" s="14">
        <f>IF($F75="s-curve",$D75+($E75-$D75)*$I$2/(1+EXP($I$3*(COUNT($J$13:O$13)+$I$4))),TREND($D75:$E75,$D$9:$E$9,O$13))</f>
        <v>0</v>
      </c>
      <c r="P79" s="14">
        <f>IF($F75="s-curve",$D75+($E75-$D75)*$I$2/(1+EXP($I$3*(COUNT($J$13:P$13)+$I$4))),TREND($D75:$E75,$D$9:$E$9,P$13))</f>
        <v>0</v>
      </c>
      <c r="Q79" s="14">
        <f>IF($F75="s-curve",$D75+($E75-$D75)*$I$2/(1+EXP($I$3*(COUNT($J$13:Q$13)+$I$4))),TREND($D75:$E75,$D$9:$E$9,Q$13))</f>
        <v>0</v>
      </c>
      <c r="R79" s="14">
        <f>IF($F75="s-curve",$D75+($E75-$D75)*$I$2/(1+EXP($I$3*(COUNT($J$13:R$13)+$I$4))),TREND($D75:$E75,$D$9:$E$9,R$13))</f>
        <v>0</v>
      </c>
      <c r="S79" s="14">
        <f>IF($F75="s-curve",$D75+($E75-$D75)*$I$2/(1+EXP($I$3*(COUNT($J$13:S$13)+$I$4))),TREND($D75:$E75,$D$9:$E$9,S$13))</f>
        <v>0</v>
      </c>
      <c r="T79" s="14">
        <f>IF($F75="s-curve",$D75+($E75-$D75)*$I$2/(1+EXP($I$3*(COUNT($J$13:T$13)+$I$4))),TREND($D75:$E75,$D$9:$E$9,T$13))</f>
        <v>0</v>
      </c>
      <c r="U79" s="14">
        <f>IF($F75="s-curve",$D75+($E75-$D75)*$I$2/(1+EXP($I$3*(COUNT($J$13:U$13)+$I$4))),TREND($D75:$E75,$D$9:$E$9,U$13))</f>
        <v>0</v>
      </c>
      <c r="V79" s="14">
        <f>IF($F75="s-curve",$D75+($E75-$D75)*$I$2/(1+EXP($I$3*(COUNT($J$13:V$13)+$I$4))),TREND($D75:$E75,$D$9:$E$9,V$13))</f>
        <v>0</v>
      </c>
      <c r="W79" s="14">
        <f>IF($F75="s-curve",$D75+($E75-$D75)*$I$2/(1+EXP($I$3*(COUNT($J$13:W$13)+$I$4))),TREND($D75:$E75,$D$9:$E$9,W$13))</f>
        <v>0</v>
      </c>
      <c r="X79" s="14">
        <f>IF($F75="s-curve",$D75+($E75-$D75)*$I$2/(1+EXP($I$3*(COUNT($J$13:X$13)+$I$4))),TREND($D75:$E75,$D$9:$E$9,X$13))</f>
        <v>0</v>
      </c>
      <c r="Y79" s="14">
        <f>IF($F75="s-curve",$D75+($E75-$D75)*$I$2/(1+EXP($I$3*(COUNT($J$13:Y$13)+$I$4))),TREND($D75:$E75,$D$9:$E$9,Y$13))</f>
        <v>0</v>
      </c>
      <c r="Z79" s="14">
        <f>IF($F75="s-curve",$D75+($E75-$D75)*$I$2/(1+EXP($I$3*(COUNT($J$13:Z$13)+$I$4))),TREND($D75:$E75,$D$9:$E$9,Z$13))</f>
        <v>0</v>
      </c>
      <c r="AA79" s="14">
        <f>IF($F75="s-curve",$D75+($E75-$D75)*$I$2/(1+EXP($I$3*(COUNT($J$13:AA$13)+$I$4))),TREND($D75:$E75,$D$9:$E$9,AA$13))</f>
        <v>0</v>
      </c>
      <c r="AB79" s="14">
        <f>IF($F75="s-curve",$D75+($E75-$D75)*$I$2/(1+EXP($I$3*(COUNT($J$13:AB$13)+$I$4))),TREND($D75:$E75,$D$9:$E$9,AB$13))</f>
        <v>0</v>
      </c>
      <c r="AC79" s="14">
        <f>IF($F75="s-curve",$D75+($E75-$D75)*$I$2/(1+EXP($I$3*(COUNT($J$13:AC$13)+$I$4))),TREND($D75:$E75,$D$9:$E$9,AC$13))</f>
        <v>0</v>
      </c>
      <c r="AD79" s="14">
        <f>IF($F75="s-curve",$D75+($E75-$D75)*$I$2/(1+EXP($I$3*(COUNT($J$13:AD$13)+$I$4))),TREND($D75:$E75,$D$9:$E$9,AD$13))</f>
        <v>0</v>
      </c>
      <c r="AE79" s="14">
        <f>IF($F75="s-curve",$D75+($E75-$D75)*$I$2/(1+EXP($I$3*(COUNT($J$13:AE$13)+$I$4))),TREND($D75:$E75,$D$9:$E$9,AE$13))</f>
        <v>0</v>
      </c>
      <c r="AF79" s="14">
        <f>IF($F75="s-curve",$D75+($E75-$D75)*$I$2/(1+EXP($I$3*(COUNT($J$13:AF$13)+$I$4))),TREND($D75:$E75,$D$9:$E$9,AF$13))</f>
        <v>0</v>
      </c>
      <c r="AG79" s="14">
        <f>IF($F75="s-curve",$D75+($E75-$D75)*$I$2/(1+EXP($I$3*(COUNT($J$13:AG$13)+$I$4))),TREND($D75:$E75,$D$9:$E$9,AG$13))</f>
        <v>0</v>
      </c>
      <c r="AH79" s="14">
        <f>IF($F75="s-curve",$D75+($E75-$D75)*$I$2/(1+EXP($I$3*(COUNT($J$13:AH$13)+$I$4))),TREND($D75:$E75,$D$9:$E$9,AH$13))</f>
        <v>0</v>
      </c>
      <c r="AI79" s="14">
        <f>IF($F75="s-curve",$D75+($E75-$D75)*$I$2/(1+EXP($I$3*(COUNT($J$13:AI$13)+$I$4))),TREND($D75:$E75,$D$9:$E$9,AI$13))</f>
        <v>0</v>
      </c>
      <c r="AJ79" s="14">
        <f>IF($F75="s-curve",$D75+($E75-$D75)*$I$2/(1+EXP($I$3*(COUNT($J$13:AJ$13)+$I$4))),TREND($D75:$E75,$D$9:$E$9,AJ$13))</f>
        <v>0</v>
      </c>
      <c r="AK79" s="14">
        <f>IF($F75="s-curve",$D75+($E75-$D75)*$I$2/(1+EXP($I$3*(COUNT($J$13:AK$13)+$I$4))),TREND($D75:$E75,$D$9:$E$9,AK$13))</f>
        <v>0</v>
      </c>
      <c r="AL79" s="14">
        <f>IF($F75="s-curve",$D75+($E75-$D75)*$I$2/(1+EXP($I$3*(COUNT($J$13:AL$13)+$I$4))),TREND($D75:$E75,$D$9:$E$9,AL$13))</f>
        <v>0</v>
      </c>
      <c r="AM79" s="14">
        <f>IF($F75="s-curve",$D75+($E75-$D75)*$I$2/(1+EXP($I$3*(COUNT($J$13:AM$13)+$I$4))),TREND($D75:$E75,$D$9:$E$9,AM$13))</f>
        <v>0</v>
      </c>
      <c r="AN79" s="14">
        <f>IF($F75="s-curve",$D75+($E75-$D75)*$I$2/(1+EXP($I$3*(COUNT($J$13:AN$13)+$I$4))),TREND($D75:$E75,$D$9:$E$9,AN$13))</f>
        <v>0</v>
      </c>
    </row>
    <row r="80" spans="1:40" x14ac:dyDescent="0.35">
      <c r="A80" s="14" t="s">
        <v>17</v>
      </c>
      <c r="B80" s="14" t="s">
        <v>19</v>
      </c>
      <c r="C80" s="14" t="s">
        <v>1</v>
      </c>
      <c r="D80" s="25">
        <f>MIN('Potencia Calcs'!B98,1)/3</f>
        <v>7.649707448790817E-2</v>
      </c>
      <c r="E80" s="25">
        <f>MIN('Potencia Calcs'!AF98,1)</f>
        <v>0.52683597541038818</v>
      </c>
      <c r="F80" s="8" t="str">
        <f>IF(D80=E80,"n/a",IF(OR(C80="battery electric vehicle",C80="natural gas vehicle",C80="plugin hybrid vehicle"),"s-curve","linear"))</f>
        <v>s-curve</v>
      </c>
      <c r="J80" s="25">
        <f t="shared" si="6"/>
        <v>1</v>
      </c>
      <c r="K80" s="14">
        <f>IF($F76="s-curve",$D76+($E76-$D76)*$I$2/(1+EXP($I$3*(COUNT($J$13:K$13)+$I$4))),TREND($D76:$E76,$D$9:$E$9,K$13))</f>
        <v>1</v>
      </c>
      <c r="L80" s="14">
        <f>IF($F76="s-curve",$D76+($E76-$D76)*$I$2/(1+EXP($I$3*(COUNT($J$13:L$13)+$I$4))),TREND($D76:$E76,$D$9:$E$9,L$13))</f>
        <v>1</v>
      </c>
      <c r="M80" s="14">
        <f>IF($F76="s-curve",$D76+($E76-$D76)*$I$2/(1+EXP($I$3*(COUNT($J$13:M$13)+$I$4))),TREND($D76:$E76,$D$9:$E$9,M$13))</f>
        <v>1</v>
      </c>
      <c r="N80" s="14">
        <f>IF($F76="s-curve",$D76+($E76-$D76)*$I$2/(1+EXP($I$3*(COUNT($J$13:N$13)+$I$4))),TREND($D76:$E76,$D$9:$E$9,N$13))</f>
        <v>1</v>
      </c>
      <c r="O80" s="14">
        <f>IF($F76="s-curve",$D76+($E76-$D76)*$I$2/(1+EXP($I$3*(COUNT($J$13:O$13)+$I$4))),TREND($D76:$E76,$D$9:$E$9,O$13))</f>
        <v>1</v>
      </c>
      <c r="P80" s="14">
        <f>IF($F76="s-curve",$D76+($E76-$D76)*$I$2/(1+EXP($I$3*(COUNT($J$13:P$13)+$I$4))),TREND($D76:$E76,$D$9:$E$9,P$13))</f>
        <v>1</v>
      </c>
      <c r="Q80" s="14">
        <f>IF($F76="s-curve",$D76+($E76-$D76)*$I$2/(1+EXP($I$3*(COUNT($J$13:Q$13)+$I$4))),TREND($D76:$E76,$D$9:$E$9,Q$13))</f>
        <v>1</v>
      </c>
      <c r="R80" s="14">
        <f>IF($F76="s-curve",$D76+($E76-$D76)*$I$2/(1+EXP($I$3*(COUNT($J$13:R$13)+$I$4))),TREND($D76:$E76,$D$9:$E$9,R$13))</f>
        <v>1</v>
      </c>
      <c r="S80" s="14">
        <f>IF($F76="s-curve",$D76+($E76-$D76)*$I$2/(1+EXP($I$3*(COUNT($J$13:S$13)+$I$4))),TREND($D76:$E76,$D$9:$E$9,S$13))</f>
        <v>1</v>
      </c>
      <c r="T80" s="14">
        <f>IF($F76="s-curve",$D76+($E76-$D76)*$I$2/(1+EXP($I$3*(COUNT($J$13:T$13)+$I$4))),TREND($D76:$E76,$D$9:$E$9,T$13))</f>
        <v>1</v>
      </c>
      <c r="U80" s="14">
        <f>IF($F76="s-curve",$D76+($E76-$D76)*$I$2/(1+EXP($I$3*(COUNT($J$13:U$13)+$I$4))),TREND($D76:$E76,$D$9:$E$9,U$13))</f>
        <v>1</v>
      </c>
      <c r="V80" s="14">
        <f>IF($F76="s-curve",$D76+($E76-$D76)*$I$2/(1+EXP($I$3*(COUNT($J$13:V$13)+$I$4))),TREND($D76:$E76,$D$9:$E$9,V$13))</f>
        <v>1</v>
      </c>
      <c r="W80" s="14">
        <f>IF($F76="s-curve",$D76+($E76-$D76)*$I$2/(1+EXP($I$3*(COUNT($J$13:W$13)+$I$4))),TREND($D76:$E76,$D$9:$E$9,W$13))</f>
        <v>1</v>
      </c>
      <c r="X80" s="14">
        <f>IF($F76="s-curve",$D76+($E76-$D76)*$I$2/(1+EXP($I$3*(COUNT($J$13:X$13)+$I$4))),TREND($D76:$E76,$D$9:$E$9,X$13))</f>
        <v>1</v>
      </c>
      <c r="Y80" s="14">
        <f>IF($F76="s-curve",$D76+($E76-$D76)*$I$2/(1+EXP($I$3*(COUNT($J$13:Y$13)+$I$4))),TREND($D76:$E76,$D$9:$E$9,Y$13))</f>
        <v>1</v>
      </c>
      <c r="Z80" s="14">
        <f>IF($F76="s-curve",$D76+($E76-$D76)*$I$2/(1+EXP($I$3*(COUNT($J$13:Z$13)+$I$4))),TREND($D76:$E76,$D$9:$E$9,Z$13))</f>
        <v>1</v>
      </c>
      <c r="AA80" s="14">
        <f>IF($F76="s-curve",$D76+($E76-$D76)*$I$2/(1+EXP($I$3*(COUNT($J$13:AA$13)+$I$4))),TREND($D76:$E76,$D$9:$E$9,AA$13))</f>
        <v>1</v>
      </c>
      <c r="AB80" s="14">
        <f>IF($F76="s-curve",$D76+($E76-$D76)*$I$2/(1+EXP($I$3*(COUNT($J$13:AB$13)+$I$4))),TREND($D76:$E76,$D$9:$E$9,AB$13))</f>
        <v>1</v>
      </c>
      <c r="AC80" s="14">
        <f>IF($F76="s-curve",$D76+($E76-$D76)*$I$2/(1+EXP($I$3*(COUNT($J$13:AC$13)+$I$4))),TREND($D76:$E76,$D$9:$E$9,AC$13))</f>
        <v>1</v>
      </c>
      <c r="AD80" s="14">
        <f>IF($F76="s-curve",$D76+($E76-$D76)*$I$2/(1+EXP($I$3*(COUNT($J$13:AD$13)+$I$4))),TREND($D76:$E76,$D$9:$E$9,AD$13))</f>
        <v>1</v>
      </c>
      <c r="AE80" s="14">
        <f>IF($F76="s-curve",$D76+($E76-$D76)*$I$2/(1+EXP($I$3*(COUNT($J$13:AE$13)+$I$4))),TREND($D76:$E76,$D$9:$E$9,AE$13))</f>
        <v>1</v>
      </c>
      <c r="AF80" s="14">
        <f>IF($F76="s-curve",$D76+($E76-$D76)*$I$2/(1+EXP($I$3*(COUNT($J$13:AF$13)+$I$4))),TREND($D76:$E76,$D$9:$E$9,AF$13))</f>
        <v>1</v>
      </c>
      <c r="AG80" s="14">
        <f>IF($F76="s-curve",$D76+($E76-$D76)*$I$2/(1+EXP($I$3*(COUNT($J$13:AG$13)+$I$4))),TREND($D76:$E76,$D$9:$E$9,AG$13))</f>
        <v>1</v>
      </c>
      <c r="AH80" s="14">
        <f>IF($F76="s-curve",$D76+($E76-$D76)*$I$2/(1+EXP($I$3*(COUNT($J$13:AH$13)+$I$4))),TREND($D76:$E76,$D$9:$E$9,AH$13))</f>
        <v>1</v>
      </c>
      <c r="AI80" s="14">
        <f>IF($F76="s-curve",$D76+($E76-$D76)*$I$2/(1+EXP($I$3*(COUNT($J$13:AI$13)+$I$4))),TREND($D76:$E76,$D$9:$E$9,AI$13))</f>
        <v>1</v>
      </c>
      <c r="AJ80" s="14">
        <f>IF($F76="s-curve",$D76+($E76-$D76)*$I$2/(1+EXP($I$3*(COUNT($J$13:AJ$13)+$I$4))),TREND($D76:$E76,$D$9:$E$9,AJ$13))</f>
        <v>1</v>
      </c>
      <c r="AK80" s="14">
        <f>IF($F76="s-curve",$D76+($E76-$D76)*$I$2/(1+EXP($I$3*(COUNT($J$13:AK$13)+$I$4))),TREND($D76:$E76,$D$9:$E$9,AK$13))</f>
        <v>1</v>
      </c>
      <c r="AL80" s="14">
        <f>IF($F76="s-curve",$D76+($E76-$D76)*$I$2/(1+EXP($I$3*(COUNT($J$13:AL$13)+$I$4))),TREND($D76:$E76,$D$9:$E$9,AL$13))</f>
        <v>1</v>
      </c>
      <c r="AM80" s="14">
        <f>IF($F76="s-curve",$D76+($E76-$D76)*$I$2/(1+EXP($I$3*(COUNT($J$13:AM$13)+$I$4))),TREND($D76:$E76,$D$9:$E$9,AM$13))</f>
        <v>1</v>
      </c>
      <c r="AN80" s="14">
        <f>IF($F76="s-curve",$D76+($E76-$D76)*$I$2/(1+EXP($I$3*(COUNT($J$13:AN$13)+$I$4))),TREND($D76:$E76,$D$9:$E$9,AN$13))</f>
        <v>1</v>
      </c>
    </row>
    <row r="81" spans="1:40" x14ac:dyDescent="0.35">
      <c r="C81" s="14" t="s">
        <v>2</v>
      </c>
      <c r="D81" s="25">
        <f>MIN('Potencia Calcs'!B99,1)</f>
        <v>0</v>
      </c>
      <c r="E81" s="25">
        <f>MIN('Potencia Calcs'!AF99,1)</f>
        <v>0</v>
      </c>
      <c r="F81" s="8" t="str">
        <f>IF(D81=E81,"n/a",IF(OR(C81="battery electric vehicle",C81="natural gas vehicle",C81="plugin hybrid vehicle"),"s-curve","linear"))</f>
        <v>n/a</v>
      </c>
      <c r="J81" s="25">
        <f t="shared" si="6"/>
        <v>0</v>
      </c>
      <c r="K81" s="14">
        <f>IF($F77="s-curve",$D77+($E77-$D77)*$I$2/(1+EXP($I$3*(COUNT($J$13:K$13)+$I$4))),TREND($D77:$E77,$D$9:$E$9,K$13))</f>
        <v>0</v>
      </c>
      <c r="L81" s="14">
        <f>IF($F77="s-curve",$D77+($E77-$D77)*$I$2/(1+EXP($I$3*(COUNT($J$13:L$13)+$I$4))),TREND($D77:$E77,$D$9:$E$9,L$13))</f>
        <v>0</v>
      </c>
      <c r="M81" s="14">
        <f>IF($F77="s-curve",$D77+($E77-$D77)*$I$2/(1+EXP($I$3*(COUNT($J$13:M$13)+$I$4))),TREND($D77:$E77,$D$9:$E$9,M$13))</f>
        <v>0</v>
      </c>
      <c r="N81" s="14">
        <f>IF($F77="s-curve",$D77+($E77-$D77)*$I$2/(1+EXP($I$3*(COUNT($J$13:N$13)+$I$4))),TREND($D77:$E77,$D$9:$E$9,N$13))</f>
        <v>0</v>
      </c>
      <c r="O81" s="14">
        <f>IF($F77="s-curve",$D77+($E77-$D77)*$I$2/(1+EXP($I$3*(COUNT($J$13:O$13)+$I$4))),TREND($D77:$E77,$D$9:$E$9,O$13))</f>
        <v>0</v>
      </c>
      <c r="P81" s="14">
        <f>IF($F77="s-curve",$D77+($E77-$D77)*$I$2/(1+EXP($I$3*(COUNT($J$13:P$13)+$I$4))),TREND($D77:$E77,$D$9:$E$9,P$13))</f>
        <v>0</v>
      </c>
      <c r="Q81" s="14">
        <f>IF($F77="s-curve",$D77+($E77-$D77)*$I$2/(1+EXP($I$3*(COUNT($J$13:Q$13)+$I$4))),TREND($D77:$E77,$D$9:$E$9,Q$13))</f>
        <v>0</v>
      </c>
      <c r="R81" s="14">
        <f>IF($F77="s-curve",$D77+($E77-$D77)*$I$2/(1+EXP($I$3*(COUNT($J$13:R$13)+$I$4))),TREND($D77:$E77,$D$9:$E$9,R$13))</f>
        <v>0</v>
      </c>
      <c r="S81" s="14">
        <f>IF($F77="s-curve",$D77+($E77-$D77)*$I$2/(1+EXP($I$3*(COUNT($J$13:S$13)+$I$4))),TREND($D77:$E77,$D$9:$E$9,S$13))</f>
        <v>0</v>
      </c>
      <c r="T81" s="14">
        <f>IF($F77="s-curve",$D77+($E77-$D77)*$I$2/(1+EXP($I$3*(COUNT($J$13:T$13)+$I$4))),TREND($D77:$E77,$D$9:$E$9,T$13))</f>
        <v>0</v>
      </c>
      <c r="U81" s="14">
        <f>IF($F77="s-curve",$D77+($E77-$D77)*$I$2/(1+EXP($I$3*(COUNT($J$13:U$13)+$I$4))),TREND($D77:$E77,$D$9:$E$9,U$13))</f>
        <v>0</v>
      </c>
      <c r="V81" s="14">
        <f>IF($F77="s-curve",$D77+($E77-$D77)*$I$2/(1+EXP($I$3*(COUNT($J$13:V$13)+$I$4))),TREND($D77:$E77,$D$9:$E$9,V$13))</f>
        <v>0</v>
      </c>
      <c r="W81" s="14">
        <f>IF($F77="s-curve",$D77+($E77-$D77)*$I$2/(1+EXP($I$3*(COUNT($J$13:W$13)+$I$4))),TREND($D77:$E77,$D$9:$E$9,W$13))</f>
        <v>0</v>
      </c>
      <c r="X81" s="14">
        <f>IF($F77="s-curve",$D77+($E77-$D77)*$I$2/(1+EXP($I$3*(COUNT($J$13:X$13)+$I$4))),TREND($D77:$E77,$D$9:$E$9,X$13))</f>
        <v>0</v>
      </c>
      <c r="Y81" s="14">
        <f>IF($F77="s-curve",$D77+($E77-$D77)*$I$2/(1+EXP($I$3*(COUNT($J$13:Y$13)+$I$4))),TREND($D77:$E77,$D$9:$E$9,Y$13))</f>
        <v>0</v>
      </c>
      <c r="Z81" s="14">
        <f>IF($F77="s-curve",$D77+($E77-$D77)*$I$2/(1+EXP($I$3*(COUNT($J$13:Z$13)+$I$4))),TREND($D77:$E77,$D$9:$E$9,Z$13))</f>
        <v>0</v>
      </c>
      <c r="AA81" s="14">
        <f>IF($F77="s-curve",$D77+($E77-$D77)*$I$2/(1+EXP($I$3*(COUNT($J$13:AA$13)+$I$4))),TREND($D77:$E77,$D$9:$E$9,AA$13))</f>
        <v>0</v>
      </c>
      <c r="AB81" s="14">
        <f>IF($F77="s-curve",$D77+($E77-$D77)*$I$2/(1+EXP($I$3*(COUNT($J$13:AB$13)+$I$4))),TREND($D77:$E77,$D$9:$E$9,AB$13))</f>
        <v>0</v>
      </c>
      <c r="AC81" s="14">
        <f>IF($F77="s-curve",$D77+($E77-$D77)*$I$2/(1+EXP($I$3*(COUNT($J$13:AC$13)+$I$4))),TREND($D77:$E77,$D$9:$E$9,AC$13))</f>
        <v>0</v>
      </c>
      <c r="AD81" s="14">
        <f>IF($F77="s-curve",$D77+($E77-$D77)*$I$2/(1+EXP($I$3*(COUNT($J$13:AD$13)+$I$4))),TREND($D77:$E77,$D$9:$E$9,AD$13))</f>
        <v>0</v>
      </c>
      <c r="AE81" s="14">
        <f>IF($F77="s-curve",$D77+($E77-$D77)*$I$2/(1+EXP($I$3*(COUNT($J$13:AE$13)+$I$4))),TREND($D77:$E77,$D$9:$E$9,AE$13))</f>
        <v>0</v>
      </c>
      <c r="AF81" s="14">
        <f>IF($F77="s-curve",$D77+($E77-$D77)*$I$2/(1+EXP($I$3*(COUNT($J$13:AF$13)+$I$4))),TREND($D77:$E77,$D$9:$E$9,AF$13))</f>
        <v>0</v>
      </c>
      <c r="AG81" s="14">
        <f>IF($F77="s-curve",$D77+($E77-$D77)*$I$2/(1+EXP($I$3*(COUNT($J$13:AG$13)+$I$4))),TREND($D77:$E77,$D$9:$E$9,AG$13))</f>
        <v>0</v>
      </c>
      <c r="AH81" s="14">
        <f>IF($F77="s-curve",$D77+($E77-$D77)*$I$2/(1+EXP($I$3*(COUNT($J$13:AH$13)+$I$4))),TREND($D77:$E77,$D$9:$E$9,AH$13))</f>
        <v>0</v>
      </c>
      <c r="AI81" s="14">
        <f>IF($F77="s-curve",$D77+($E77-$D77)*$I$2/(1+EXP($I$3*(COUNT($J$13:AI$13)+$I$4))),TREND($D77:$E77,$D$9:$E$9,AI$13))</f>
        <v>0</v>
      </c>
      <c r="AJ81" s="14">
        <f>IF($F77="s-curve",$D77+($E77-$D77)*$I$2/(1+EXP($I$3*(COUNT($J$13:AJ$13)+$I$4))),TREND($D77:$E77,$D$9:$E$9,AJ$13))</f>
        <v>0</v>
      </c>
      <c r="AK81" s="14">
        <f>IF($F77="s-curve",$D77+($E77-$D77)*$I$2/(1+EXP($I$3*(COUNT($J$13:AK$13)+$I$4))),TREND($D77:$E77,$D$9:$E$9,AK$13))</f>
        <v>0</v>
      </c>
      <c r="AL81" s="14">
        <f>IF($F77="s-curve",$D77+($E77-$D77)*$I$2/(1+EXP($I$3*(COUNT($J$13:AL$13)+$I$4))),TREND($D77:$E77,$D$9:$E$9,AL$13))</f>
        <v>0</v>
      </c>
      <c r="AM81" s="14">
        <f>IF($F77="s-curve",$D77+($E77-$D77)*$I$2/(1+EXP($I$3*(COUNT($J$13:AM$13)+$I$4))),TREND($D77:$E77,$D$9:$E$9,AM$13))</f>
        <v>0</v>
      </c>
      <c r="AN81" s="14">
        <f>IF($F77="s-curve",$D77+($E77-$D77)*$I$2/(1+EXP($I$3*(COUNT($J$13:AN$13)+$I$4))),TREND($D77:$E77,$D$9:$E$9,AN$13))</f>
        <v>0</v>
      </c>
    </row>
    <row r="82" spans="1:40" x14ac:dyDescent="0.35">
      <c r="C82" s="14" t="s">
        <v>3</v>
      </c>
      <c r="D82" s="25">
        <f>MIN('Potencia Calcs'!B100,1)</f>
        <v>1</v>
      </c>
      <c r="E82" s="25">
        <f>D82</f>
        <v>1</v>
      </c>
      <c r="F82" s="8" t="str">
        <f>IF(D82=E82,"n/a",IF(OR(C82="battery electric vehicle",C82="natural gas vehicle",C82="plugin hybrid vehicle"),"s-curve","linear"))</f>
        <v>n/a</v>
      </c>
      <c r="J82" s="25">
        <f t="shared" si="6"/>
        <v>0</v>
      </c>
      <c r="K82" s="14">
        <f>IF($F78="s-curve",$D78+($E78-$D78)*$I$2/(1+EXP($I$3*(COUNT($J$13:K$13)+$I$4))),TREND($D78:$E78,$D$9:$E$9,K$13))</f>
        <v>0</v>
      </c>
      <c r="L82" s="14">
        <f>IF($F78="s-curve",$D78+($E78-$D78)*$I$2/(1+EXP($I$3*(COUNT($J$13:L$13)+$I$4))),TREND($D78:$E78,$D$9:$E$9,L$13))</f>
        <v>0</v>
      </c>
      <c r="M82" s="14">
        <f>IF($F78="s-curve",$D78+($E78-$D78)*$I$2/(1+EXP($I$3*(COUNT($J$13:M$13)+$I$4))),TREND($D78:$E78,$D$9:$E$9,M$13))</f>
        <v>0</v>
      </c>
      <c r="N82" s="14">
        <f>IF($F78="s-curve",$D78+($E78-$D78)*$I$2/(1+EXP($I$3*(COUNT($J$13:N$13)+$I$4))),TREND($D78:$E78,$D$9:$E$9,N$13))</f>
        <v>0</v>
      </c>
      <c r="O82" s="14">
        <f>IF($F78="s-curve",$D78+($E78-$D78)*$I$2/(1+EXP($I$3*(COUNT($J$13:O$13)+$I$4))),TREND($D78:$E78,$D$9:$E$9,O$13))</f>
        <v>0</v>
      </c>
      <c r="P82" s="14">
        <f>IF($F78="s-curve",$D78+($E78-$D78)*$I$2/(1+EXP($I$3*(COUNT($J$13:P$13)+$I$4))),TREND($D78:$E78,$D$9:$E$9,P$13))</f>
        <v>0</v>
      </c>
      <c r="Q82" s="14">
        <f>IF($F78="s-curve",$D78+($E78-$D78)*$I$2/(1+EXP($I$3*(COUNT($J$13:Q$13)+$I$4))),TREND($D78:$E78,$D$9:$E$9,Q$13))</f>
        <v>0</v>
      </c>
      <c r="R82" s="14">
        <f>IF($F78="s-curve",$D78+($E78-$D78)*$I$2/(1+EXP($I$3*(COUNT($J$13:R$13)+$I$4))),TREND($D78:$E78,$D$9:$E$9,R$13))</f>
        <v>0</v>
      </c>
      <c r="S82" s="14">
        <f>IF($F78="s-curve",$D78+($E78-$D78)*$I$2/(1+EXP($I$3*(COUNT($J$13:S$13)+$I$4))),TREND($D78:$E78,$D$9:$E$9,S$13))</f>
        <v>0</v>
      </c>
      <c r="T82" s="14">
        <f>IF($F78="s-curve",$D78+($E78-$D78)*$I$2/(1+EXP($I$3*(COUNT($J$13:T$13)+$I$4))),TREND($D78:$E78,$D$9:$E$9,T$13))</f>
        <v>0</v>
      </c>
      <c r="U82" s="14">
        <f>IF($F78="s-curve",$D78+($E78-$D78)*$I$2/(1+EXP($I$3*(COUNT($J$13:U$13)+$I$4))),TREND($D78:$E78,$D$9:$E$9,U$13))</f>
        <v>0</v>
      </c>
      <c r="V82" s="14">
        <f>IF($F78="s-curve",$D78+($E78-$D78)*$I$2/(1+EXP($I$3*(COUNT($J$13:V$13)+$I$4))),TREND($D78:$E78,$D$9:$E$9,V$13))</f>
        <v>0</v>
      </c>
      <c r="W82" s="14">
        <f>IF($F78="s-curve",$D78+($E78-$D78)*$I$2/(1+EXP($I$3*(COUNT($J$13:W$13)+$I$4))),TREND($D78:$E78,$D$9:$E$9,W$13))</f>
        <v>0</v>
      </c>
      <c r="X82" s="14">
        <f>IF($F78="s-curve",$D78+($E78-$D78)*$I$2/(1+EXP($I$3*(COUNT($J$13:X$13)+$I$4))),TREND($D78:$E78,$D$9:$E$9,X$13))</f>
        <v>0</v>
      </c>
      <c r="Y82" s="14">
        <f>IF($F78="s-curve",$D78+($E78-$D78)*$I$2/(1+EXP($I$3*(COUNT($J$13:Y$13)+$I$4))),TREND($D78:$E78,$D$9:$E$9,Y$13))</f>
        <v>0</v>
      </c>
      <c r="Z82" s="14">
        <f>IF($F78="s-curve",$D78+($E78-$D78)*$I$2/(1+EXP($I$3*(COUNT($J$13:Z$13)+$I$4))),TREND($D78:$E78,$D$9:$E$9,Z$13))</f>
        <v>0</v>
      </c>
      <c r="AA82" s="14">
        <f>IF($F78="s-curve",$D78+($E78-$D78)*$I$2/(1+EXP($I$3*(COUNT($J$13:AA$13)+$I$4))),TREND($D78:$E78,$D$9:$E$9,AA$13))</f>
        <v>0</v>
      </c>
      <c r="AB82" s="14">
        <f>IF($F78="s-curve",$D78+($E78-$D78)*$I$2/(1+EXP($I$3*(COUNT($J$13:AB$13)+$I$4))),TREND($D78:$E78,$D$9:$E$9,AB$13))</f>
        <v>0</v>
      </c>
      <c r="AC82" s="14">
        <f>IF($F78="s-curve",$D78+($E78-$D78)*$I$2/(1+EXP($I$3*(COUNT($J$13:AC$13)+$I$4))),TREND($D78:$E78,$D$9:$E$9,AC$13))</f>
        <v>0</v>
      </c>
      <c r="AD82" s="14">
        <f>IF($F78="s-curve",$D78+($E78-$D78)*$I$2/(1+EXP($I$3*(COUNT($J$13:AD$13)+$I$4))),TREND($D78:$E78,$D$9:$E$9,AD$13))</f>
        <v>0</v>
      </c>
      <c r="AE82" s="14">
        <f>IF($F78="s-curve",$D78+($E78-$D78)*$I$2/(1+EXP($I$3*(COUNT($J$13:AE$13)+$I$4))),TREND($D78:$E78,$D$9:$E$9,AE$13))</f>
        <v>0</v>
      </c>
      <c r="AF82" s="14">
        <f>IF($F78="s-curve",$D78+($E78-$D78)*$I$2/(1+EXP($I$3*(COUNT($J$13:AF$13)+$I$4))),TREND($D78:$E78,$D$9:$E$9,AF$13))</f>
        <v>0</v>
      </c>
      <c r="AG82" s="14">
        <f>IF($F78="s-curve",$D78+($E78-$D78)*$I$2/(1+EXP($I$3*(COUNT($J$13:AG$13)+$I$4))),TREND($D78:$E78,$D$9:$E$9,AG$13))</f>
        <v>0</v>
      </c>
      <c r="AH82" s="14">
        <f>IF($F78="s-curve",$D78+($E78-$D78)*$I$2/(1+EXP($I$3*(COUNT($J$13:AH$13)+$I$4))),TREND($D78:$E78,$D$9:$E$9,AH$13))</f>
        <v>0</v>
      </c>
      <c r="AI82" s="14">
        <f>IF($F78="s-curve",$D78+($E78-$D78)*$I$2/(1+EXP($I$3*(COUNT($J$13:AI$13)+$I$4))),TREND($D78:$E78,$D$9:$E$9,AI$13))</f>
        <v>0</v>
      </c>
      <c r="AJ82" s="14">
        <f>IF($F78="s-curve",$D78+($E78-$D78)*$I$2/(1+EXP($I$3*(COUNT($J$13:AJ$13)+$I$4))),TREND($D78:$E78,$D$9:$E$9,AJ$13))</f>
        <v>0</v>
      </c>
      <c r="AK82" s="14">
        <f>IF($F78="s-curve",$D78+($E78-$D78)*$I$2/(1+EXP($I$3*(COUNT($J$13:AK$13)+$I$4))),TREND($D78:$E78,$D$9:$E$9,AK$13))</f>
        <v>0</v>
      </c>
      <c r="AL82" s="14">
        <f>IF($F78="s-curve",$D78+($E78-$D78)*$I$2/(1+EXP($I$3*(COUNT($J$13:AL$13)+$I$4))),TREND($D78:$E78,$D$9:$E$9,AL$13))</f>
        <v>0</v>
      </c>
      <c r="AM82" s="14">
        <f>IF($F78="s-curve",$D78+($E78-$D78)*$I$2/(1+EXP($I$3*(COUNT($J$13:AM$13)+$I$4))),TREND($D78:$E78,$D$9:$E$9,AM$13))</f>
        <v>0</v>
      </c>
      <c r="AN82" s="14">
        <f>IF($F78="s-curve",$D78+($E78-$D78)*$I$2/(1+EXP($I$3*(COUNT($J$13:AN$13)+$I$4))),TREND($D78:$E78,$D$9:$E$9,AN$13))</f>
        <v>0</v>
      </c>
    </row>
    <row r="83" spans="1:40" x14ac:dyDescent="0.35">
      <c r="C83" s="14" t="s">
        <v>4</v>
      </c>
      <c r="D83" s="25">
        <f>MIN('Potencia Calcs'!B101,1)</f>
        <v>0</v>
      </c>
      <c r="E83" s="25">
        <f>MIN('Potencia Calcs'!AF101,1)</f>
        <v>0</v>
      </c>
      <c r="F83" s="8" t="str">
        <f>IF(D83=E83,"n/a",IF(OR(C83="battery electric vehicle",C83="natural gas vehicle",C83="plugin hybrid vehicle"),"s-curve","linear"))</f>
        <v>n/a</v>
      </c>
      <c r="H83" s="92"/>
      <c r="J83" s="25">
        <f t="shared" si="6"/>
        <v>0</v>
      </c>
      <c r="K83" s="14">
        <f>IF($F79="s-curve",$D79+($E79-$D79)*$I$2/(1+EXP($I$3*(COUNT($J$13:K$13)+$I$4))),TREND($D79:$E79,$D$9:$E$9,K$13))</f>
        <v>0</v>
      </c>
      <c r="L83" s="14">
        <f>IF($F79="s-curve",$D79+($E79-$D79)*$I$2/(1+EXP($I$3*(COUNT($J$13:L$13)+$I$4))),TREND($D79:$E79,$D$9:$E$9,L$13))</f>
        <v>0</v>
      </c>
      <c r="M83" s="14">
        <f>IF($F79="s-curve",$D79+($E79-$D79)*$I$2/(1+EXP($I$3*(COUNT($J$13:M$13)+$I$4))),TREND($D79:$E79,$D$9:$E$9,M$13))</f>
        <v>0</v>
      </c>
      <c r="N83" s="14">
        <f>IF($F79="s-curve",$D79+($E79-$D79)*$I$2/(1+EXP($I$3*(COUNT($J$13:N$13)+$I$4))),TREND($D79:$E79,$D$9:$E$9,N$13))</f>
        <v>0</v>
      </c>
      <c r="O83" s="14">
        <f>IF($F79="s-curve",$D79+($E79-$D79)*$I$2/(1+EXP($I$3*(COUNT($J$13:O$13)+$I$4))),TREND($D79:$E79,$D$9:$E$9,O$13))</f>
        <v>0</v>
      </c>
      <c r="P83" s="14">
        <f>IF($F79="s-curve",$D79+($E79-$D79)*$I$2/(1+EXP($I$3*(COUNT($J$13:P$13)+$I$4))),TREND($D79:$E79,$D$9:$E$9,P$13))</f>
        <v>0</v>
      </c>
      <c r="Q83" s="14">
        <f>IF($F79="s-curve",$D79+($E79-$D79)*$I$2/(1+EXP($I$3*(COUNT($J$13:Q$13)+$I$4))),TREND($D79:$E79,$D$9:$E$9,Q$13))</f>
        <v>0</v>
      </c>
      <c r="R83" s="14">
        <f>IF($F79="s-curve",$D79+($E79-$D79)*$I$2/(1+EXP($I$3*(COUNT($J$13:R$13)+$I$4))),TREND($D79:$E79,$D$9:$E$9,R$13))</f>
        <v>0</v>
      </c>
      <c r="S83" s="14">
        <f>IF($F79="s-curve",$D79+($E79-$D79)*$I$2/(1+EXP($I$3*(COUNT($J$13:S$13)+$I$4))),TREND($D79:$E79,$D$9:$E$9,S$13))</f>
        <v>0</v>
      </c>
      <c r="T83" s="14">
        <f>IF($F79="s-curve",$D79+($E79-$D79)*$I$2/(1+EXP($I$3*(COUNT($J$13:T$13)+$I$4))),TREND($D79:$E79,$D$9:$E$9,T$13))</f>
        <v>0</v>
      </c>
      <c r="U83" s="14">
        <f>IF($F79="s-curve",$D79+($E79-$D79)*$I$2/(1+EXP($I$3*(COUNT($J$13:U$13)+$I$4))),TREND($D79:$E79,$D$9:$E$9,U$13))</f>
        <v>0</v>
      </c>
      <c r="V83" s="14">
        <f>IF($F79="s-curve",$D79+($E79-$D79)*$I$2/(1+EXP($I$3*(COUNT($J$13:V$13)+$I$4))),TREND($D79:$E79,$D$9:$E$9,V$13))</f>
        <v>0</v>
      </c>
      <c r="W83" s="14">
        <f>IF($F79="s-curve",$D79+($E79-$D79)*$I$2/(1+EXP($I$3*(COUNT($J$13:W$13)+$I$4))),TREND($D79:$E79,$D$9:$E$9,W$13))</f>
        <v>0</v>
      </c>
      <c r="X83" s="14">
        <f>IF($F79="s-curve",$D79+($E79-$D79)*$I$2/(1+EXP($I$3*(COUNT($J$13:X$13)+$I$4))),TREND($D79:$E79,$D$9:$E$9,X$13))</f>
        <v>0</v>
      </c>
      <c r="Y83" s="14">
        <f>IF($F79="s-curve",$D79+($E79-$D79)*$I$2/(1+EXP($I$3*(COUNT($J$13:Y$13)+$I$4))),TREND($D79:$E79,$D$9:$E$9,Y$13))</f>
        <v>0</v>
      </c>
      <c r="Z83" s="14">
        <f>IF($F79="s-curve",$D79+($E79-$D79)*$I$2/(1+EXP($I$3*(COUNT($J$13:Z$13)+$I$4))),TREND($D79:$E79,$D$9:$E$9,Z$13))</f>
        <v>0</v>
      </c>
      <c r="AA83" s="14">
        <f>IF($F79="s-curve",$D79+($E79-$D79)*$I$2/(1+EXP($I$3*(COUNT($J$13:AA$13)+$I$4))),TREND($D79:$E79,$D$9:$E$9,AA$13))</f>
        <v>0</v>
      </c>
      <c r="AB83" s="14">
        <f>IF($F79="s-curve",$D79+($E79-$D79)*$I$2/(1+EXP($I$3*(COUNT($J$13:AB$13)+$I$4))),TREND($D79:$E79,$D$9:$E$9,AB$13))</f>
        <v>0</v>
      </c>
      <c r="AC83" s="14">
        <f>IF($F79="s-curve",$D79+($E79-$D79)*$I$2/(1+EXP($I$3*(COUNT($J$13:AC$13)+$I$4))),TREND($D79:$E79,$D$9:$E$9,AC$13))</f>
        <v>0</v>
      </c>
      <c r="AD83" s="14">
        <f>IF($F79="s-curve",$D79+($E79-$D79)*$I$2/(1+EXP($I$3*(COUNT($J$13:AD$13)+$I$4))),TREND($D79:$E79,$D$9:$E$9,AD$13))</f>
        <v>0</v>
      </c>
      <c r="AE83" s="14">
        <f>IF($F79="s-curve",$D79+($E79-$D79)*$I$2/(1+EXP($I$3*(COUNT($J$13:AE$13)+$I$4))),TREND($D79:$E79,$D$9:$E$9,AE$13))</f>
        <v>0</v>
      </c>
      <c r="AF83" s="14">
        <f>IF($F79="s-curve",$D79+($E79-$D79)*$I$2/(1+EXP($I$3*(COUNT($J$13:AF$13)+$I$4))),TREND($D79:$E79,$D$9:$E$9,AF$13))</f>
        <v>0</v>
      </c>
      <c r="AG83" s="14">
        <f>IF($F79="s-curve",$D79+($E79-$D79)*$I$2/(1+EXP($I$3*(COUNT($J$13:AG$13)+$I$4))),TREND($D79:$E79,$D$9:$E$9,AG$13))</f>
        <v>0</v>
      </c>
      <c r="AH83" s="14">
        <f>IF($F79="s-curve",$D79+($E79-$D79)*$I$2/(1+EXP($I$3*(COUNT($J$13:AH$13)+$I$4))),TREND($D79:$E79,$D$9:$E$9,AH$13))</f>
        <v>0</v>
      </c>
      <c r="AI83" s="14">
        <f>IF($F79="s-curve",$D79+($E79-$D79)*$I$2/(1+EXP($I$3*(COUNT($J$13:AI$13)+$I$4))),TREND($D79:$E79,$D$9:$E$9,AI$13))</f>
        <v>0</v>
      </c>
      <c r="AJ83" s="14">
        <f>IF($F79="s-curve",$D79+($E79-$D79)*$I$2/(1+EXP($I$3*(COUNT($J$13:AJ$13)+$I$4))),TREND($D79:$E79,$D$9:$E$9,AJ$13))</f>
        <v>0</v>
      </c>
      <c r="AK83" s="14">
        <f>IF($F79="s-curve",$D79+($E79-$D79)*$I$2/(1+EXP($I$3*(COUNT($J$13:AK$13)+$I$4))),TREND($D79:$E79,$D$9:$E$9,AK$13))</f>
        <v>0</v>
      </c>
      <c r="AL83" s="14">
        <f>IF($F79="s-curve",$D79+($E79-$D79)*$I$2/(1+EXP($I$3*(COUNT($J$13:AL$13)+$I$4))),TREND($D79:$E79,$D$9:$E$9,AL$13))</f>
        <v>0</v>
      </c>
      <c r="AM83" s="14">
        <f>IF($F79="s-curve",$D79+($E79-$D79)*$I$2/(1+EXP($I$3*(COUNT($J$13:AM$13)+$I$4))),TREND($D79:$E79,$D$9:$E$9,AM$13))</f>
        <v>0</v>
      </c>
      <c r="AN83" s="14">
        <f>IF($F79="s-curve",$D79+($E79-$D79)*$I$2/(1+EXP($I$3*(COUNT($J$13:AN$13)+$I$4))),TREND($D79:$E79,$D$9:$E$9,AN$13))</f>
        <v>0</v>
      </c>
    </row>
    <row r="84" spans="1:40" x14ac:dyDescent="0.35">
      <c r="C84" s="14" t="s">
        <v>5</v>
      </c>
      <c r="D84" s="25">
        <f>MIN('Potencia Calcs'!B102,1)</f>
        <v>0</v>
      </c>
      <c r="E84" s="25">
        <f>MIN('Potencia Calcs'!AF102,1)</f>
        <v>0</v>
      </c>
      <c r="F84" s="8" t="str">
        <f>IF(D84=E84,"n/a",IF(OR(C84="battery electric vehicle",C84="natural gas vehicle",C84="plugin hybrid vehicle"),"s-curve","linear"))</f>
        <v>n/a</v>
      </c>
      <c r="J84" s="25">
        <f t="shared" si="6"/>
        <v>7.649707448790817E-2</v>
      </c>
      <c r="K84" s="14">
        <f>IF($F80="s-curve",$D80+($E80-$D80)*$I$2/(1+EXP($I$3*(COUNT($J$13:K$13)+$I$4))),TREND($D80:$E80,$D$9:$E$9,K$13))</f>
        <v>8.3150395682850639E-2</v>
      </c>
      <c r="L84" s="14">
        <f>IF($F80="s-curve",$D80+($E80-$D80)*$I$2/(1+EXP($I$3*(COUNT($J$13:L$13)+$I$4))),TREND($D80:$E80,$D$9:$E$9,L$13))</f>
        <v>8.5431935966158612E-2</v>
      </c>
      <c r="M84" s="14">
        <f>IF($F80="s-curve",$D80+($E80-$D80)*$I$2/(1+EXP($I$3*(COUNT($J$13:M$13)+$I$4))),TREND($D80:$E80,$D$9:$E$9,M$13))</f>
        <v>8.8474735343156211E-2</v>
      </c>
      <c r="N84" s="14">
        <f>IF($F80="s-curve",$D80+($E80-$D80)*$I$2/(1+EXP($I$3*(COUNT($J$13:N$13)+$I$4))),TREND($D80:$E80,$D$9:$E$9,N$13))</f>
        <v>9.2516164769452652E-2</v>
      </c>
      <c r="O84" s="14">
        <f>IF($F80="s-curve",$D80+($E80-$D80)*$I$2/(1+EXP($I$3*(COUNT($J$13:O$13)+$I$4))),TREND($D80:$E80,$D$9:$E$9,O$13))</f>
        <v>9.7854790089982518E-2</v>
      </c>
      <c r="P84" s="14">
        <f>IF($F80="s-curve",$D80+($E80-$D80)*$I$2/(1+EXP($I$3*(COUNT($J$13:P$13)+$I$4))),TREND($D80:$E80,$D$9:$E$9,P$13))</f>
        <v>0.10485642644201598</v>
      </c>
      <c r="Q84" s="14">
        <f>IF($F80="s-curve",$D80+($E80-$D80)*$I$2/(1+EXP($I$3*(COUNT($J$13:Q$13)+$I$4))),TREND($D80:$E80,$D$9:$E$9,Q$13))</f>
        <v>0.11395297521374018</v>
      </c>
      <c r="R84" s="14">
        <f>IF($F80="s-curve",$D80+($E80-$D80)*$I$2/(1+EXP($I$3*(COUNT($J$13:R$13)+$I$4))),TREND($D80:$E80,$D$9:$E$9,R$13))</f>
        <v>0.12562761703927683</v>
      </c>
      <c r="S84" s="14">
        <f>IF($F80="s-curve",$D80+($E80-$D80)*$I$2/(1+EXP($I$3*(COUNT($J$13:S$13)+$I$4))),TREND($D80:$E80,$D$9:$E$9,S$13))</f>
        <v>0.14037812714987724</v>
      </c>
      <c r="T84" s="14">
        <f>IF($F80="s-curve",$D80+($E80-$D80)*$I$2/(1+EXP($I$3*(COUNT($J$13:T$13)+$I$4))),TREND($D80:$E80,$D$9:$E$9,T$13))</f>
        <v>0.15865038437907042</v>
      </c>
      <c r="U84" s="14">
        <f>IF($F80="s-curve",$D80+($E80-$D80)*$I$2/(1+EXP($I$3*(COUNT($J$13:U$13)+$I$4))),TREND($D80:$E80,$D$9:$E$9,U$13))</f>
        <v>0.18073936907775368</v>
      </c>
      <c r="V84" s="14">
        <f>IF($F80="s-curve",$D80+($E80-$D80)*$I$2/(1+EXP($I$3*(COUNT($J$13:V$13)+$I$4))),TREND($D80:$E80,$D$9:$E$9,V$13))</f>
        <v>0.20666775778686008</v>
      </c>
      <c r="W84" s="14">
        <f>IF($F80="s-curve",$D80+($E80-$D80)*$I$2/(1+EXP($I$3*(COUNT($J$13:W$13)+$I$4))),TREND($D80:$E80,$D$9:$E$9,W$13))</f>
        <v>0.23607182409099525</v>
      </c>
      <c r="X84" s="14">
        <f>IF($F80="s-curve",$D80+($E80-$D80)*$I$2/(1+EXP($I$3*(COUNT($J$13:X$13)+$I$4))),TREND($D80:$E80,$D$9:$E$9,X$13))</f>
        <v>0.26814216374628241</v>
      </c>
      <c r="Y84" s="14">
        <f>IF($F80="s-curve",$D80+($E80-$D80)*$I$2/(1+EXP($I$3*(COUNT($J$13:Y$13)+$I$4))),TREND($D80:$E80,$D$9:$E$9,Y$13))</f>
        <v>0.3016665249491482</v>
      </c>
      <c r="Z84" s="14">
        <f>IF($F80="s-curve",$D80+($E80-$D80)*$I$2/(1+EXP($I$3*(COUNT($J$13:Z$13)+$I$4))),TREND($D80:$E80,$D$9:$E$9,Z$13))</f>
        <v>0.33519088615201392</v>
      </c>
      <c r="AA84" s="14">
        <f>IF($F80="s-curve",$D80+($E80-$D80)*$I$2/(1+EXP($I$3*(COUNT($J$13:AA$13)+$I$4))),TREND($D80:$E80,$D$9:$E$9,AA$13))</f>
        <v>0.36726122580730108</v>
      </c>
      <c r="AB84" s="14">
        <f>IF($F80="s-curve",$D80+($E80-$D80)*$I$2/(1+EXP($I$3*(COUNT($J$13:AB$13)+$I$4))),TREND($D80:$E80,$D$9:$E$9,AB$13))</f>
        <v>0.39666529211143625</v>
      </c>
      <c r="AC84" s="14">
        <f>IF($F80="s-curve",$D80+($E80-$D80)*$I$2/(1+EXP($I$3*(COUNT($J$13:AC$13)+$I$4))),TREND($D80:$E80,$D$9:$E$9,AC$13))</f>
        <v>0.42259368082054266</v>
      </c>
      <c r="AD84" s="14">
        <f>IF($F80="s-curve",$D80+($E80-$D80)*$I$2/(1+EXP($I$3*(COUNT($J$13:AD$13)+$I$4))),TREND($D80:$E80,$D$9:$E$9,AD$13))</f>
        <v>0.44468266551922592</v>
      </c>
      <c r="AE84" s="14">
        <f>IF($F80="s-curve",$D80+($E80-$D80)*$I$2/(1+EXP($I$3*(COUNT($J$13:AE$13)+$I$4))),TREND($D80:$E80,$D$9:$E$9,AE$13))</f>
        <v>0.46295492274841915</v>
      </c>
      <c r="AF84" s="14">
        <f>IF($F80="s-curve",$D80+($E80-$D80)*$I$2/(1+EXP($I$3*(COUNT($J$13:AF$13)+$I$4))),TREND($D80:$E80,$D$9:$E$9,AF$13))</f>
        <v>0.47770543285901956</v>
      </c>
      <c r="AG84" s="14">
        <f>IF($F80="s-curve",$D80+($E80-$D80)*$I$2/(1+EXP($I$3*(COUNT($J$13:AG$13)+$I$4))),TREND($D80:$E80,$D$9:$E$9,AG$13))</f>
        <v>0.48938007468455619</v>
      </c>
      <c r="AH84" s="14">
        <f>IF($F80="s-curve",$D80+($E80-$D80)*$I$2/(1+EXP($I$3*(COUNT($J$13:AH$13)+$I$4))),TREND($D80:$E80,$D$9:$E$9,AH$13))</f>
        <v>0.49847662345628041</v>
      </c>
      <c r="AI84" s="14">
        <f>IF($F80="s-curve",$D80+($E80-$D80)*$I$2/(1+EXP($I$3*(COUNT($J$13:AI$13)+$I$4))),TREND($D80:$E80,$D$9:$E$9,AI$13))</f>
        <v>0.50547825980831385</v>
      </c>
      <c r="AJ84" s="14">
        <f>IF($F80="s-curve",$D80+($E80-$D80)*$I$2/(1+EXP($I$3*(COUNT($J$13:AJ$13)+$I$4))),TREND($D80:$E80,$D$9:$E$9,AJ$13))</f>
        <v>0.51081688512884371</v>
      </c>
      <c r="AK84" s="14">
        <f>IF($F80="s-curve",$D80+($E80-$D80)*$I$2/(1+EXP($I$3*(COUNT($J$13:AK$13)+$I$4))),TREND($D80:$E80,$D$9:$E$9,AK$13))</f>
        <v>0.5148583145551402</v>
      </c>
      <c r="AL84" s="14">
        <f>IF($F80="s-curve",$D80+($E80-$D80)*$I$2/(1+EXP($I$3*(COUNT($J$13:AL$13)+$I$4))),TREND($D80:$E80,$D$9:$E$9,AL$13))</f>
        <v>0.51790111393213778</v>
      </c>
      <c r="AM84" s="14">
        <f>IF($F80="s-curve",$D80+($E80-$D80)*$I$2/(1+EXP($I$3*(COUNT($J$13:AM$13)+$I$4))),TREND($D80:$E80,$D$9:$E$9,AM$13))</f>
        <v>0.52018265421544574</v>
      </c>
      <c r="AN84" s="14">
        <f>IF($F80="s-curve",$D80+($E80-$D80)*$I$2/(1+EXP($I$3*(COUNT($J$13:AN$13)+$I$4))),TREND($D80:$E80,$D$9:$E$9,AN$13))</f>
        <v>0.52188812774162852</v>
      </c>
    </row>
    <row r="85" spans="1:40" x14ac:dyDescent="0.35">
      <c r="C85" s="14" t="s">
        <v>71</v>
      </c>
      <c r="D85" s="25">
        <f>MIN('Potencia Calcs'!B103,1)</f>
        <v>0</v>
      </c>
      <c r="E85" s="25">
        <f>MIN('Potencia Calcs'!AF103,1)</f>
        <v>0</v>
      </c>
      <c r="F85" s="8" t="str">
        <f>IF(D85=E85,"n/a",IF(OR(C85="battery electric vehicle",C85="natural gas vehicle",C85="plugin hybrid vehicle",C85="hydrogen vehicle"),"s-curve","linear"))</f>
        <v>n/a</v>
      </c>
      <c r="J85" s="25">
        <f t="shared" si="6"/>
        <v>0</v>
      </c>
      <c r="K85" s="14">
        <f>IF($F81="s-curve",$D81+($E81-$D81)*$I$2/(1+EXP($I$3*(COUNT($J$13:K$13)+$I$4))),TREND($D81:$E81,$D$9:$E$9,K$13))</f>
        <v>0</v>
      </c>
      <c r="L85" s="14">
        <f>IF($F81="s-curve",$D81+($E81-$D81)*$I$2/(1+EXP($I$3*(COUNT($J$13:L$13)+$I$4))),TREND($D81:$E81,$D$9:$E$9,L$13))</f>
        <v>0</v>
      </c>
      <c r="M85" s="14">
        <f>IF($F81="s-curve",$D81+($E81-$D81)*$I$2/(1+EXP($I$3*(COUNT($J$13:M$13)+$I$4))),TREND($D81:$E81,$D$9:$E$9,M$13))</f>
        <v>0</v>
      </c>
      <c r="N85" s="14">
        <f>IF($F81="s-curve",$D81+($E81-$D81)*$I$2/(1+EXP($I$3*(COUNT($J$13:N$13)+$I$4))),TREND($D81:$E81,$D$9:$E$9,N$13))</f>
        <v>0</v>
      </c>
      <c r="O85" s="14">
        <f>IF($F81="s-curve",$D81+($E81-$D81)*$I$2/(1+EXP($I$3*(COUNT($J$13:O$13)+$I$4))),TREND($D81:$E81,$D$9:$E$9,O$13))</f>
        <v>0</v>
      </c>
      <c r="P85" s="14">
        <f>IF($F81="s-curve",$D81+($E81-$D81)*$I$2/(1+EXP($I$3*(COUNT($J$13:P$13)+$I$4))),TREND($D81:$E81,$D$9:$E$9,P$13))</f>
        <v>0</v>
      </c>
      <c r="Q85" s="14">
        <f>IF($F81="s-curve",$D81+($E81-$D81)*$I$2/(1+EXP($I$3*(COUNT($J$13:Q$13)+$I$4))),TREND($D81:$E81,$D$9:$E$9,Q$13))</f>
        <v>0</v>
      </c>
      <c r="R85" s="14">
        <f>IF($F81="s-curve",$D81+($E81-$D81)*$I$2/(1+EXP($I$3*(COUNT($J$13:R$13)+$I$4))),TREND($D81:$E81,$D$9:$E$9,R$13))</f>
        <v>0</v>
      </c>
      <c r="S85" s="14">
        <f>IF($F81="s-curve",$D81+($E81-$D81)*$I$2/(1+EXP($I$3*(COUNT($J$13:S$13)+$I$4))),TREND($D81:$E81,$D$9:$E$9,S$13))</f>
        <v>0</v>
      </c>
      <c r="T85" s="14">
        <f>IF($F81="s-curve",$D81+($E81-$D81)*$I$2/(1+EXP($I$3*(COUNT($J$13:T$13)+$I$4))),TREND($D81:$E81,$D$9:$E$9,T$13))</f>
        <v>0</v>
      </c>
      <c r="U85" s="14">
        <f>IF($F81="s-curve",$D81+($E81-$D81)*$I$2/(1+EXP($I$3*(COUNT($J$13:U$13)+$I$4))),TREND($D81:$E81,$D$9:$E$9,U$13))</f>
        <v>0</v>
      </c>
      <c r="V85" s="14">
        <f>IF($F81="s-curve",$D81+($E81-$D81)*$I$2/(1+EXP($I$3*(COUNT($J$13:V$13)+$I$4))),TREND($D81:$E81,$D$9:$E$9,V$13))</f>
        <v>0</v>
      </c>
      <c r="W85" s="14">
        <f>IF($F81="s-curve",$D81+($E81-$D81)*$I$2/(1+EXP($I$3*(COUNT($J$13:W$13)+$I$4))),TREND($D81:$E81,$D$9:$E$9,W$13))</f>
        <v>0</v>
      </c>
      <c r="X85" s="14">
        <f>IF($F81="s-curve",$D81+($E81-$D81)*$I$2/(1+EXP($I$3*(COUNT($J$13:X$13)+$I$4))),TREND($D81:$E81,$D$9:$E$9,X$13))</f>
        <v>0</v>
      </c>
      <c r="Y85" s="14">
        <f>IF($F81="s-curve",$D81+($E81-$D81)*$I$2/(1+EXP($I$3*(COUNT($J$13:Y$13)+$I$4))),TREND($D81:$E81,$D$9:$E$9,Y$13))</f>
        <v>0</v>
      </c>
      <c r="Z85" s="14">
        <f>IF($F81="s-curve",$D81+($E81-$D81)*$I$2/(1+EXP($I$3*(COUNT($J$13:Z$13)+$I$4))),TREND($D81:$E81,$D$9:$E$9,Z$13))</f>
        <v>0</v>
      </c>
      <c r="AA85" s="14">
        <f>IF($F81="s-curve",$D81+($E81-$D81)*$I$2/(1+EXP($I$3*(COUNT($J$13:AA$13)+$I$4))),TREND($D81:$E81,$D$9:$E$9,AA$13))</f>
        <v>0</v>
      </c>
      <c r="AB85" s="14">
        <f>IF($F81="s-curve",$D81+($E81-$D81)*$I$2/(1+EXP($I$3*(COUNT($J$13:AB$13)+$I$4))),TREND($D81:$E81,$D$9:$E$9,AB$13))</f>
        <v>0</v>
      </c>
      <c r="AC85" s="14">
        <f>IF($F81="s-curve",$D81+($E81-$D81)*$I$2/(1+EXP($I$3*(COUNT($J$13:AC$13)+$I$4))),TREND($D81:$E81,$D$9:$E$9,AC$13))</f>
        <v>0</v>
      </c>
      <c r="AD85" s="14">
        <f>IF($F81="s-curve",$D81+($E81-$D81)*$I$2/(1+EXP($I$3*(COUNT($J$13:AD$13)+$I$4))),TREND($D81:$E81,$D$9:$E$9,AD$13))</f>
        <v>0</v>
      </c>
      <c r="AE85" s="14">
        <f>IF($F81="s-curve",$D81+($E81-$D81)*$I$2/(1+EXP($I$3*(COUNT($J$13:AE$13)+$I$4))),TREND($D81:$E81,$D$9:$E$9,AE$13))</f>
        <v>0</v>
      </c>
      <c r="AF85" s="14">
        <f>IF($F81="s-curve",$D81+($E81-$D81)*$I$2/(1+EXP($I$3*(COUNT($J$13:AF$13)+$I$4))),TREND($D81:$E81,$D$9:$E$9,AF$13))</f>
        <v>0</v>
      </c>
      <c r="AG85" s="14">
        <f>IF($F81="s-curve",$D81+($E81-$D81)*$I$2/(1+EXP($I$3*(COUNT($J$13:AG$13)+$I$4))),TREND($D81:$E81,$D$9:$E$9,AG$13))</f>
        <v>0</v>
      </c>
      <c r="AH85" s="14">
        <f>IF($F81="s-curve",$D81+($E81-$D81)*$I$2/(1+EXP($I$3*(COUNT($J$13:AH$13)+$I$4))),TREND($D81:$E81,$D$9:$E$9,AH$13))</f>
        <v>0</v>
      </c>
      <c r="AI85" s="14">
        <f>IF($F81="s-curve",$D81+($E81-$D81)*$I$2/(1+EXP($I$3*(COUNT($J$13:AI$13)+$I$4))),TREND($D81:$E81,$D$9:$E$9,AI$13))</f>
        <v>0</v>
      </c>
      <c r="AJ85" s="14">
        <f>IF($F81="s-curve",$D81+($E81-$D81)*$I$2/(1+EXP($I$3*(COUNT($J$13:AJ$13)+$I$4))),TREND($D81:$E81,$D$9:$E$9,AJ$13))</f>
        <v>0</v>
      </c>
      <c r="AK85" s="14">
        <f>IF($F81="s-curve",$D81+($E81-$D81)*$I$2/(1+EXP($I$3*(COUNT($J$13:AK$13)+$I$4))),TREND($D81:$E81,$D$9:$E$9,AK$13))</f>
        <v>0</v>
      </c>
      <c r="AL85" s="14">
        <f>IF($F81="s-curve",$D81+($E81-$D81)*$I$2/(1+EXP($I$3*(COUNT($J$13:AL$13)+$I$4))),TREND($D81:$E81,$D$9:$E$9,AL$13))</f>
        <v>0</v>
      </c>
      <c r="AM85" s="14">
        <f>IF($F81="s-curve",$D81+($E81-$D81)*$I$2/(1+EXP($I$3*(COUNT($J$13:AM$13)+$I$4))),TREND($D81:$E81,$D$9:$E$9,AM$13))</f>
        <v>0</v>
      </c>
      <c r="AN85" s="14">
        <f>IF($F81="s-curve",$D81+($E81-$D81)*$I$2/(1+EXP($I$3*(COUNT($J$13:AN$13)+$I$4))),TREND($D81:$E81,$D$9:$E$9,AN$13))</f>
        <v>0</v>
      </c>
    </row>
    <row r="86" spans="1:40" ht="15" thickBot="1" x14ac:dyDescent="0.4">
      <c r="A86" s="27"/>
      <c r="B86" s="27"/>
      <c r="C86" s="27" t="s">
        <v>72</v>
      </c>
      <c r="D86" s="25">
        <f>MIN('Potencia Calcs'!B104,1)</f>
        <v>0</v>
      </c>
      <c r="E86" s="25">
        <f>MIN('Potencia Calcs'!AF104,1)</f>
        <v>0</v>
      </c>
      <c r="F86" s="9" t="str">
        <f>IF(D86=E86,"n/a",IF(OR(C86="battery electric vehicle",C86="natural gas vehicle",C86="plugin hybrid vehicle",C86="hydrogen vehicle"),"s-curve","linear"))</f>
        <v>n/a</v>
      </c>
      <c r="G86" s="92"/>
      <c r="J86" s="25">
        <f t="shared" si="6"/>
        <v>1</v>
      </c>
      <c r="K86" s="14">
        <f>IF($F82="s-curve",$D82+($E82-$D82)*$I$2/(1+EXP($I$3*(COUNT($J$13:K$13)+$I$4))),TREND($D82:$E82,$D$9:$E$9,K$13))</f>
        <v>1</v>
      </c>
      <c r="L86" s="14">
        <f>IF($F82="s-curve",$D82+($E82-$D82)*$I$2/(1+EXP($I$3*(COUNT($J$13:L$13)+$I$4))),TREND($D82:$E82,$D$9:$E$9,L$13))</f>
        <v>1</v>
      </c>
      <c r="M86" s="14">
        <f>IF($F82="s-curve",$D82+($E82-$D82)*$I$2/(1+EXP($I$3*(COUNT($J$13:M$13)+$I$4))),TREND($D82:$E82,$D$9:$E$9,M$13))</f>
        <v>1</v>
      </c>
      <c r="N86" s="14">
        <f>IF($F82="s-curve",$D82+($E82-$D82)*$I$2/(1+EXP($I$3*(COUNT($J$13:N$13)+$I$4))),TREND($D82:$E82,$D$9:$E$9,N$13))</f>
        <v>1</v>
      </c>
      <c r="O86" s="14">
        <f>IF($F82="s-curve",$D82+($E82-$D82)*$I$2/(1+EXP($I$3*(COUNT($J$13:O$13)+$I$4))),TREND($D82:$E82,$D$9:$E$9,O$13))</f>
        <v>1</v>
      </c>
      <c r="P86" s="14">
        <f>IF($F82="s-curve",$D82+($E82-$D82)*$I$2/(1+EXP($I$3*(COUNT($J$13:P$13)+$I$4))),TREND($D82:$E82,$D$9:$E$9,P$13))</f>
        <v>1</v>
      </c>
      <c r="Q86" s="14">
        <f>IF($F82="s-curve",$D82+($E82-$D82)*$I$2/(1+EXP($I$3*(COUNT($J$13:Q$13)+$I$4))),TREND($D82:$E82,$D$9:$E$9,Q$13))</f>
        <v>1</v>
      </c>
      <c r="R86" s="14">
        <f>IF($F82="s-curve",$D82+($E82-$D82)*$I$2/(1+EXP($I$3*(COUNT($J$13:R$13)+$I$4))),TREND($D82:$E82,$D$9:$E$9,R$13))</f>
        <v>1</v>
      </c>
      <c r="S86" s="14">
        <f>IF($F82="s-curve",$D82+($E82-$D82)*$I$2/(1+EXP($I$3*(COUNT($J$13:S$13)+$I$4))),TREND($D82:$E82,$D$9:$E$9,S$13))</f>
        <v>1</v>
      </c>
      <c r="T86" s="14">
        <f>IF($F82="s-curve",$D82+($E82-$D82)*$I$2/(1+EXP($I$3*(COUNT($J$13:T$13)+$I$4))),TREND($D82:$E82,$D$9:$E$9,T$13))</f>
        <v>1</v>
      </c>
      <c r="U86" s="14">
        <f>IF($F82="s-curve",$D82+($E82-$D82)*$I$2/(1+EXP($I$3*(COUNT($J$13:U$13)+$I$4))),TREND($D82:$E82,$D$9:$E$9,U$13))</f>
        <v>1</v>
      </c>
      <c r="V86" s="14">
        <f>IF($F82="s-curve",$D82+($E82-$D82)*$I$2/(1+EXP($I$3*(COUNT($J$13:V$13)+$I$4))),TREND($D82:$E82,$D$9:$E$9,V$13))</f>
        <v>1</v>
      </c>
      <c r="W86" s="14">
        <f>IF($F82="s-curve",$D82+($E82-$D82)*$I$2/(1+EXP($I$3*(COUNT($J$13:W$13)+$I$4))),TREND($D82:$E82,$D$9:$E$9,W$13))</f>
        <v>1</v>
      </c>
      <c r="X86" s="14">
        <f>IF($F82="s-curve",$D82+($E82-$D82)*$I$2/(1+EXP($I$3*(COUNT($J$13:X$13)+$I$4))),TREND($D82:$E82,$D$9:$E$9,X$13))</f>
        <v>1</v>
      </c>
      <c r="Y86" s="14">
        <f>IF($F82="s-curve",$D82+($E82-$D82)*$I$2/(1+EXP($I$3*(COUNT($J$13:Y$13)+$I$4))),TREND($D82:$E82,$D$9:$E$9,Y$13))</f>
        <v>1</v>
      </c>
      <c r="Z86" s="14">
        <f>IF($F82="s-curve",$D82+($E82-$D82)*$I$2/(1+EXP($I$3*(COUNT($J$13:Z$13)+$I$4))),TREND($D82:$E82,$D$9:$E$9,Z$13))</f>
        <v>1</v>
      </c>
      <c r="AA86" s="14">
        <f>IF($F82="s-curve",$D82+($E82-$D82)*$I$2/(1+EXP($I$3*(COUNT($J$13:AA$13)+$I$4))),TREND($D82:$E82,$D$9:$E$9,AA$13))</f>
        <v>1</v>
      </c>
      <c r="AB86" s="14">
        <f>IF($F82="s-curve",$D82+($E82-$D82)*$I$2/(1+EXP($I$3*(COUNT($J$13:AB$13)+$I$4))),TREND($D82:$E82,$D$9:$E$9,AB$13))</f>
        <v>1</v>
      </c>
      <c r="AC86" s="14">
        <f>IF($F82="s-curve",$D82+($E82-$D82)*$I$2/(1+EXP($I$3*(COUNT($J$13:AC$13)+$I$4))),TREND($D82:$E82,$D$9:$E$9,AC$13))</f>
        <v>1</v>
      </c>
      <c r="AD86" s="14">
        <f>IF($F82="s-curve",$D82+($E82-$D82)*$I$2/(1+EXP($I$3*(COUNT($J$13:AD$13)+$I$4))),TREND($D82:$E82,$D$9:$E$9,AD$13))</f>
        <v>1</v>
      </c>
      <c r="AE86" s="14">
        <f>IF($F82="s-curve",$D82+($E82-$D82)*$I$2/(1+EXP($I$3*(COUNT($J$13:AE$13)+$I$4))),TREND($D82:$E82,$D$9:$E$9,AE$13))</f>
        <v>1</v>
      </c>
      <c r="AF86" s="14">
        <f>IF($F82="s-curve",$D82+($E82-$D82)*$I$2/(1+EXP($I$3*(COUNT($J$13:AF$13)+$I$4))),TREND($D82:$E82,$D$9:$E$9,AF$13))</f>
        <v>1</v>
      </c>
      <c r="AG86" s="14">
        <f>IF($F82="s-curve",$D82+($E82-$D82)*$I$2/(1+EXP($I$3*(COUNT($J$13:AG$13)+$I$4))),TREND($D82:$E82,$D$9:$E$9,AG$13))</f>
        <v>1</v>
      </c>
      <c r="AH86" s="14">
        <f>IF($F82="s-curve",$D82+($E82-$D82)*$I$2/(1+EXP($I$3*(COUNT($J$13:AH$13)+$I$4))),TREND($D82:$E82,$D$9:$E$9,AH$13))</f>
        <v>1</v>
      </c>
      <c r="AI86" s="14">
        <f>IF($F82="s-curve",$D82+($E82-$D82)*$I$2/(1+EXP($I$3*(COUNT($J$13:AI$13)+$I$4))),TREND($D82:$E82,$D$9:$E$9,AI$13))</f>
        <v>1</v>
      </c>
      <c r="AJ86" s="14">
        <f>IF($F82="s-curve",$D82+($E82-$D82)*$I$2/(1+EXP($I$3*(COUNT($J$13:AJ$13)+$I$4))),TREND($D82:$E82,$D$9:$E$9,AJ$13))</f>
        <v>1</v>
      </c>
      <c r="AK86" s="14">
        <f>IF($F82="s-curve",$D82+($E82-$D82)*$I$2/(1+EXP($I$3*(COUNT($J$13:AK$13)+$I$4))),TREND($D82:$E82,$D$9:$E$9,AK$13))</f>
        <v>1</v>
      </c>
      <c r="AL86" s="14">
        <f>IF($F82="s-curve",$D82+($E82-$D82)*$I$2/(1+EXP($I$3*(COUNT($J$13:AL$13)+$I$4))),TREND($D82:$E82,$D$9:$E$9,AL$13))</f>
        <v>1</v>
      </c>
      <c r="AM86" s="14">
        <f>IF($F82="s-curve",$D82+($E82-$D82)*$I$2/(1+EXP($I$3*(COUNT($J$13:AM$13)+$I$4))),TREND($D82:$E82,$D$9:$E$9,AM$13))</f>
        <v>1</v>
      </c>
      <c r="AN86" s="14">
        <f>IF($F82="s-curve",$D82+($E82-$D82)*$I$2/(1+EXP($I$3*(COUNT($J$13:AN$13)+$I$4))),TREND($D82:$E82,$D$9:$E$9,AN$13))</f>
        <v>1</v>
      </c>
    </row>
    <row r="87" spans="1:40" x14ac:dyDescent="0.35">
      <c r="A87" s="26" t="s">
        <v>17</v>
      </c>
      <c r="B87" s="14" t="s">
        <v>18</v>
      </c>
      <c r="C87" s="14" t="s">
        <v>1</v>
      </c>
      <c r="D87" s="14">
        <v>0</v>
      </c>
      <c r="E87" s="14">
        <v>0</v>
      </c>
      <c r="F87" s="8" t="str">
        <f>IF(D87=E87,"n/a",IF(OR(C87="battery electric vehicle",C87="natural gas vehicle",C87="plugin hybrid vehicle"),"s-curve","linear"))</f>
        <v>n/a</v>
      </c>
      <c r="J87" s="25">
        <f t="shared" si="6"/>
        <v>0</v>
      </c>
      <c r="K87" s="14">
        <f>IF($F83="s-curve",$D83+($E83-$D83)*$I$2/(1+EXP($I$3*(COUNT($J$13:K$13)+$I$4))),TREND($D83:$E83,$D$9:$E$9,K$13))</f>
        <v>0</v>
      </c>
      <c r="L87" s="14">
        <f>IF($F83="s-curve",$D83+($E83-$D83)*$I$2/(1+EXP($I$3*(COUNT($J$13:L$13)+$I$4))),TREND($D83:$E83,$D$9:$E$9,L$13))</f>
        <v>0</v>
      </c>
      <c r="M87" s="14">
        <f>IF($F83="s-curve",$D83+($E83-$D83)*$I$2/(1+EXP($I$3*(COUNT($J$13:M$13)+$I$4))),TREND($D83:$E83,$D$9:$E$9,M$13))</f>
        <v>0</v>
      </c>
      <c r="N87" s="14">
        <f>IF($F83="s-curve",$D83+($E83-$D83)*$I$2/(1+EXP($I$3*(COUNT($J$13:N$13)+$I$4))),TREND($D83:$E83,$D$9:$E$9,N$13))</f>
        <v>0</v>
      </c>
      <c r="O87" s="14">
        <f>IF($F83="s-curve",$D83+($E83-$D83)*$I$2/(1+EXP($I$3*(COUNT($J$13:O$13)+$I$4))),TREND($D83:$E83,$D$9:$E$9,O$13))</f>
        <v>0</v>
      </c>
      <c r="P87" s="14">
        <f>IF($F83="s-curve",$D83+($E83-$D83)*$I$2/(1+EXP($I$3*(COUNT($J$13:P$13)+$I$4))),TREND($D83:$E83,$D$9:$E$9,P$13))</f>
        <v>0</v>
      </c>
      <c r="Q87" s="14">
        <f>IF($F83="s-curve",$D83+($E83-$D83)*$I$2/(1+EXP($I$3*(COUNT($J$13:Q$13)+$I$4))),TREND($D83:$E83,$D$9:$E$9,Q$13))</f>
        <v>0</v>
      </c>
      <c r="R87" s="14">
        <f>IF($F83="s-curve",$D83+($E83-$D83)*$I$2/(1+EXP($I$3*(COUNT($J$13:R$13)+$I$4))),TREND($D83:$E83,$D$9:$E$9,R$13))</f>
        <v>0</v>
      </c>
      <c r="S87" s="14">
        <f>IF($F83="s-curve",$D83+($E83-$D83)*$I$2/(1+EXP($I$3*(COUNT($J$13:S$13)+$I$4))),TREND($D83:$E83,$D$9:$E$9,S$13))</f>
        <v>0</v>
      </c>
      <c r="T87" s="14">
        <f>IF($F83="s-curve",$D83+($E83-$D83)*$I$2/(1+EXP($I$3*(COUNT($J$13:T$13)+$I$4))),TREND($D83:$E83,$D$9:$E$9,T$13))</f>
        <v>0</v>
      </c>
      <c r="U87" s="14">
        <f>IF($F83="s-curve",$D83+($E83-$D83)*$I$2/(1+EXP($I$3*(COUNT($J$13:U$13)+$I$4))),TREND($D83:$E83,$D$9:$E$9,U$13))</f>
        <v>0</v>
      </c>
      <c r="V87" s="14">
        <f>IF($F83="s-curve",$D83+($E83-$D83)*$I$2/(1+EXP($I$3*(COUNT($J$13:V$13)+$I$4))),TREND($D83:$E83,$D$9:$E$9,V$13))</f>
        <v>0</v>
      </c>
      <c r="W87" s="14">
        <f>IF($F83="s-curve",$D83+($E83-$D83)*$I$2/(1+EXP($I$3*(COUNT($J$13:W$13)+$I$4))),TREND($D83:$E83,$D$9:$E$9,W$13))</f>
        <v>0</v>
      </c>
      <c r="X87" s="14">
        <f>IF($F83="s-curve",$D83+($E83-$D83)*$I$2/(1+EXP($I$3*(COUNT($J$13:X$13)+$I$4))),TREND($D83:$E83,$D$9:$E$9,X$13))</f>
        <v>0</v>
      </c>
      <c r="Y87" s="14">
        <f>IF($F83="s-curve",$D83+($E83-$D83)*$I$2/(1+EXP($I$3*(COUNT($J$13:Y$13)+$I$4))),TREND($D83:$E83,$D$9:$E$9,Y$13))</f>
        <v>0</v>
      </c>
      <c r="Z87" s="14">
        <f>IF($F83="s-curve",$D83+($E83-$D83)*$I$2/(1+EXP($I$3*(COUNT($J$13:Z$13)+$I$4))),TREND($D83:$E83,$D$9:$E$9,Z$13))</f>
        <v>0</v>
      </c>
      <c r="AA87" s="14">
        <f>IF($F83="s-curve",$D83+($E83-$D83)*$I$2/(1+EXP($I$3*(COUNT($J$13:AA$13)+$I$4))),TREND($D83:$E83,$D$9:$E$9,AA$13))</f>
        <v>0</v>
      </c>
      <c r="AB87" s="14">
        <f>IF($F83="s-curve",$D83+($E83-$D83)*$I$2/(1+EXP($I$3*(COUNT($J$13:AB$13)+$I$4))),TREND($D83:$E83,$D$9:$E$9,AB$13))</f>
        <v>0</v>
      </c>
      <c r="AC87" s="14">
        <f>IF($F83="s-curve",$D83+($E83-$D83)*$I$2/(1+EXP($I$3*(COUNT($J$13:AC$13)+$I$4))),TREND($D83:$E83,$D$9:$E$9,AC$13))</f>
        <v>0</v>
      </c>
      <c r="AD87" s="14">
        <f>IF($F83="s-curve",$D83+($E83-$D83)*$I$2/(1+EXP($I$3*(COUNT($J$13:AD$13)+$I$4))),TREND($D83:$E83,$D$9:$E$9,AD$13))</f>
        <v>0</v>
      </c>
      <c r="AE87" s="14">
        <f>IF($F83="s-curve",$D83+($E83-$D83)*$I$2/(1+EXP($I$3*(COUNT($J$13:AE$13)+$I$4))),TREND($D83:$E83,$D$9:$E$9,AE$13))</f>
        <v>0</v>
      </c>
      <c r="AF87" s="14">
        <f>IF($F83="s-curve",$D83+($E83-$D83)*$I$2/(1+EXP($I$3*(COUNT($J$13:AF$13)+$I$4))),TREND($D83:$E83,$D$9:$E$9,AF$13))</f>
        <v>0</v>
      </c>
      <c r="AG87" s="14">
        <f>IF($F83="s-curve",$D83+($E83-$D83)*$I$2/(1+EXP($I$3*(COUNT($J$13:AG$13)+$I$4))),TREND($D83:$E83,$D$9:$E$9,AG$13))</f>
        <v>0</v>
      </c>
      <c r="AH87" s="14">
        <f>IF($F83="s-curve",$D83+($E83-$D83)*$I$2/(1+EXP($I$3*(COUNT($J$13:AH$13)+$I$4))),TREND($D83:$E83,$D$9:$E$9,AH$13))</f>
        <v>0</v>
      </c>
      <c r="AI87" s="14">
        <f>IF($F83="s-curve",$D83+($E83-$D83)*$I$2/(1+EXP($I$3*(COUNT($J$13:AI$13)+$I$4))),TREND($D83:$E83,$D$9:$E$9,AI$13))</f>
        <v>0</v>
      </c>
      <c r="AJ87" s="14">
        <f>IF($F83="s-curve",$D83+($E83-$D83)*$I$2/(1+EXP($I$3*(COUNT($J$13:AJ$13)+$I$4))),TREND($D83:$E83,$D$9:$E$9,AJ$13))</f>
        <v>0</v>
      </c>
      <c r="AK87" s="14">
        <f>IF($F83="s-curve",$D83+($E83-$D83)*$I$2/(1+EXP($I$3*(COUNT($J$13:AK$13)+$I$4))),TREND($D83:$E83,$D$9:$E$9,AK$13))</f>
        <v>0</v>
      </c>
      <c r="AL87" s="14">
        <f>IF($F83="s-curve",$D83+($E83-$D83)*$I$2/(1+EXP($I$3*(COUNT($J$13:AL$13)+$I$4))),TREND($D83:$E83,$D$9:$E$9,AL$13))</f>
        <v>0</v>
      </c>
      <c r="AM87" s="14">
        <f>IF($F83="s-curve",$D83+($E83-$D83)*$I$2/(1+EXP($I$3*(COUNT($J$13:AM$13)+$I$4))),TREND($D83:$E83,$D$9:$E$9,AM$13))</f>
        <v>0</v>
      </c>
      <c r="AN87" s="14">
        <f>IF($F83="s-curve",$D83+($E83-$D83)*$I$2/(1+EXP($I$3*(COUNT($J$13:AN$13)+$I$4))),TREND($D83:$E83,$D$9:$E$9,AN$13))</f>
        <v>0</v>
      </c>
    </row>
    <row r="88" spans="1:40" x14ac:dyDescent="0.35">
      <c r="C88" s="14" t="s">
        <v>2</v>
      </c>
      <c r="D88" s="14">
        <v>0</v>
      </c>
      <c r="E88" s="14">
        <v>0</v>
      </c>
      <c r="F88" s="8" t="str">
        <f>IF(D88=E88,"n/a",IF(OR(C88="battery electric vehicle",C88="natural gas vehicle",C88="plugin hybrid vehicle"),"s-curve","linear"))</f>
        <v>n/a</v>
      </c>
      <c r="J88" s="25">
        <f t="shared" si="6"/>
        <v>0</v>
      </c>
      <c r="K88" s="14">
        <f>IF($F84="s-curve",$D84+($E84-$D84)*$I$2/(1+EXP($I$3*(COUNT($J$13:K$13)+$I$4))),TREND($D84:$E84,$D$9:$E$9,K$13))</f>
        <v>0</v>
      </c>
      <c r="L88" s="14">
        <f>IF($F84="s-curve",$D84+($E84-$D84)*$I$2/(1+EXP($I$3*(COUNT($J$13:L$13)+$I$4))),TREND($D84:$E84,$D$9:$E$9,L$13))</f>
        <v>0</v>
      </c>
      <c r="M88" s="14">
        <f>IF($F84="s-curve",$D84+($E84-$D84)*$I$2/(1+EXP($I$3*(COUNT($J$13:M$13)+$I$4))),TREND($D84:$E84,$D$9:$E$9,M$13))</f>
        <v>0</v>
      </c>
      <c r="N88" s="14">
        <f>IF($F84="s-curve",$D84+($E84-$D84)*$I$2/(1+EXP($I$3*(COUNT($J$13:N$13)+$I$4))),TREND($D84:$E84,$D$9:$E$9,N$13))</f>
        <v>0</v>
      </c>
      <c r="O88" s="14">
        <f>IF($F84="s-curve",$D84+($E84-$D84)*$I$2/(1+EXP($I$3*(COUNT($J$13:O$13)+$I$4))),TREND($D84:$E84,$D$9:$E$9,O$13))</f>
        <v>0</v>
      </c>
      <c r="P88" s="14">
        <f>IF($F84="s-curve",$D84+($E84-$D84)*$I$2/(1+EXP($I$3*(COUNT($J$13:P$13)+$I$4))),TREND($D84:$E84,$D$9:$E$9,P$13))</f>
        <v>0</v>
      </c>
      <c r="Q88" s="14">
        <f>IF($F84="s-curve",$D84+($E84-$D84)*$I$2/(1+EXP($I$3*(COUNT($J$13:Q$13)+$I$4))),TREND($D84:$E84,$D$9:$E$9,Q$13))</f>
        <v>0</v>
      </c>
      <c r="R88" s="14">
        <f>IF($F84="s-curve",$D84+($E84-$D84)*$I$2/(1+EXP($I$3*(COUNT($J$13:R$13)+$I$4))),TREND($D84:$E84,$D$9:$E$9,R$13))</f>
        <v>0</v>
      </c>
      <c r="S88" s="14">
        <f>IF($F84="s-curve",$D84+($E84-$D84)*$I$2/(1+EXP($I$3*(COUNT($J$13:S$13)+$I$4))),TREND($D84:$E84,$D$9:$E$9,S$13))</f>
        <v>0</v>
      </c>
      <c r="T88" s="14">
        <f>IF($F84="s-curve",$D84+($E84-$D84)*$I$2/(1+EXP($I$3*(COUNT($J$13:T$13)+$I$4))),TREND($D84:$E84,$D$9:$E$9,T$13))</f>
        <v>0</v>
      </c>
      <c r="U88" s="14">
        <f>IF($F84="s-curve",$D84+($E84-$D84)*$I$2/(1+EXP($I$3*(COUNT($J$13:U$13)+$I$4))),TREND($D84:$E84,$D$9:$E$9,U$13))</f>
        <v>0</v>
      </c>
      <c r="V88" s="14">
        <f>IF($F84="s-curve",$D84+($E84-$D84)*$I$2/(1+EXP($I$3*(COUNT($J$13:V$13)+$I$4))),TREND($D84:$E84,$D$9:$E$9,V$13))</f>
        <v>0</v>
      </c>
      <c r="W88" s="14">
        <f>IF($F84="s-curve",$D84+($E84-$D84)*$I$2/(1+EXP($I$3*(COUNT($J$13:W$13)+$I$4))),TREND($D84:$E84,$D$9:$E$9,W$13))</f>
        <v>0</v>
      </c>
      <c r="X88" s="14">
        <f>IF($F84="s-curve",$D84+($E84-$D84)*$I$2/(1+EXP($I$3*(COUNT($J$13:X$13)+$I$4))),TREND($D84:$E84,$D$9:$E$9,X$13))</f>
        <v>0</v>
      </c>
      <c r="Y88" s="14">
        <f>IF($F84="s-curve",$D84+($E84-$D84)*$I$2/(1+EXP($I$3*(COUNT($J$13:Y$13)+$I$4))),TREND($D84:$E84,$D$9:$E$9,Y$13))</f>
        <v>0</v>
      </c>
      <c r="Z88" s="14">
        <f>IF($F84="s-curve",$D84+($E84-$D84)*$I$2/(1+EXP($I$3*(COUNT($J$13:Z$13)+$I$4))),TREND($D84:$E84,$D$9:$E$9,Z$13))</f>
        <v>0</v>
      </c>
      <c r="AA88" s="14">
        <f>IF($F84="s-curve",$D84+($E84-$D84)*$I$2/(1+EXP($I$3*(COUNT($J$13:AA$13)+$I$4))),TREND($D84:$E84,$D$9:$E$9,AA$13))</f>
        <v>0</v>
      </c>
      <c r="AB88" s="14">
        <f>IF($F84="s-curve",$D84+($E84-$D84)*$I$2/(1+EXP($I$3*(COUNT($J$13:AB$13)+$I$4))),TREND($D84:$E84,$D$9:$E$9,AB$13))</f>
        <v>0</v>
      </c>
      <c r="AC88" s="14">
        <f>IF($F84="s-curve",$D84+($E84-$D84)*$I$2/(1+EXP($I$3*(COUNT($J$13:AC$13)+$I$4))),TREND($D84:$E84,$D$9:$E$9,AC$13))</f>
        <v>0</v>
      </c>
      <c r="AD88" s="14">
        <f>IF($F84="s-curve",$D84+($E84-$D84)*$I$2/(1+EXP($I$3*(COUNT($J$13:AD$13)+$I$4))),TREND($D84:$E84,$D$9:$E$9,AD$13))</f>
        <v>0</v>
      </c>
      <c r="AE88" s="14">
        <f>IF($F84="s-curve",$D84+($E84-$D84)*$I$2/(1+EXP($I$3*(COUNT($J$13:AE$13)+$I$4))),TREND($D84:$E84,$D$9:$E$9,AE$13))</f>
        <v>0</v>
      </c>
      <c r="AF88" s="14">
        <f>IF($F84="s-curve",$D84+($E84-$D84)*$I$2/(1+EXP($I$3*(COUNT($J$13:AF$13)+$I$4))),TREND($D84:$E84,$D$9:$E$9,AF$13))</f>
        <v>0</v>
      </c>
      <c r="AG88" s="14">
        <f>IF($F84="s-curve",$D84+($E84-$D84)*$I$2/(1+EXP($I$3*(COUNT($J$13:AG$13)+$I$4))),TREND($D84:$E84,$D$9:$E$9,AG$13))</f>
        <v>0</v>
      </c>
      <c r="AH88" s="14">
        <f>IF($F84="s-curve",$D84+($E84-$D84)*$I$2/(1+EXP($I$3*(COUNT($J$13:AH$13)+$I$4))),TREND($D84:$E84,$D$9:$E$9,AH$13))</f>
        <v>0</v>
      </c>
      <c r="AI88" s="14">
        <f>IF($F84="s-curve",$D84+($E84-$D84)*$I$2/(1+EXP($I$3*(COUNT($J$13:AI$13)+$I$4))),TREND($D84:$E84,$D$9:$E$9,AI$13))</f>
        <v>0</v>
      </c>
      <c r="AJ88" s="14">
        <f>IF($F84="s-curve",$D84+($E84-$D84)*$I$2/(1+EXP($I$3*(COUNT($J$13:AJ$13)+$I$4))),TREND($D84:$E84,$D$9:$E$9,AJ$13))</f>
        <v>0</v>
      </c>
      <c r="AK88" s="14">
        <f>IF($F84="s-curve",$D84+($E84-$D84)*$I$2/(1+EXP($I$3*(COUNT($J$13:AK$13)+$I$4))),TREND($D84:$E84,$D$9:$E$9,AK$13))</f>
        <v>0</v>
      </c>
      <c r="AL88" s="14">
        <f>IF($F84="s-curve",$D84+($E84-$D84)*$I$2/(1+EXP($I$3*(COUNT($J$13:AL$13)+$I$4))),TREND($D84:$E84,$D$9:$E$9,AL$13))</f>
        <v>0</v>
      </c>
      <c r="AM88" s="14">
        <f>IF($F84="s-curve",$D84+($E84-$D84)*$I$2/(1+EXP($I$3*(COUNT($J$13:AM$13)+$I$4))),TREND($D84:$E84,$D$9:$E$9,AM$13))</f>
        <v>0</v>
      </c>
      <c r="AN88" s="14">
        <f>IF($F84="s-curve",$D84+($E84-$D84)*$I$2/(1+EXP($I$3*(COUNT($J$13:AN$13)+$I$4))),TREND($D84:$E84,$D$9:$E$9,AN$13))</f>
        <v>0</v>
      </c>
    </row>
    <row r="89" spans="1:40" x14ac:dyDescent="0.35">
      <c r="C89" s="14" t="s">
        <v>3</v>
      </c>
      <c r="D89" s="14">
        <v>0</v>
      </c>
      <c r="E89" s="14">
        <v>0</v>
      </c>
      <c r="F89" s="8" t="str">
        <f>IF(D89=E89,"n/a",IF(OR(C89="battery electric vehicle",C89="natural gas vehicle",C89="plugin hybrid vehicle"),"s-curve","linear"))</f>
        <v>n/a</v>
      </c>
      <c r="J89" s="25">
        <f t="shared" si="6"/>
        <v>0</v>
      </c>
      <c r="K89" s="14">
        <f>IF($F85="s-curve",$D85+($E85-$D85)*$I$2/(1+EXP($I$3*(COUNT($J$13:K$13)+$I$4))),TREND($D85:$E85,$D$9:$E$9,K$13))</f>
        <v>0</v>
      </c>
      <c r="L89" s="14">
        <f>IF($F85="s-curve",$D85+($E85-$D85)*$I$2/(1+EXP($I$3*(COUNT($J$13:L$13)+$I$4))),TREND($D85:$E85,$D$9:$E$9,L$13))</f>
        <v>0</v>
      </c>
      <c r="M89" s="14">
        <f>IF($F85="s-curve",$D85+($E85-$D85)*$I$2/(1+EXP($I$3*(COUNT($J$13:M$13)+$I$4))),TREND($D85:$E85,$D$9:$E$9,M$13))</f>
        <v>0</v>
      </c>
      <c r="N89" s="14">
        <f>IF($F85="s-curve",$D85+($E85-$D85)*$I$2/(1+EXP($I$3*(COUNT($J$13:N$13)+$I$4))),TREND($D85:$E85,$D$9:$E$9,N$13))</f>
        <v>0</v>
      </c>
      <c r="O89" s="14">
        <f>IF($F85="s-curve",$D85+($E85-$D85)*$I$2/(1+EXP($I$3*(COUNT($J$13:O$13)+$I$4))),TREND($D85:$E85,$D$9:$E$9,O$13))</f>
        <v>0</v>
      </c>
      <c r="P89" s="14">
        <f>IF($F85="s-curve",$D85+($E85-$D85)*$I$2/(1+EXP($I$3*(COUNT($J$13:P$13)+$I$4))),TREND($D85:$E85,$D$9:$E$9,P$13))</f>
        <v>0</v>
      </c>
      <c r="Q89" s="14">
        <f>IF($F85="s-curve",$D85+($E85-$D85)*$I$2/(1+EXP($I$3*(COUNT($J$13:Q$13)+$I$4))),TREND($D85:$E85,$D$9:$E$9,Q$13))</f>
        <v>0</v>
      </c>
      <c r="R89" s="14">
        <f>IF($F85="s-curve",$D85+($E85-$D85)*$I$2/(1+EXP($I$3*(COUNT($J$13:R$13)+$I$4))),TREND($D85:$E85,$D$9:$E$9,R$13))</f>
        <v>0</v>
      </c>
      <c r="S89" s="14">
        <f>IF($F85="s-curve",$D85+($E85-$D85)*$I$2/(1+EXP($I$3*(COUNT($J$13:S$13)+$I$4))),TREND($D85:$E85,$D$9:$E$9,S$13))</f>
        <v>0</v>
      </c>
      <c r="T89" s="14">
        <f>IF($F85="s-curve",$D85+($E85-$D85)*$I$2/(1+EXP($I$3*(COUNT($J$13:T$13)+$I$4))),TREND($D85:$E85,$D$9:$E$9,T$13))</f>
        <v>0</v>
      </c>
      <c r="U89" s="14">
        <f>IF($F85="s-curve",$D85+($E85-$D85)*$I$2/(1+EXP($I$3*(COUNT($J$13:U$13)+$I$4))),TREND($D85:$E85,$D$9:$E$9,U$13))</f>
        <v>0</v>
      </c>
      <c r="V89" s="14">
        <f>IF($F85="s-curve",$D85+($E85-$D85)*$I$2/(1+EXP($I$3*(COUNT($J$13:V$13)+$I$4))),TREND($D85:$E85,$D$9:$E$9,V$13))</f>
        <v>0</v>
      </c>
      <c r="W89" s="14">
        <f>IF($F85="s-curve",$D85+($E85-$D85)*$I$2/(1+EXP($I$3*(COUNT($J$13:W$13)+$I$4))),TREND($D85:$E85,$D$9:$E$9,W$13))</f>
        <v>0</v>
      </c>
      <c r="X89" s="14">
        <f>IF($F85="s-curve",$D85+($E85-$D85)*$I$2/(1+EXP($I$3*(COUNT($J$13:X$13)+$I$4))),TREND($D85:$E85,$D$9:$E$9,X$13))</f>
        <v>0</v>
      </c>
      <c r="Y89" s="14">
        <f>IF($F85="s-curve",$D85+($E85-$D85)*$I$2/(1+EXP($I$3*(COUNT($J$13:Y$13)+$I$4))),TREND($D85:$E85,$D$9:$E$9,Y$13))</f>
        <v>0</v>
      </c>
      <c r="Z89" s="14">
        <f>IF($F85="s-curve",$D85+($E85-$D85)*$I$2/(1+EXP($I$3*(COUNT($J$13:Z$13)+$I$4))),TREND($D85:$E85,$D$9:$E$9,Z$13))</f>
        <v>0</v>
      </c>
      <c r="AA89" s="14">
        <f>IF($F85="s-curve",$D85+($E85-$D85)*$I$2/(1+EXP($I$3*(COUNT($J$13:AA$13)+$I$4))),TREND($D85:$E85,$D$9:$E$9,AA$13))</f>
        <v>0</v>
      </c>
      <c r="AB89" s="14">
        <f>IF($F85="s-curve",$D85+($E85-$D85)*$I$2/(1+EXP($I$3*(COUNT($J$13:AB$13)+$I$4))),TREND($D85:$E85,$D$9:$E$9,AB$13))</f>
        <v>0</v>
      </c>
      <c r="AC89" s="14">
        <f>IF($F85="s-curve",$D85+($E85-$D85)*$I$2/(1+EXP($I$3*(COUNT($J$13:AC$13)+$I$4))),TREND($D85:$E85,$D$9:$E$9,AC$13))</f>
        <v>0</v>
      </c>
      <c r="AD89" s="14">
        <f>IF($F85="s-curve",$D85+($E85-$D85)*$I$2/(1+EXP($I$3*(COUNT($J$13:AD$13)+$I$4))),TREND($D85:$E85,$D$9:$E$9,AD$13))</f>
        <v>0</v>
      </c>
      <c r="AE89" s="14">
        <f>IF($F85="s-curve",$D85+($E85-$D85)*$I$2/(1+EXP($I$3*(COUNT($J$13:AE$13)+$I$4))),TREND($D85:$E85,$D$9:$E$9,AE$13))</f>
        <v>0</v>
      </c>
      <c r="AF89" s="14">
        <f>IF($F85="s-curve",$D85+($E85-$D85)*$I$2/(1+EXP($I$3*(COUNT($J$13:AF$13)+$I$4))),TREND($D85:$E85,$D$9:$E$9,AF$13))</f>
        <v>0</v>
      </c>
      <c r="AG89" s="14">
        <f>IF($F85="s-curve",$D85+($E85-$D85)*$I$2/(1+EXP($I$3*(COUNT($J$13:AG$13)+$I$4))),TREND($D85:$E85,$D$9:$E$9,AG$13))</f>
        <v>0</v>
      </c>
      <c r="AH89" s="14">
        <f>IF($F85="s-curve",$D85+($E85-$D85)*$I$2/(1+EXP($I$3*(COUNT($J$13:AH$13)+$I$4))),TREND($D85:$E85,$D$9:$E$9,AH$13))</f>
        <v>0</v>
      </c>
      <c r="AI89" s="14">
        <f>IF($F85="s-curve",$D85+($E85-$D85)*$I$2/(1+EXP($I$3*(COUNT($J$13:AI$13)+$I$4))),TREND($D85:$E85,$D$9:$E$9,AI$13))</f>
        <v>0</v>
      </c>
      <c r="AJ89" s="14">
        <f>IF($F85="s-curve",$D85+($E85-$D85)*$I$2/(1+EXP($I$3*(COUNT($J$13:AJ$13)+$I$4))),TREND($D85:$E85,$D$9:$E$9,AJ$13))</f>
        <v>0</v>
      </c>
      <c r="AK89" s="14">
        <f>IF($F85="s-curve",$D85+($E85-$D85)*$I$2/(1+EXP($I$3*(COUNT($J$13:AK$13)+$I$4))),TREND($D85:$E85,$D$9:$E$9,AK$13))</f>
        <v>0</v>
      </c>
      <c r="AL89" s="14">
        <f>IF($F85="s-curve",$D85+($E85-$D85)*$I$2/(1+EXP($I$3*(COUNT($J$13:AL$13)+$I$4))),TREND($D85:$E85,$D$9:$E$9,AL$13))</f>
        <v>0</v>
      </c>
      <c r="AM89" s="14">
        <f>IF($F85="s-curve",$D85+($E85-$D85)*$I$2/(1+EXP($I$3*(COUNT($J$13:AM$13)+$I$4))),TREND($D85:$E85,$D$9:$E$9,AM$13))</f>
        <v>0</v>
      </c>
      <c r="AN89" s="14">
        <f>IF($F85="s-curve",$D85+($E85-$D85)*$I$2/(1+EXP($I$3*(COUNT($J$13:AN$13)+$I$4))),TREND($D85:$E85,$D$9:$E$9,AN$13))</f>
        <v>0</v>
      </c>
    </row>
    <row r="90" spans="1:40" x14ac:dyDescent="0.35">
      <c r="C90" s="14" t="s">
        <v>4</v>
      </c>
      <c r="D90" s="14">
        <v>0</v>
      </c>
      <c r="E90" s="14">
        <v>0</v>
      </c>
      <c r="F90" s="8" t="str">
        <f>IF(D90=E90,"n/a",IF(OR(C90="battery electric vehicle",C90="natural gas vehicle",C90="plugin hybrid vehicle"),"s-curve","linear"))</f>
        <v>n/a</v>
      </c>
      <c r="H90" s="92"/>
      <c r="J90" s="25">
        <f t="shared" si="6"/>
        <v>0</v>
      </c>
      <c r="K90" s="14">
        <f>IF($F86="s-curve",$D86+($E86-$D86)*$I$2/(1+EXP($I$3*(COUNT($J$13:K$13)+$I$4))),TREND($D86:$E86,$D$9:$E$9,K$13))</f>
        <v>0</v>
      </c>
      <c r="L90" s="14">
        <f>IF($F86="s-curve",$D86+($E86-$D86)*$I$2/(1+EXP($I$3*(COUNT($J$13:L$13)+$I$4))),TREND($D86:$E86,$D$9:$E$9,L$13))</f>
        <v>0</v>
      </c>
      <c r="M90" s="14">
        <f>IF($F86="s-curve",$D86+($E86-$D86)*$I$2/(1+EXP($I$3*(COUNT($J$13:M$13)+$I$4))),TREND($D86:$E86,$D$9:$E$9,M$13))</f>
        <v>0</v>
      </c>
      <c r="N90" s="14">
        <f>IF($F86="s-curve",$D86+($E86-$D86)*$I$2/(1+EXP($I$3*(COUNT($J$13:N$13)+$I$4))),TREND($D86:$E86,$D$9:$E$9,N$13))</f>
        <v>0</v>
      </c>
      <c r="O90" s="14">
        <f>IF($F86="s-curve",$D86+($E86-$D86)*$I$2/(1+EXP($I$3*(COUNT($J$13:O$13)+$I$4))),TREND($D86:$E86,$D$9:$E$9,O$13))</f>
        <v>0</v>
      </c>
      <c r="P90" s="14">
        <f>IF($F86="s-curve",$D86+($E86-$D86)*$I$2/(1+EXP($I$3*(COUNT($J$13:P$13)+$I$4))),TREND($D86:$E86,$D$9:$E$9,P$13))</f>
        <v>0</v>
      </c>
      <c r="Q90" s="14">
        <f>IF($F86="s-curve",$D86+($E86-$D86)*$I$2/(1+EXP($I$3*(COUNT($J$13:Q$13)+$I$4))),TREND($D86:$E86,$D$9:$E$9,Q$13))</f>
        <v>0</v>
      </c>
      <c r="R90" s="14">
        <f>IF($F86="s-curve",$D86+($E86-$D86)*$I$2/(1+EXP($I$3*(COUNT($J$13:R$13)+$I$4))),TREND($D86:$E86,$D$9:$E$9,R$13))</f>
        <v>0</v>
      </c>
      <c r="S90" s="14">
        <f>IF($F86="s-curve",$D86+($E86-$D86)*$I$2/(1+EXP($I$3*(COUNT($J$13:S$13)+$I$4))),TREND($D86:$E86,$D$9:$E$9,S$13))</f>
        <v>0</v>
      </c>
      <c r="T90" s="14">
        <f>IF($F86="s-curve",$D86+($E86-$D86)*$I$2/(1+EXP($I$3*(COUNT($J$13:T$13)+$I$4))),TREND($D86:$E86,$D$9:$E$9,T$13))</f>
        <v>0</v>
      </c>
      <c r="U90" s="14">
        <f>IF($F86="s-curve",$D86+($E86-$D86)*$I$2/(1+EXP($I$3*(COUNT($J$13:U$13)+$I$4))),TREND($D86:$E86,$D$9:$E$9,U$13))</f>
        <v>0</v>
      </c>
      <c r="V90" s="14">
        <f>IF($F86="s-curve",$D86+($E86-$D86)*$I$2/(1+EXP($I$3*(COUNT($J$13:V$13)+$I$4))),TREND($D86:$E86,$D$9:$E$9,V$13))</f>
        <v>0</v>
      </c>
      <c r="W90" s="14">
        <f>IF($F86="s-curve",$D86+($E86-$D86)*$I$2/(1+EXP($I$3*(COUNT($J$13:W$13)+$I$4))),TREND($D86:$E86,$D$9:$E$9,W$13))</f>
        <v>0</v>
      </c>
      <c r="X90" s="14">
        <f>IF($F86="s-curve",$D86+($E86-$D86)*$I$2/(1+EXP($I$3*(COUNT($J$13:X$13)+$I$4))),TREND($D86:$E86,$D$9:$E$9,X$13))</f>
        <v>0</v>
      </c>
      <c r="Y90" s="14">
        <f>IF($F86="s-curve",$D86+($E86-$D86)*$I$2/(1+EXP($I$3*(COUNT($J$13:Y$13)+$I$4))),TREND($D86:$E86,$D$9:$E$9,Y$13))</f>
        <v>0</v>
      </c>
      <c r="Z90" s="14">
        <f>IF($F86="s-curve",$D86+($E86-$D86)*$I$2/(1+EXP($I$3*(COUNT($J$13:Z$13)+$I$4))),TREND($D86:$E86,$D$9:$E$9,Z$13))</f>
        <v>0</v>
      </c>
      <c r="AA90" s="14">
        <f>IF($F86="s-curve",$D86+($E86-$D86)*$I$2/(1+EXP($I$3*(COUNT($J$13:AA$13)+$I$4))),TREND($D86:$E86,$D$9:$E$9,AA$13))</f>
        <v>0</v>
      </c>
      <c r="AB90" s="14">
        <f>IF($F86="s-curve",$D86+($E86-$D86)*$I$2/(1+EXP($I$3*(COUNT($J$13:AB$13)+$I$4))),TREND($D86:$E86,$D$9:$E$9,AB$13))</f>
        <v>0</v>
      </c>
      <c r="AC90" s="14">
        <f>IF($F86="s-curve",$D86+($E86-$D86)*$I$2/(1+EXP($I$3*(COUNT($J$13:AC$13)+$I$4))),TREND($D86:$E86,$D$9:$E$9,AC$13))</f>
        <v>0</v>
      </c>
      <c r="AD90" s="14">
        <f>IF($F86="s-curve",$D86+($E86-$D86)*$I$2/(1+EXP($I$3*(COUNT($J$13:AD$13)+$I$4))),TREND($D86:$E86,$D$9:$E$9,AD$13))</f>
        <v>0</v>
      </c>
      <c r="AE90" s="14">
        <f>IF($F86="s-curve",$D86+($E86-$D86)*$I$2/(1+EXP($I$3*(COUNT($J$13:AE$13)+$I$4))),TREND($D86:$E86,$D$9:$E$9,AE$13))</f>
        <v>0</v>
      </c>
      <c r="AF90" s="14">
        <f>IF($F86="s-curve",$D86+($E86-$D86)*$I$2/(1+EXP($I$3*(COUNT($J$13:AF$13)+$I$4))),TREND($D86:$E86,$D$9:$E$9,AF$13))</f>
        <v>0</v>
      </c>
      <c r="AG90" s="14">
        <f>IF($F86="s-curve",$D86+($E86-$D86)*$I$2/(1+EXP($I$3*(COUNT($J$13:AG$13)+$I$4))),TREND($D86:$E86,$D$9:$E$9,AG$13))</f>
        <v>0</v>
      </c>
      <c r="AH90" s="14">
        <f>IF($F86="s-curve",$D86+($E86-$D86)*$I$2/(1+EXP($I$3*(COUNT($J$13:AH$13)+$I$4))),TREND($D86:$E86,$D$9:$E$9,AH$13))</f>
        <v>0</v>
      </c>
      <c r="AI90" s="14">
        <f>IF($F86="s-curve",$D86+($E86-$D86)*$I$2/(1+EXP($I$3*(COUNT($J$13:AI$13)+$I$4))),TREND($D86:$E86,$D$9:$E$9,AI$13))</f>
        <v>0</v>
      </c>
      <c r="AJ90" s="14">
        <f>IF($F86="s-curve",$D86+($E86-$D86)*$I$2/(1+EXP($I$3*(COUNT($J$13:AJ$13)+$I$4))),TREND($D86:$E86,$D$9:$E$9,AJ$13))</f>
        <v>0</v>
      </c>
      <c r="AK90" s="14">
        <f>IF($F86="s-curve",$D86+($E86-$D86)*$I$2/(1+EXP($I$3*(COUNT($J$13:AK$13)+$I$4))),TREND($D86:$E86,$D$9:$E$9,AK$13))</f>
        <v>0</v>
      </c>
      <c r="AL90" s="14">
        <f>IF($F86="s-curve",$D86+($E86-$D86)*$I$2/(1+EXP($I$3*(COUNT($J$13:AL$13)+$I$4))),TREND($D86:$E86,$D$9:$E$9,AL$13))</f>
        <v>0</v>
      </c>
      <c r="AM90" s="14">
        <f>IF($F86="s-curve",$D86+($E86-$D86)*$I$2/(1+EXP($I$3*(COUNT($J$13:AM$13)+$I$4))),TREND($D86:$E86,$D$9:$E$9,AM$13))</f>
        <v>0</v>
      </c>
      <c r="AN90" s="14">
        <f>IF($F86="s-curve",$D86+($E86-$D86)*$I$2/(1+EXP($I$3*(COUNT($J$13:AN$13)+$I$4))),TREND($D86:$E86,$D$9:$E$9,AN$13))</f>
        <v>0</v>
      </c>
    </row>
    <row r="91" spans="1:40" x14ac:dyDescent="0.35">
      <c r="C91" s="14" t="s">
        <v>5</v>
      </c>
      <c r="D91" s="14">
        <v>0</v>
      </c>
      <c r="E91" s="14">
        <v>0</v>
      </c>
      <c r="F91" s="8" t="str">
        <f>IF(D91=E91,"n/a",IF(OR(C91="battery electric vehicle",C91="natural gas vehicle",C91="plugin hybrid vehicle"),"s-curve","linear"))</f>
        <v>n/a</v>
      </c>
      <c r="J91" s="25">
        <f t="shared" si="6"/>
        <v>0</v>
      </c>
      <c r="K91" s="14">
        <f>IF($F87="s-curve",$D87+($E87-$D87)*$I$2/(1+EXP($I$3*(COUNT($J$13:K$13)+$I$4))),TREND($D87:$E87,$D$9:$E$9,K$13))</f>
        <v>0</v>
      </c>
      <c r="L91" s="14">
        <f>IF($F87="s-curve",$D87+($E87-$D87)*$I$2/(1+EXP($I$3*(COUNT($J$13:L$13)+$I$4))),TREND($D87:$E87,$D$9:$E$9,L$13))</f>
        <v>0</v>
      </c>
      <c r="M91" s="14">
        <f>IF($F87="s-curve",$D87+($E87-$D87)*$I$2/(1+EXP($I$3*(COUNT($J$13:M$13)+$I$4))),TREND($D87:$E87,$D$9:$E$9,M$13))</f>
        <v>0</v>
      </c>
      <c r="N91" s="14">
        <f>IF($F87="s-curve",$D87+($E87-$D87)*$I$2/(1+EXP($I$3*(COUNT($J$13:N$13)+$I$4))),TREND($D87:$E87,$D$9:$E$9,N$13))</f>
        <v>0</v>
      </c>
      <c r="O91" s="14">
        <f>IF($F87="s-curve",$D87+($E87-$D87)*$I$2/(1+EXP($I$3*(COUNT($J$13:O$13)+$I$4))),TREND($D87:$E87,$D$9:$E$9,O$13))</f>
        <v>0</v>
      </c>
      <c r="P91" s="14">
        <f>IF($F87="s-curve",$D87+($E87-$D87)*$I$2/(1+EXP($I$3*(COUNT($J$13:P$13)+$I$4))),TREND($D87:$E87,$D$9:$E$9,P$13))</f>
        <v>0</v>
      </c>
      <c r="Q91" s="14">
        <f>IF($F87="s-curve",$D87+($E87-$D87)*$I$2/(1+EXP($I$3*(COUNT($J$13:Q$13)+$I$4))),TREND($D87:$E87,$D$9:$E$9,Q$13))</f>
        <v>0</v>
      </c>
      <c r="R91" s="14">
        <f>IF($F87="s-curve",$D87+($E87-$D87)*$I$2/(1+EXP($I$3*(COUNT($J$13:R$13)+$I$4))),TREND($D87:$E87,$D$9:$E$9,R$13))</f>
        <v>0</v>
      </c>
      <c r="S91" s="14">
        <f>IF($F87="s-curve",$D87+($E87-$D87)*$I$2/(1+EXP($I$3*(COUNT($J$13:S$13)+$I$4))),TREND($D87:$E87,$D$9:$E$9,S$13))</f>
        <v>0</v>
      </c>
      <c r="T91" s="14">
        <f>IF($F87="s-curve",$D87+($E87-$D87)*$I$2/(1+EXP($I$3*(COUNT($J$13:T$13)+$I$4))),TREND($D87:$E87,$D$9:$E$9,T$13))</f>
        <v>0</v>
      </c>
      <c r="U91" s="14">
        <f>IF($F87="s-curve",$D87+($E87-$D87)*$I$2/(1+EXP($I$3*(COUNT($J$13:U$13)+$I$4))),TREND($D87:$E87,$D$9:$E$9,U$13))</f>
        <v>0</v>
      </c>
      <c r="V91" s="14">
        <f>IF($F87="s-curve",$D87+($E87-$D87)*$I$2/(1+EXP($I$3*(COUNT($J$13:V$13)+$I$4))),TREND($D87:$E87,$D$9:$E$9,V$13))</f>
        <v>0</v>
      </c>
      <c r="W91" s="14">
        <f>IF($F87="s-curve",$D87+($E87-$D87)*$I$2/(1+EXP($I$3*(COUNT($J$13:W$13)+$I$4))),TREND($D87:$E87,$D$9:$E$9,W$13))</f>
        <v>0</v>
      </c>
      <c r="X91" s="14">
        <f>IF($F87="s-curve",$D87+($E87-$D87)*$I$2/(1+EXP($I$3*(COUNT($J$13:X$13)+$I$4))),TREND($D87:$E87,$D$9:$E$9,X$13))</f>
        <v>0</v>
      </c>
      <c r="Y91" s="14">
        <f>IF($F87="s-curve",$D87+($E87-$D87)*$I$2/(1+EXP($I$3*(COUNT($J$13:Y$13)+$I$4))),TREND($D87:$E87,$D$9:$E$9,Y$13))</f>
        <v>0</v>
      </c>
      <c r="Z91" s="14">
        <f>IF($F87="s-curve",$D87+($E87-$D87)*$I$2/(1+EXP($I$3*(COUNT($J$13:Z$13)+$I$4))),TREND($D87:$E87,$D$9:$E$9,Z$13))</f>
        <v>0</v>
      </c>
      <c r="AA91" s="14">
        <f>IF($F87="s-curve",$D87+($E87-$D87)*$I$2/(1+EXP($I$3*(COUNT($J$13:AA$13)+$I$4))),TREND($D87:$E87,$D$9:$E$9,AA$13))</f>
        <v>0</v>
      </c>
      <c r="AB91" s="14">
        <f>IF($F87="s-curve",$D87+($E87-$D87)*$I$2/(1+EXP($I$3*(COUNT($J$13:AB$13)+$I$4))),TREND($D87:$E87,$D$9:$E$9,AB$13))</f>
        <v>0</v>
      </c>
      <c r="AC91" s="14">
        <f>IF($F87="s-curve",$D87+($E87-$D87)*$I$2/(1+EXP($I$3*(COUNT($J$13:AC$13)+$I$4))),TREND($D87:$E87,$D$9:$E$9,AC$13))</f>
        <v>0</v>
      </c>
      <c r="AD91" s="14">
        <f>IF($F87="s-curve",$D87+($E87-$D87)*$I$2/(1+EXP($I$3*(COUNT($J$13:AD$13)+$I$4))),TREND($D87:$E87,$D$9:$E$9,AD$13))</f>
        <v>0</v>
      </c>
      <c r="AE91" s="14">
        <f>IF($F87="s-curve",$D87+($E87-$D87)*$I$2/(1+EXP($I$3*(COUNT($J$13:AE$13)+$I$4))),TREND($D87:$E87,$D$9:$E$9,AE$13))</f>
        <v>0</v>
      </c>
      <c r="AF91" s="14">
        <f>IF($F87="s-curve",$D87+($E87-$D87)*$I$2/(1+EXP($I$3*(COUNT($J$13:AF$13)+$I$4))),TREND($D87:$E87,$D$9:$E$9,AF$13))</f>
        <v>0</v>
      </c>
      <c r="AG91" s="14">
        <f>IF($F87="s-curve",$D87+($E87-$D87)*$I$2/(1+EXP($I$3*(COUNT($J$13:AG$13)+$I$4))),TREND($D87:$E87,$D$9:$E$9,AG$13))</f>
        <v>0</v>
      </c>
      <c r="AH91" s="14">
        <f>IF($F87="s-curve",$D87+($E87-$D87)*$I$2/(1+EXP($I$3*(COUNT($J$13:AH$13)+$I$4))),TREND($D87:$E87,$D$9:$E$9,AH$13))</f>
        <v>0</v>
      </c>
      <c r="AI91" s="14">
        <f>IF($F87="s-curve",$D87+($E87-$D87)*$I$2/(1+EXP($I$3*(COUNT($J$13:AI$13)+$I$4))),TREND($D87:$E87,$D$9:$E$9,AI$13))</f>
        <v>0</v>
      </c>
      <c r="AJ91" s="14">
        <f>IF($F87="s-curve",$D87+($E87-$D87)*$I$2/(1+EXP($I$3*(COUNT($J$13:AJ$13)+$I$4))),TREND($D87:$E87,$D$9:$E$9,AJ$13))</f>
        <v>0</v>
      </c>
      <c r="AK91" s="14">
        <f>IF($F87="s-curve",$D87+($E87-$D87)*$I$2/(1+EXP($I$3*(COUNT($J$13:AK$13)+$I$4))),TREND($D87:$E87,$D$9:$E$9,AK$13))</f>
        <v>0</v>
      </c>
      <c r="AL91" s="14">
        <f>IF($F87="s-curve",$D87+($E87-$D87)*$I$2/(1+EXP($I$3*(COUNT($J$13:AL$13)+$I$4))),TREND($D87:$E87,$D$9:$E$9,AL$13))</f>
        <v>0</v>
      </c>
      <c r="AM91" s="14">
        <f>IF($F87="s-curve",$D87+($E87-$D87)*$I$2/(1+EXP($I$3*(COUNT($J$13:AM$13)+$I$4))),TREND($D87:$E87,$D$9:$E$9,AM$13))</f>
        <v>0</v>
      </c>
      <c r="AN91" s="14">
        <f>IF($F87="s-curve",$D87+($E87-$D87)*$I$2/(1+EXP($I$3*(COUNT($J$13:AN$13)+$I$4))),TREND($D87:$E87,$D$9:$E$9,AN$13))</f>
        <v>0</v>
      </c>
    </row>
    <row r="92" spans="1:40" x14ac:dyDescent="0.35">
      <c r="C92" s="14" t="s">
        <v>71</v>
      </c>
      <c r="D92" s="14">
        <v>0</v>
      </c>
      <c r="E92" s="14">
        <v>0</v>
      </c>
      <c r="F92" s="8" t="str">
        <f>IF(D92=E92,"n/a",IF(OR(C92="battery electric vehicle",C92="natural gas vehicle",C92="plugin hybrid vehicle",C92="hydrogen vehicle"),"s-curve","linear"))</f>
        <v>n/a</v>
      </c>
      <c r="J92" s="25">
        <f t="shared" si="6"/>
        <v>0</v>
      </c>
      <c r="K92" s="14">
        <f>IF($F88="s-curve",$D88+($E88-$D88)*$I$2/(1+EXP($I$3*(COUNT($J$13:K$13)+$I$4))),TREND($D88:$E88,$D$9:$E$9,K$13))</f>
        <v>0</v>
      </c>
      <c r="L92" s="14">
        <f>IF($F88="s-curve",$D88+($E88-$D88)*$I$2/(1+EXP($I$3*(COUNT($J$13:L$13)+$I$4))),TREND($D88:$E88,$D$9:$E$9,L$13))</f>
        <v>0</v>
      </c>
      <c r="M92" s="14">
        <f>IF($F88="s-curve",$D88+($E88-$D88)*$I$2/(1+EXP($I$3*(COUNT($J$13:M$13)+$I$4))),TREND($D88:$E88,$D$9:$E$9,M$13))</f>
        <v>0</v>
      </c>
      <c r="N92" s="14">
        <f>IF($F88="s-curve",$D88+($E88-$D88)*$I$2/(1+EXP($I$3*(COUNT($J$13:N$13)+$I$4))),TREND($D88:$E88,$D$9:$E$9,N$13))</f>
        <v>0</v>
      </c>
      <c r="O92" s="14">
        <f>IF($F88="s-curve",$D88+($E88-$D88)*$I$2/(1+EXP($I$3*(COUNT($J$13:O$13)+$I$4))),TREND($D88:$E88,$D$9:$E$9,O$13))</f>
        <v>0</v>
      </c>
      <c r="P92" s="14">
        <f>IF($F88="s-curve",$D88+($E88-$D88)*$I$2/(1+EXP($I$3*(COUNT($J$13:P$13)+$I$4))),TREND($D88:$E88,$D$9:$E$9,P$13))</f>
        <v>0</v>
      </c>
      <c r="Q92" s="14">
        <f>IF($F88="s-curve",$D88+($E88-$D88)*$I$2/(1+EXP($I$3*(COUNT($J$13:Q$13)+$I$4))),TREND($D88:$E88,$D$9:$E$9,Q$13))</f>
        <v>0</v>
      </c>
      <c r="R92" s="14">
        <f>IF($F88="s-curve",$D88+($E88-$D88)*$I$2/(1+EXP($I$3*(COUNT($J$13:R$13)+$I$4))),TREND($D88:$E88,$D$9:$E$9,R$13))</f>
        <v>0</v>
      </c>
      <c r="S92" s="14">
        <f>IF($F88="s-curve",$D88+($E88-$D88)*$I$2/(1+EXP($I$3*(COUNT($J$13:S$13)+$I$4))),TREND($D88:$E88,$D$9:$E$9,S$13))</f>
        <v>0</v>
      </c>
      <c r="T92" s="14">
        <f>IF($F88="s-curve",$D88+($E88-$D88)*$I$2/(1+EXP($I$3*(COUNT($J$13:T$13)+$I$4))),TREND($D88:$E88,$D$9:$E$9,T$13))</f>
        <v>0</v>
      </c>
      <c r="U92" s="14">
        <f>IF($F88="s-curve",$D88+($E88-$D88)*$I$2/(1+EXP($I$3*(COUNT($J$13:U$13)+$I$4))),TREND($D88:$E88,$D$9:$E$9,U$13))</f>
        <v>0</v>
      </c>
      <c r="V92" s="14">
        <f>IF($F88="s-curve",$D88+($E88-$D88)*$I$2/(1+EXP($I$3*(COUNT($J$13:V$13)+$I$4))),TREND($D88:$E88,$D$9:$E$9,V$13))</f>
        <v>0</v>
      </c>
      <c r="W92" s="14">
        <f>IF($F88="s-curve",$D88+($E88-$D88)*$I$2/(1+EXP($I$3*(COUNT($J$13:W$13)+$I$4))),TREND($D88:$E88,$D$9:$E$9,W$13))</f>
        <v>0</v>
      </c>
      <c r="X92" s="14">
        <f>IF($F88="s-curve",$D88+($E88-$D88)*$I$2/(1+EXP($I$3*(COUNT($J$13:X$13)+$I$4))),TREND($D88:$E88,$D$9:$E$9,X$13))</f>
        <v>0</v>
      </c>
      <c r="Y92" s="14">
        <f>IF($F88="s-curve",$D88+($E88-$D88)*$I$2/(1+EXP($I$3*(COUNT($J$13:Y$13)+$I$4))),TREND($D88:$E88,$D$9:$E$9,Y$13))</f>
        <v>0</v>
      </c>
      <c r="Z92" s="14">
        <f>IF($F88="s-curve",$D88+($E88-$D88)*$I$2/(1+EXP($I$3*(COUNT($J$13:Z$13)+$I$4))),TREND($D88:$E88,$D$9:$E$9,Z$13))</f>
        <v>0</v>
      </c>
      <c r="AA92" s="14">
        <f>IF($F88="s-curve",$D88+($E88-$D88)*$I$2/(1+EXP($I$3*(COUNT($J$13:AA$13)+$I$4))),TREND($D88:$E88,$D$9:$E$9,AA$13))</f>
        <v>0</v>
      </c>
      <c r="AB92" s="14">
        <f>IF($F88="s-curve",$D88+($E88-$D88)*$I$2/(1+EXP($I$3*(COUNT($J$13:AB$13)+$I$4))),TREND($D88:$E88,$D$9:$E$9,AB$13))</f>
        <v>0</v>
      </c>
      <c r="AC92" s="14">
        <f>IF($F88="s-curve",$D88+($E88-$D88)*$I$2/(1+EXP($I$3*(COUNT($J$13:AC$13)+$I$4))),TREND($D88:$E88,$D$9:$E$9,AC$13))</f>
        <v>0</v>
      </c>
      <c r="AD92" s="14">
        <f>IF($F88="s-curve",$D88+($E88-$D88)*$I$2/(1+EXP($I$3*(COUNT($J$13:AD$13)+$I$4))),TREND($D88:$E88,$D$9:$E$9,AD$13))</f>
        <v>0</v>
      </c>
      <c r="AE92" s="14">
        <f>IF($F88="s-curve",$D88+($E88-$D88)*$I$2/(1+EXP($I$3*(COUNT($J$13:AE$13)+$I$4))),TREND($D88:$E88,$D$9:$E$9,AE$13))</f>
        <v>0</v>
      </c>
      <c r="AF92" s="14">
        <f>IF($F88="s-curve",$D88+($E88-$D88)*$I$2/(1+EXP($I$3*(COUNT($J$13:AF$13)+$I$4))),TREND($D88:$E88,$D$9:$E$9,AF$13))</f>
        <v>0</v>
      </c>
      <c r="AG92" s="14">
        <f>IF($F88="s-curve",$D88+($E88-$D88)*$I$2/(1+EXP($I$3*(COUNT($J$13:AG$13)+$I$4))),TREND($D88:$E88,$D$9:$E$9,AG$13))</f>
        <v>0</v>
      </c>
      <c r="AH92" s="14">
        <f>IF($F88="s-curve",$D88+($E88-$D88)*$I$2/(1+EXP($I$3*(COUNT($J$13:AH$13)+$I$4))),TREND($D88:$E88,$D$9:$E$9,AH$13))</f>
        <v>0</v>
      </c>
      <c r="AI92" s="14">
        <f>IF($F88="s-curve",$D88+($E88-$D88)*$I$2/(1+EXP($I$3*(COUNT($J$13:AI$13)+$I$4))),TREND($D88:$E88,$D$9:$E$9,AI$13))</f>
        <v>0</v>
      </c>
      <c r="AJ92" s="14">
        <f>IF($F88="s-curve",$D88+($E88-$D88)*$I$2/(1+EXP($I$3*(COUNT($J$13:AJ$13)+$I$4))),TREND($D88:$E88,$D$9:$E$9,AJ$13))</f>
        <v>0</v>
      </c>
      <c r="AK92" s="14">
        <f>IF($F88="s-curve",$D88+($E88-$D88)*$I$2/(1+EXP($I$3*(COUNT($J$13:AK$13)+$I$4))),TREND($D88:$E88,$D$9:$E$9,AK$13))</f>
        <v>0</v>
      </c>
      <c r="AL92" s="14">
        <f>IF($F88="s-curve",$D88+($E88-$D88)*$I$2/(1+EXP($I$3*(COUNT($J$13:AL$13)+$I$4))),TREND($D88:$E88,$D$9:$E$9,AL$13))</f>
        <v>0</v>
      </c>
      <c r="AM92" s="14">
        <f>IF($F88="s-curve",$D88+($E88-$D88)*$I$2/(1+EXP($I$3*(COUNT($J$13:AM$13)+$I$4))),TREND($D88:$E88,$D$9:$E$9,AM$13))</f>
        <v>0</v>
      </c>
      <c r="AN92" s="14">
        <f>IF($F88="s-curve",$D88+($E88-$D88)*$I$2/(1+EXP($I$3*(COUNT($J$13:AN$13)+$I$4))),TREND($D88:$E88,$D$9:$E$9,AN$13))</f>
        <v>0</v>
      </c>
    </row>
    <row r="93" spans="1:40" ht="15" thickBot="1" x14ac:dyDescent="0.4">
      <c r="A93" s="27"/>
      <c r="B93" s="27"/>
      <c r="C93" s="27" t="s">
        <v>72</v>
      </c>
      <c r="D93" s="27">
        <v>0</v>
      </c>
      <c r="E93" s="27">
        <v>0</v>
      </c>
      <c r="F93" s="9" t="str">
        <f>IF(D93=E93,"n/a",IF(OR(C93="battery electric vehicle",C93="natural gas vehicle",C93="plugin hybrid vehicle",C93="hydrogen vehicle"),"s-curve","linear"))</f>
        <v>n/a</v>
      </c>
      <c r="G93" s="92"/>
      <c r="J93" s="25">
        <f t="shared" si="6"/>
        <v>0</v>
      </c>
      <c r="K93" s="14">
        <f>IF($F89="s-curve",$D89+($E89-$D89)*$I$2/(1+EXP($I$3*(COUNT($J$13:K$13)+$I$4))),TREND($D89:$E89,$D$9:$E$9,K$13))</f>
        <v>0</v>
      </c>
      <c r="L93" s="14">
        <f>IF($F89="s-curve",$D89+($E89-$D89)*$I$2/(1+EXP($I$3*(COUNT($J$13:L$13)+$I$4))),TREND($D89:$E89,$D$9:$E$9,L$13))</f>
        <v>0</v>
      </c>
      <c r="M93" s="14">
        <f>IF($F89="s-curve",$D89+($E89-$D89)*$I$2/(1+EXP($I$3*(COUNT($J$13:M$13)+$I$4))),TREND($D89:$E89,$D$9:$E$9,M$13))</f>
        <v>0</v>
      </c>
      <c r="N93" s="14">
        <f>IF($F89="s-curve",$D89+($E89-$D89)*$I$2/(1+EXP($I$3*(COUNT($J$13:N$13)+$I$4))),TREND($D89:$E89,$D$9:$E$9,N$13))</f>
        <v>0</v>
      </c>
      <c r="O93" s="14">
        <f>IF($F89="s-curve",$D89+($E89-$D89)*$I$2/(1+EXP($I$3*(COUNT($J$13:O$13)+$I$4))),TREND($D89:$E89,$D$9:$E$9,O$13))</f>
        <v>0</v>
      </c>
      <c r="P93" s="14">
        <f>IF($F89="s-curve",$D89+($E89-$D89)*$I$2/(1+EXP($I$3*(COUNT($J$13:P$13)+$I$4))),TREND($D89:$E89,$D$9:$E$9,P$13))</f>
        <v>0</v>
      </c>
      <c r="Q93" s="14">
        <f>IF($F89="s-curve",$D89+($E89-$D89)*$I$2/(1+EXP($I$3*(COUNT($J$13:Q$13)+$I$4))),TREND($D89:$E89,$D$9:$E$9,Q$13))</f>
        <v>0</v>
      </c>
      <c r="R93" s="14">
        <f>IF($F89="s-curve",$D89+($E89-$D89)*$I$2/(1+EXP($I$3*(COUNT($J$13:R$13)+$I$4))),TREND($D89:$E89,$D$9:$E$9,R$13))</f>
        <v>0</v>
      </c>
      <c r="S93" s="14">
        <f>IF($F89="s-curve",$D89+($E89-$D89)*$I$2/(1+EXP($I$3*(COUNT($J$13:S$13)+$I$4))),TREND($D89:$E89,$D$9:$E$9,S$13))</f>
        <v>0</v>
      </c>
      <c r="T93" s="14">
        <f>IF($F89="s-curve",$D89+($E89-$D89)*$I$2/(1+EXP($I$3*(COUNT($J$13:T$13)+$I$4))),TREND($D89:$E89,$D$9:$E$9,T$13))</f>
        <v>0</v>
      </c>
      <c r="U93" s="14">
        <f>IF($F89="s-curve",$D89+($E89-$D89)*$I$2/(1+EXP($I$3*(COUNT($J$13:U$13)+$I$4))),TREND($D89:$E89,$D$9:$E$9,U$13))</f>
        <v>0</v>
      </c>
      <c r="V93" s="14">
        <f>IF($F89="s-curve",$D89+($E89-$D89)*$I$2/(1+EXP($I$3*(COUNT($J$13:V$13)+$I$4))),TREND($D89:$E89,$D$9:$E$9,V$13))</f>
        <v>0</v>
      </c>
      <c r="W93" s="14">
        <f>IF($F89="s-curve",$D89+($E89-$D89)*$I$2/(1+EXP($I$3*(COUNT($J$13:W$13)+$I$4))),TREND($D89:$E89,$D$9:$E$9,W$13))</f>
        <v>0</v>
      </c>
      <c r="X93" s="14">
        <f>IF($F89="s-curve",$D89+($E89-$D89)*$I$2/(1+EXP($I$3*(COUNT($J$13:X$13)+$I$4))),TREND($D89:$E89,$D$9:$E$9,X$13))</f>
        <v>0</v>
      </c>
      <c r="Y93" s="14">
        <f>IF($F89="s-curve",$D89+($E89-$D89)*$I$2/(1+EXP($I$3*(COUNT($J$13:Y$13)+$I$4))),TREND($D89:$E89,$D$9:$E$9,Y$13))</f>
        <v>0</v>
      </c>
      <c r="Z93" s="14">
        <f>IF($F89="s-curve",$D89+($E89-$D89)*$I$2/(1+EXP($I$3*(COUNT($J$13:Z$13)+$I$4))),TREND($D89:$E89,$D$9:$E$9,Z$13))</f>
        <v>0</v>
      </c>
      <c r="AA93" s="14">
        <f>IF($F89="s-curve",$D89+($E89-$D89)*$I$2/(1+EXP($I$3*(COUNT($J$13:AA$13)+$I$4))),TREND($D89:$E89,$D$9:$E$9,AA$13))</f>
        <v>0</v>
      </c>
      <c r="AB93" s="14">
        <f>IF($F89="s-curve",$D89+($E89-$D89)*$I$2/(1+EXP($I$3*(COUNT($J$13:AB$13)+$I$4))),TREND($D89:$E89,$D$9:$E$9,AB$13))</f>
        <v>0</v>
      </c>
      <c r="AC93" s="14">
        <f>IF($F89="s-curve",$D89+($E89-$D89)*$I$2/(1+EXP($I$3*(COUNT($J$13:AC$13)+$I$4))),TREND($D89:$E89,$D$9:$E$9,AC$13))</f>
        <v>0</v>
      </c>
      <c r="AD93" s="14">
        <f>IF($F89="s-curve",$D89+($E89-$D89)*$I$2/(1+EXP($I$3*(COUNT($J$13:AD$13)+$I$4))),TREND($D89:$E89,$D$9:$E$9,AD$13))</f>
        <v>0</v>
      </c>
      <c r="AE93" s="14">
        <f>IF($F89="s-curve",$D89+($E89-$D89)*$I$2/(1+EXP($I$3*(COUNT($J$13:AE$13)+$I$4))),TREND($D89:$E89,$D$9:$E$9,AE$13))</f>
        <v>0</v>
      </c>
      <c r="AF93" s="14">
        <f>IF($F89="s-curve",$D89+($E89-$D89)*$I$2/(1+EXP($I$3*(COUNT($J$13:AF$13)+$I$4))),TREND($D89:$E89,$D$9:$E$9,AF$13))</f>
        <v>0</v>
      </c>
      <c r="AG93" s="14">
        <f>IF($F89="s-curve",$D89+($E89-$D89)*$I$2/(1+EXP($I$3*(COUNT($J$13:AG$13)+$I$4))),TREND($D89:$E89,$D$9:$E$9,AG$13))</f>
        <v>0</v>
      </c>
      <c r="AH93" s="14">
        <f>IF($F89="s-curve",$D89+($E89-$D89)*$I$2/(1+EXP($I$3*(COUNT($J$13:AH$13)+$I$4))),TREND($D89:$E89,$D$9:$E$9,AH$13))</f>
        <v>0</v>
      </c>
      <c r="AI93" s="14">
        <f>IF($F89="s-curve",$D89+($E89-$D89)*$I$2/(1+EXP($I$3*(COUNT($J$13:AI$13)+$I$4))),TREND($D89:$E89,$D$9:$E$9,AI$13))</f>
        <v>0</v>
      </c>
      <c r="AJ93" s="14">
        <f>IF($F89="s-curve",$D89+($E89-$D89)*$I$2/(1+EXP($I$3*(COUNT($J$13:AJ$13)+$I$4))),TREND($D89:$E89,$D$9:$E$9,AJ$13))</f>
        <v>0</v>
      </c>
      <c r="AK93" s="14">
        <f>IF($F89="s-curve",$D89+($E89-$D89)*$I$2/(1+EXP($I$3*(COUNT($J$13:AK$13)+$I$4))),TREND($D89:$E89,$D$9:$E$9,AK$13))</f>
        <v>0</v>
      </c>
      <c r="AL93" s="14">
        <f>IF($F89="s-curve",$D89+($E89-$D89)*$I$2/(1+EXP($I$3*(COUNT($J$13:AL$13)+$I$4))),TREND($D89:$E89,$D$9:$E$9,AL$13))</f>
        <v>0</v>
      </c>
      <c r="AM93" s="14">
        <f>IF($F89="s-curve",$D89+($E89-$D89)*$I$2/(1+EXP($I$3*(COUNT($J$13:AM$13)+$I$4))),TREND($D89:$E89,$D$9:$E$9,AM$13))</f>
        <v>0</v>
      </c>
      <c r="AN93" s="14">
        <f>IF($F89="s-curve",$D89+($E89-$D89)*$I$2/(1+EXP($I$3*(COUNT($J$13:AN$13)+$I$4))),TREND($D89:$E89,$D$9:$E$9,AN$13))</f>
        <v>0</v>
      </c>
    </row>
    <row r="94" spans="1:40" x14ac:dyDescent="0.35">
      <c r="J94" s="25">
        <f t="shared" si="6"/>
        <v>0</v>
      </c>
      <c r="K94" s="14">
        <f>IF($F90="s-curve",$D90+($E90-$D90)*$I$2/(1+EXP($I$3*(COUNT($J$13:K$13)+$I$4))),TREND($D90:$E90,$D$9:$E$9,K$13))</f>
        <v>0</v>
      </c>
      <c r="L94" s="14">
        <f>IF($F90="s-curve",$D90+($E90-$D90)*$I$2/(1+EXP($I$3*(COUNT($J$13:L$13)+$I$4))),TREND($D90:$E90,$D$9:$E$9,L$13))</f>
        <v>0</v>
      </c>
      <c r="M94" s="14">
        <f>IF($F90="s-curve",$D90+($E90-$D90)*$I$2/(1+EXP($I$3*(COUNT($J$13:M$13)+$I$4))),TREND($D90:$E90,$D$9:$E$9,M$13))</f>
        <v>0</v>
      </c>
      <c r="N94" s="14">
        <f>IF($F90="s-curve",$D90+($E90-$D90)*$I$2/(1+EXP($I$3*(COUNT($J$13:N$13)+$I$4))),TREND($D90:$E90,$D$9:$E$9,N$13))</f>
        <v>0</v>
      </c>
      <c r="O94" s="14">
        <f>IF($F90="s-curve",$D90+($E90-$D90)*$I$2/(1+EXP($I$3*(COUNT($J$13:O$13)+$I$4))),TREND($D90:$E90,$D$9:$E$9,O$13))</f>
        <v>0</v>
      </c>
      <c r="P94" s="14">
        <f>IF($F90="s-curve",$D90+($E90-$D90)*$I$2/(1+EXP($I$3*(COUNT($J$13:P$13)+$I$4))),TREND($D90:$E90,$D$9:$E$9,P$13))</f>
        <v>0</v>
      </c>
      <c r="Q94" s="14">
        <f>IF($F90="s-curve",$D90+($E90-$D90)*$I$2/(1+EXP($I$3*(COUNT($J$13:Q$13)+$I$4))),TREND($D90:$E90,$D$9:$E$9,Q$13))</f>
        <v>0</v>
      </c>
      <c r="R94" s="14">
        <f>IF($F90="s-curve",$D90+($E90-$D90)*$I$2/(1+EXP($I$3*(COUNT($J$13:R$13)+$I$4))),TREND($D90:$E90,$D$9:$E$9,R$13))</f>
        <v>0</v>
      </c>
      <c r="S94" s="14">
        <f>IF($F90="s-curve",$D90+($E90-$D90)*$I$2/(1+EXP($I$3*(COUNT($J$13:S$13)+$I$4))),TREND($D90:$E90,$D$9:$E$9,S$13))</f>
        <v>0</v>
      </c>
      <c r="T94" s="14">
        <f>IF($F90="s-curve",$D90+($E90-$D90)*$I$2/(1+EXP($I$3*(COUNT($J$13:T$13)+$I$4))),TREND($D90:$E90,$D$9:$E$9,T$13))</f>
        <v>0</v>
      </c>
      <c r="U94" s="14">
        <f>IF($F90="s-curve",$D90+($E90-$D90)*$I$2/(1+EXP($I$3*(COUNT($J$13:U$13)+$I$4))),TREND($D90:$E90,$D$9:$E$9,U$13))</f>
        <v>0</v>
      </c>
      <c r="V94" s="14">
        <f>IF($F90="s-curve",$D90+($E90-$D90)*$I$2/(1+EXP($I$3*(COUNT($J$13:V$13)+$I$4))),TREND($D90:$E90,$D$9:$E$9,V$13))</f>
        <v>0</v>
      </c>
      <c r="W94" s="14">
        <f>IF($F90="s-curve",$D90+($E90-$D90)*$I$2/(1+EXP($I$3*(COUNT($J$13:W$13)+$I$4))),TREND($D90:$E90,$D$9:$E$9,W$13))</f>
        <v>0</v>
      </c>
      <c r="X94" s="14">
        <f>IF($F90="s-curve",$D90+($E90-$D90)*$I$2/(1+EXP($I$3*(COUNT($J$13:X$13)+$I$4))),TREND($D90:$E90,$D$9:$E$9,X$13))</f>
        <v>0</v>
      </c>
      <c r="Y94" s="14">
        <f>IF($F90="s-curve",$D90+($E90-$D90)*$I$2/(1+EXP($I$3*(COUNT($J$13:Y$13)+$I$4))),TREND($D90:$E90,$D$9:$E$9,Y$13))</f>
        <v>0</v>
      </c>
      <c r="Z94" s="14">
        <f>IF($F90="s-curve",$D90+($E90-$D90)*$I$2/(1+EXP($I$3*(COUNT($J$13:Z$13)+$I$4))),TREND($D90:$E90,$D$9:$E$9,Z$13))</f>
        <v>0</v>
      </c>
      <c r="AA94" s="14">
        <f>IF($F90="s-curve",$D90+($E90-$D90)*$I$2/(1+EXP($I$3*(COUNT($J$13:AA$13)+$I$4))),TREND($D90:$E90,$D$9:$E$9,AA$13))</f>
        <v>0</v>
      </c>
      <c r="AB94" s="14">
        <f>IF($F90="s-curve",$D90+($E90-$D90)*$I$2/(1+EXP($I$3*(COUNT($J$13:AB$13)+$I$4))),TREND($D90:$E90,$D$9:$E$9,AB$13))</f>
        <v>0</v>
      </c>
      <c r="AC94" s="14">
        <f>IF($F90="s-curve",$D90+($E90-$D90)*$I$2/(1+EXP($I$3*(COUNT($J$13:AC$13)+$I$4))),TREND($D90:$E90,$D$9:$E$9,AC$13))</f>
        <v>0</v>
      </c>
      <c r="AD94" s="14">
        <f>IF($F90="s-curve",$D90+($E90-$D90)*$I$2/(1+EXP($I$3*(COUNT($J$13:AD$13)+$I$4))),TREND($D90:$E90,$D$9:$E$9,AD$13))</f>
        <v>0</v>
      </c>
      <c r="AE94" s="14">
        <f>IF($F90="s-curve",$D90+($E90-$D90)*$I$2/(1+EXP($I$3*(COUNT($J$13:AE$13)+$I$4))),TREND($D90:$E90,$D$9:$E$9,AE$13))</f>
        <v>0</v>
      </c>
      <c r="AF94" s="14">
        <f>IF($F90="s-curve",$D90+($E90-$D90)*$I$2/(1+EXP($I$3*(COUNT($J$13:AF$13)+$I$4))),TREND($D90:$E90,$D$9:$E$9,AF$13))</f>
        <v>0</v>
      </c>
      <c r="AG94" s="14">
        <f>IF($F90="s-curve",$D90+($E90-$D90)*$I$2/(1+EXP($I$3*(COUNT($J$13:AG$13)+$I$4))),TREND($D90:$E90,$D$9:$E$9,AG$13))</f>
        <v>0</v>
      </c>
      <c r="AH94" s="14">
        <f>IF($F90="s-curve",$D90+($E90-$D90)*$I$2/(1+EXP($I$3*(COUNT($J$13:AH$13)+$I$4))),TREND($D90:$E90,$D$9:$E$9,AH$13))</f>
        <v>0</v>
      </c>
      <c r="AI94" s="14">
        <f>IF($F90="s-curve",$D90+($E90-$D90)*$I$2/(1+EXP($I$3*(COUNT($J$13:AI$13)+$I$4))),TREND($D90:$E90,$D$9:$E$9,AI$13))</f>
        <v>0</v>
      </c>
      <c r="AJ94" s="14">
        <f>IF($F90="s-curve",$D90+($E90-$D90)*$I$2/(1+EXP($I$3*(COUNT($J$13:AJ$13)+$I$4))),TREND($D90:$E90,$D$9:$E$9,AJ$13))</f>
        <v>0</v>
      </c>
      <c r="AK94" s="14">
        <f>IF($F90="s-curve",$D90+($E90-$D90)*$I$2/(1+EXP($I$3*(COUNT($J$13:AK$13)+$I$4))),TREND($D90:$E90,$D$9:$E$9,AK$13))</f>
        <v>0</v>
      </c>
      <c r="AL94" s="14">
        <f>IF($F90="s-curve",$D90+($E90-$D90)*$I$2/(1+EXP($I$3*(COUNT($J$13:AL$13)+$I$4))),TREND($D90:$E90,$D$9:$E$9,AL$13))</f>
        <v>0</v>
      </c>
      <c r="AM94" s="14">
        <f>IF($F90="s-curve",$D90+($E90-$D90)*$I$2/(1+EXP($I$3*(COUNT($J$13:AM$13)+$I$4))),TREND($D90:$E90,$D$9:$E$9,AM$13))</f>
        <v>0</v>
      </c>
      <c r="AN94" s="14">
        <f>IF($F90="s-curve",$D90+($E90-$D90)*$I$2/(1+EXP($I$3*(COUNT($J$13:AN$13)+$I$4))),TREND($D90:$E90,$D$9:$E$9,AN$13))</f>
        <v>0</v>
      </c>
    </row>
    <row r="95" spans="1:40" x14ac:dyDescent="0.35">
      <c r="J95" s="25">
        <f t="shared" si="6"/>
        <v>0</v>
      </c>
      <c r="K95" s="14">
        <f>IF($F91="s-curve",$D91+($E91-$D91)*$I$2/(1+EXP($I$3*(COUNT($J$13:K$13)+$I$4))),TREND($D91:$E91,$D$9:$E$9,K$13))</f>
        <v>0</v>
      </c>
      <c r="L95" s="14">
        <f>IF($F91="s-curve",$D91+($E91-$D91)*$I$2/(1+EXP($I$3*(COUNT($J$13:L$13)+$I$4))),TREND($D91:$E91,$D$9:$E$9,L$13))</f>
        <v>0</v>
      </c>
      <c r="M95" s="14">
        <f>IF($F91="s-curve",$D91+($E91-$D91)*$I$2/(1+EXP($I$3*(COUNT($J$13:M$13)+$I$4))),TREND($D91:$E91,$D$9:$E$9,M$13))</f>
        <v>0</v>
      </c>
      <c r="N95" s="14">
        <f>IF($F91="s-curve",$D91+($E91-$D91)*$I$2/(1+EXP($I$3*(COUNT($J$13:N$13)+$I$4))),TREND($D91:$E91,$D$9:$E$9,N$13))</f>
        <v>0</v>
      </c>
      <c r="O95" s="14">
        <f>IF($F91="s-curve",$D91+($E91-$D91)*$I$2/(1+EXP($I$3*(COUNT($J$13:O$13)+$I$4))),TREND($D91:$E91,$D$9:$E$9,O$13))</f>
        <v>0</v>
      </c>
      <c r="P95" s="14">
        <f>IF($F91="s-curve",$D91+($E91-$D91)*$I$2/(1+EXP($I$3*(COUNT($J$13:P$13)+$I$4))),TREND($D91:$E91,$D$9:$E$9,P$13))</f>
        <v>0</v>
      </c>
      <c r="Q95" s="14">
        <f>IF($F91="s-curve",$D91+($E91-$D91)*$I$2/(1+EXP($I$3*(COUNT($J$13:Q$13)+$I$4))),TREND($D91:$E91,$D$9:$E$9,Q$13))</f>
        <v>0</v>
      </c>
      <c r="R95" s="14">
        <f>IF($F91="s-curve",$D91+($E91-$D91)*$I$2/(1+EXP($I$3*(COUNT($J$13:R$13)+$I$4))),TREND($D91:$E91,$D$9:$E$9,R$13))</f>
        <v>0</v>
      </c>
      <c r="S95" s="14">
        <f>IF($F91="s-curve",$D91+($E91-$D91)*$I$2/(1+EXP($I$3*(COUNT($J$13:S$13)+$I$4))),TREND($D91:$E91,$D$9:$E$9,S$13))</f>
        <v>0</v>
      </c>
      <c r="T95" s="14">
        <f>IF($F91="s-curve",$D91+($E91-$D91)*$I$2/(1+EXP($I$3*(COUNT($J$13:T$13)+$I$4))),TREND($D91:$E91,$D$9:$E$9,T$13))</f>
        <v>0</v>
      </c>
      <c r="U95" s="14">
        <f>IF($F91="s-curve",$D91+($E91-$D91)*$I$2/(1+EXP($I$3*(COUNT($J$13:U$13)+$I$4))),TREND($D91:$E91,$D$9:$E$9,U$13))</f>
        <v>0</v>
      </c>
      <c r="V95" s="14">
        <f>IF($F91="s-curve",$D91+($E91-$D91)*$I$2/(1+EXP($I$3*(COUNT($J$13:V$13)+$I$4))),TREND($D91:$E91,$D$9:$E$9,V$13))</f>
        <v>0</v>
      </c>
      <c r="W95" s="14">
        <f>IF($F91="s-curve",$D91+($E91-$D91)*$I$2/(1+EXP($I$3*(COUNT($J$13:W$13)+$I$4))),TREND($D91:$E91,$D$9:$E$9,W$13))</f>
        <v>0</v>
      </c>
      <c r="X95" s="14">
        <f>IF($F91="s-curve",$D91+($E91-$D91)*$I$2/(1+EXP($I$3*(COUNT($J$13:X$13)+$I$4))),TREND($D91:$E91,$D$9:$E$9,X$13))</f>
        <v>0</v>
      </c>
      <c r="Y95" s="14">
        <f>IF($F91="s-curve",$D91+($E91-$D91)*$I$2/(1+EXP($I$3*(COUNT($J$13:Y$13)+$I$4))),TREND($D91:$E91,$D$9:$E$9,Y$13))</f>
        <v>0</v>
      </c>
      <c r="Z95" s="14">
        <f>IF($F91="s-curve",$D91+($E91-$D91)*$I$2/(1+EXP($I$3*(COUNT($J$13:Z$13)+$I$4))),TREND($D91:$E91,$D$9:$E$9,Z$13))</f>
        <v>0</v>
      </c>
      <c r="AA95" s="14">
        <f>IF($F91="s-curve",$D91+($E91-$D91)*$I$2/(1+EXP($I$3*(COUNT($J$13:AA$13)+$I$4))),TREND($D91:$E91,$D$9:$E$9,AA$13))</f>
        <v>0</v>
      </c>
      <c r="AB95" s="14">
        <f>IF($F91="s-curve",$D91+($E91-$D91)*$I$2/(1+EXP($I$3*(COUNT($J$13:AB$13)+$I$4))),TREND($D91:$E91,$D$9:$E$9,AB$13))</f>
        <v>0</v>
      </c>
      <c r="AC95" s="14">
        <f>IF($F91="s-curve",$D91+($E91-$D91)*$I$2/(1+EXP($I$3*(COUNT($J$13:AC$13)+$I$4))),TREND($D91:$E91,$D$9:$E$9,AC$13))</f>
        <v>0</v>
      </c>
      <c r="AD95" s="14">
        <f>IF($F91="s-curve",$D91+($E91-$D91)*$I$2/(1+EXP($I$3*(COUNT($J$13:AD$13)+$I$4))),TREND($D91:$E91,$D$9:$E$9,AD$13))</f>
        <v>0</v>
      </c>
      <c r="AE95" s="14">
        <f>IF($F91="s-curve",$D91+($E91-$D91)*$I$2/(1+EXP($I$3*(COUNT($J$13:AE$13)+$I$4))),TREND($D91:$E91,$D$9:$E$9,AE$13))</f>
        <v>0</v>
      </c>
      <c r="AF95" s="14">
        <f>IF($F91="s-curve",$D91+($E91-$D91)*$I$2/(1+EXP($I$3*(COUNT($J$13:AF$13)+$I$4))),TREND($D91:$E91,$D$9:$E$9,AF$13))</f>
        <v>0</v>
      </c>
      <c r="AG95" s="14">
        <f>IF($F91="s-curve",$D91+($E91-$D91)*$I$2/(1+EXP($I$3*(COUNT($J$13:AG$13)+$I$4))),TREND($D91:$E91,$D$9:$E$9,AG$13))</f>
        <v>0</v>
      </c>
      <c r="AH95" s="14">
        <f>IF($F91="s-curve",$D91+($E91-$D91)*$I$2/(1+EXP($I$3*(COUNT($J$13:AH$13)+$I$4))),TREND($D91:$E91,$D$9:$E$9,AH$13))</f>
        <v>0</v>
      </c>
      <c r="AI95" s="14">
        <f>IF($F91="s-curve",$D91+($E91-$D91)*$I$2/(1+EXP($I$3*(COUNT($J$13:AI$13)+$I$4))),TREND($D91:$E91,$D$9:$E$9,AI$13))</f>
        <v>0</v>
      </c>
      <c r="AJ95" s="14">
        <f>IF($F91="s-curve",$D91+($E91-$D91)*$I$2/(1+EXP($I$3*(COUNT($J$13:AJ$13)+$I$4))),TREND($D91:$E91,$D$9:$E$9,AJ$13))</f>
        <v>0</v>
      </c>
      <c r="AK95" s="14">
        <f>IF($F91="s-curve",$D91+($E91-$D91)*$I$2/(1+EXP($I$3*(COUNT($J$13:AK$13)+$I$4))),TREND($D91:$E91,$D$9:$E$9,AK$13))</f>
        <v>0</v>
      </c>
      <c r="AL95" s="14">
        <f>IF($F91="s-curve",$D91+($E91-$D91)*$I$2/(1+EXP($I$3*(COUNT($J$13:AL$13)+$I$4))),TREND($D91:$E91,$D$9:$E$9,AL$13))</f>
        <v>0</v>
      </c>
      <c r="AM95" s="14">
        <f>IF($F91="s-curve",$D91+($E91-$D91)*$I$2/(1+EXP($I$3*(COUNT($J$13:AM$13)+$I$4))),TREND($D91:$E91,$D$9:$E$9,AM$13))</f>
        <v>0</v>
      </c>
      <c r="AN95" s="14">
        <f>IF($F91="s-curve",$D91+($E91-$D91)*$I$2/(1+EXP($I$3*(COUNT($J$13:AN$13)+$I$4))),TREND($D91:$E91,$D$9:$E$9,AN$13))</f>
        <v>0</v>
      </c>
    </row>
    <row r="96" spans="1:40" x14ac:dyDescent="0.35">
      <c r="J96" s="25">
        <f t="shared" si="6"/>
        <v>0</v>
      </c>
      <c r="K96" s="14">
        <f>IF($F92="s-curve",$D92+($E92-$D92)*$I$2/(1+EXP($I$3*(COUNT($J$13:K$13)+$I$4))),TREND($D92:$E92,$D$9:$E$9,K$13))</f>
        <v>0</v>
      </c>
      <c r="L96" s="14">
        <f>IF($F92="s-curve",$D92+($E92-$D92)*$I$2/(1+EXP($I$3*(COUNT($J$13:L$13)+$I$4))),TREND($D92:$E92,$D$9:$E$9,L$13))</f>
        <v>0</v>
      </c>
      <c r="M96" s="14">
        <f>IF($F92="s-curve",$D92+($E92-$D92)*$I$2/(1+EXP($I$3*(COUNT($J$13:M$13)+$I$4))),TREND($D92:$E92,$D$9:$E$9,M$13))</f>
        <v>0</v>
      </c>
      <c r="N96" s="14">
        <f>IF($F92="s-curve",$D92+($E92-$D92)*$I$2/(1+EXP($I$3*(COUNT($J$13:N$13)+$I$4))),TREND($D92:$E92,$D$9:$E$9,N$13))</f>
        <v>0</v>
      </c>
      <c r="O96" s="14">
        <f>IF($F92="s-curve",$D92+($E92-$D92)*$I$2/(1+EXP($I$3*(COUNT($J$13:O$13)+$I$4))),TREND($D92:$E92,$D$9:$E$9,O$13))</f>
        <v>0</v>
      </c>
      <c r="P96" s="14">
        <f>IF($F92="s-curve",$D92+($E92-$D92)*$I$2/(1+EXP($I$3*(COUNT($J$13:P$13)+$I$4))),TREND($D92:$E92,$D$9:$E$9,P$13))</f>
        <v>0</v>
      </c>
      <c r="Q96" s="14">
        <f>IF($F92="s-curve",$D92+($E92-$D92)*$I$2/(1+EXP($I$3*(COUNT($J$13:Q$13)+$I$4))),TREND($D92:$E92,$D$9:$E$9,Q$13))</f>
        <v>0</v>
      </c>
      <c r="R96" s="14">
        <f>IF($F92="s-curve",$D92+($E92-$D92)*$I$2/(1+EXP($I$3*(COUNT($J$13:R$13)+$I$4))),TREND($D92:$E92,$D$9:$E$9,R$13))</f>
        <v>0</v>
      </c>
      <c r="S96" s="14">
        <f>IF($F92="s-curve",$D92+($E92-$D92)*$I$2/(1+EXP($I$3*(COUNT($J$13:S$13)+$I$4))),TREND($D92:$E92,$D$9:$E$9,S$13))</f>
        <v>0</v>
      </c>
      <c r="T96" s="14">
        <f>IF($F92="s-curve",$D92+($E92-$D92)*$I$2/(1+EXP($I$3*(COUNT($J$13:T$13)+$I$4))),TREND($D92:$E92,$D$9:$E$9,T$13))</f>
        <v>0</v>
      </c>
      <c r="U96" s="14">
        <f>IF($F92="s-curve",$D92+($E92-$D92)*$I$2/(1+EXP($I$3*(COUNT($J$13:U$13)+$I$4))),TREND($D92:$E92,$D$9:$E$9,U$13))</f>
        <v>0</v>
      </c>
      <c r="V96" s="14">
        <f>IF($F92="s-curve",$D92+($E92-$D92)*$I$2/(1+EXP($I$3*(COUNT($J$13:V$13)+$I$4))),TREND($D92:$E92,$D$9:$E$9,V$13))</f>
        <v>0</v>
      </c>
      <c r="W96" s="14">
        <f>IF($F92="s-curve",$D92+($E92-$D92)*$I$2/(1+EXP($I$3*(COUNT($J$13:W$13)+$I$4))),TREND($D92:$E92,$D$9:$E$9,W$13))</f>
        <v>0</v>
      </c>
      <c r="X96" s="14">
        <f>IF($F92="s-curve",$D92+($E92-$D92)*$I$2/(1+EXP($I$3*(COUNT($J$13:X$13)+$I$4))),TREND($D92:$E92,$D$9:$E$9,X$13))</f>
        <v>0</v>
      </c>
      <c r="Y96" s="14">
        <f>IF($F92="s-curve",$D92+($E92-$D92)*$I$2/(1+EXP($I$3*(COUNT($J$13:Y$13)+$I$4))),TREND($D92:$E92,$D$9:$E$9,Y$13))</f>
        <v>0</v>
      </c>
      <c r="Z96" s="14">
        <f>IF($F92="s-curve",$D92+($E92-$D92)*$I$2/(1+EXP($I$3*(COUNT($J$13:Z$13)+$I$4))),TREND($D92:$E92,$D$9:$E$9,Z$13))</f>
        <v>0</v>
      </c>
      <c r="AA96" s="14">
        <f>IF($F92="s-curve",$D92+($E92-$D92)*$I$2/(1+EXP($I$3*(COUNT($J$13:AA$13)+$I$4))),TREND($D92:$E92,$D$9:$E$9,AA$13))</f>
        <v>0</v>
      </c>
      <c r="AB96" s="14">
        <f>IF($F92="s-curve",$D92+($E92-$D92)*$I$2/(1+EXP($I$3*(COUNT($J$13:AB$13)+$I$4))),TREND($D92:$E92,$D$9:$E$9,AB$13))</f>
        <v>0</v>
      </c>
      <c r="AC96" s="14">
        <f>IF($F92="s-curve",$D92+($E92-$D92)*$I$2/(1+EXP($I$3*(COUNT($J$13:AC$13)+$I$4))),TREND($D92:$E92,$D$9:$E$9,AC$13))</f>
        <v>0</v>
      </c>
      <c r="AD96" s="14">
        <f>IF($F92="s-curve",$D92+($E92-$D92)*$I$2/(1+EXP($I$3*(COUNT($J$13:AD$13)+$I$4))),TREND($D92:$E92,$D$9:$E$9,AD$13))</f>
        <v>0</v>
      </c>
      <c r="AE96" s="14">
        <f>IF($F92="s-curve",$D92+($E92-$D92)*$I$2/(1+EXP($I$3*(COUNT($J$13:AE$13)+$I$4))),TREND($D92:$E92,$D$9:$E$9,AE$13))</f>
        <v>0</v>
      </c>
      <c r="AF96" s="14">
        <f>IF($F92="s-curve",$D92+($E92-$D92)*$I$2/(1+EXP($I$3*(COUNT($J$13:AF$13)+$I$4))),TREND($D92:$E92,$D$9:$E$9,AF$13))</f>
        <v>0</v>
      </c>
      <c r="AG96" s="14">
        <f>IF($F92="s-curve",$D92+($E92-$D92)*$I$2/(1+EXP($I$3*(COUNT($J$13:AG$13)+$I$4))),TREND($D92:$E92,$D$9:$E$9,AG$13))</f>
        <v>0</v>
      </c>
      <c r="AH96" s="14">
        <f>IF($F92="s-curve",$D92+($E92-$D92)*$I$2/(1+EXP($I$3*(COUNT($J$13:AH$13)+$I$4))),TREND($D92:$E92,$D$9:$E$9,AH$13))</f>
        <v>0</v>
      </c>
      <c r="AI96" s="14">
        <f>IF($F92="s-curve",$D92+($E92-$D92)*$I$2/(1+EXP($I$3*(COUNT($J$13:AI$13)+$I$4))),TREND($D92:$E92,$D$9:$E$9,AI$13))</f>
        <v>0</v>
      </c>
      <c r="AJ96" s="14">
        <f>IF($F92="s-curve",$D92+($E92-$D92)*$I$2/(1+EXP($I$3*(COUNT($J$13:AJ$13)+$I$4))),TREND($D92:$E92,$D$9:$E$9,AJ$13))</f>
        <v>0</v>
      </c>
      <c r="AK96" s="14">
        <f>IF($F92="s-curve",$D92+($E92-$D92)*$I$2/(1+EXP($I$3*(COUNT($J$13:AK$13)+$I$4))),TREND($D92:$E92,$D$9:$E$9,AK$13))</f>
        <v>0</v>
      </c>
      <c r="AL96" s="14">
        <f>IF($F92="s-curve",$D92+($E92-$D92)*$I$2/(1+EXP($I$3*(COUNT($J$13:AL$13)+$I$4))),TREND($D92:$E92,$D$9:$E$9,AL$13))</f>
        <v>0</v>
      </c>
      <c r="AM96" s="14">
        <f>IF($F92="s-curve",$D92+($E92-$D92)*$I$2/(1+EXP($I$3*(COUNT($J$13:AM$13)+$I$4))),TREND($D92:$E92,$D$9:$E$9,AM$13))</f>
        <v>0</v>
      </c>
      <c r="AN96" s="14">
        <f>IF($F92="s-curve",$D92+($E92-$D92)*$I$2/(1+EXP($I$3*(COUNT($J$13:AN$13)+$I$4))),TREND($D92:$E92,$D$9:$E$9,AN$13))</f>
        <v>0</v>
      </c>
    </row>
    <row r="97" spans="8:40" x14ac:dyDescent="0.35">
      <c r="H97" s="92"/>
      <c r="J97" s="25">
        <f t="shared" si="6"/>
        <v>0</v>
      </c>
      <c r="K97" s="14">
        <f>IF($F93="s-curve",$D93+($E93-$D93)*$I$2/(1+EXP($I$3*(COUNT($J$13:K$13)+$I$4))),TREND($D93:$E93,$D$9:$E$9,K$13))</f>
        <v>0</v>
      </c>
      <c r="L97" s="14">
        <f>IF($F93="s-curve",$D93+($E93-$D93)*$I$2/(1+EXP($I$3*(COUNT($J$13:L$13)+$I$4))),TREND($D93:$E93,$D$9:$E$9,L$13))</f>
        <v>0</v>
      </c>
      <c r="M97" s="14">
        <f>IF($F93="s-curve",$D93+($E93-$D93)*$I$2/(1+EXP($I$3*(COUNT($J$13:M$13)+$I$4))),TREND($D93:$E93,$D$9:$E$9,M$13))</f>
        <v>0</v>
      </c>
      <c r="N97" s="14">
        <f>IF($F93="s-curve",$D93+($E93-$D93)*$I$2/(1+EXP($I$3*(COUNT($J$13:N$13)+$I$4))),TREND($D93:$E93,$D$9:$E$9,N$13))</f>
        <v>0</v>
      </c>
      <c r="O97" s="14">
        <f>IF($F93="s-curve",$D93+($E93-$D93)*$I$2/(1+EXP($I$3*(COUNT($J$13:O$13)+$I$4))),TREND($D93:$E93,$D$9:$E$9,O$13))</f>
        <v>0</v>
      </c>
      <c r="P97" s="14">
        <f>IF($F93="s-curve",$D93+($E93-$D93)*$I$2/(1+EXP($I$3*(COUNT($J$13:P$13)+$I$4))),TREND($D93:$E93,$D$9:$E$9,P$13))</f>
        <v>0</v>
      </c>
      <c r="Q97" s="14">
        <f>IF($F93="s-curve",$D93+($E93-$D93)*$I$2/(1+EXP($I$3*(COUNT($J$13:Q$13)+$I$4))),TREND($D93:$E93,$D$9:$E$9,Q$13))</f>
        <v>0</v>
      </c>
      <c r="R97" s="14">
        <f>IF($F93="s-curve",$D93+($E93-$D93)*$I$2/(1+EXP($I$3*(COUNT($J$13:R$13)+$I$4))),TREND($D93:$E93,$D$9:$E$9,R$13))</f>
        <v>0</v>
      </c>
      <c r="S97" s="14">
        <f>IF($F93="s-curve",$D93+($E93-$D93)*$I$2/(1+EXP($I$3*(COUNT($J$13:S$13)+$I$4))),TREND($D93:$E93,$D$9:$E$9,S$13))</f>
        <v>0</v>
      </c>
      <c r="T97" s="14">
        <f>IF($F93="s-curve",$D93+($E93-$D93)*$I$2/(1+EXP($I$3*(COUNT($J$13:T$13)+$I$4))),TREND($D93:$E93,$D$9:$E$9,T$13))</f>
        <v>0</v>
      </c>
      <c r="U97" s="14">
        <f>IF($F93="s-curve",$D93+($E93-$D93)*$I$2/(1+EXP($I$3*(COUNT($J$13:U$13)+$I$4))),TREND($D93:$E93,$D$9:$E$9,U$13))</f>
        <v>0</v>
      </c>
      <c r="V97" s="14">
        <f>IF($F93="s-curve",$D93+($E93-$D93)*$I$2/(1+EXP($I$3*(COUNT($J$13:V$13)+$I$4))),TREND($D93:$E93,$D$9:$E$9,V$13))</f>
        <v>0</v>
      </c>
      <c r="W97" s="14">
        <f>IF($F93="s-curve",$D93+($E93-$D93)*$I$2/(1+EXP($I$3*(COUNT($J$13:W$13)+$I$4))),TREND($D93:$E93,$D$9:$E$9,W$13))</f>
        <v>0</v>
      </c>
      <c r="X97" s="14">
        <f>IF($F93="s-curve",$D93+($E93-$D93)*$I$2/(1+EXP($I$3*(COUNT($J$13:X$13)+$I$4))),TREND($D93:$E93,$D$9:$E$9,X$13))</f>
        <v>0</v>
      </c>
      <c r="Y97" s="14">
        <f>IF($F93="s-curve",$D93+($E93-$D93)*$I$2/(1+EXP($I$3*(COUNT($J$13:Y$13)+$I$4))),TREND($D93:$E93,$D$9:$E$9,Y$13))</f>
        <v>0</v>
      </c>
      <c r="Z97" s="14">
        <f>IF($F93="s-curve",$D93+($E93-$D93)*$I$2/(1+EXP($I$3*(COUNT($J$13:Z$13)+$I$4))),TREND($D93:$E93,$D$9:$E$9,Z$13))</f>
        <v>0</v>
      </c>
      <c r="AA97" s="14">
        <f>IF($F93="s-curve",$D93+($E93-$D93)*$I$2/(1+EXP($I$3*(COUNT($J$13:AA$13)+$I$4))),TREND($D93:$E93,$D$9:$E$9,AA$13))</f>
        <v>0</v>
      </c>
      <c r="AB97" s="14">
        <f>IF($F93="s-curve",$D93+($E93-$D93)*$I$2/(1+EXP($I$3*(COUNT($J$13:AB$13)+$I$4))),TREND($D93:$E93,$D$9:$E$9,AB$13))</f>
        <v>0</v>
      </c>
      <c r="AC97" s="14">
        <f>IF($F93="s-curve",$D93+($E93-$D93)*$I$2/(1+EXP($I$3*(COUNT($J$13:AC$13)+$I$4))),TREND($D93:$E93,$D$9:$E$9,AC$13))</f>
        <v>0</v>
      </c>
      <c r="AD97" s="14">
        <f>IF($F93="s-curve",$D93+($E93-$D93)*$I$2/(1+EXP($I$3*(COUNT($J$13:AD$13)+$I$4))),TREND($D93:$E93,$D$9:$E$9,AD$13))</f>
        <v>0</v>
      </c>
      <c r="AE97" s="14">
        <f>IF($F93="s-curve",$D93+($E93-$D93)*$I$2/(1+EXP($I$3*(COUNT($J$13:AE$13)+$I$4))),TREND($D93:$E93,$D$9:$E$9,AE$13))</f>
        <v>0</v>
      </c>
      <c r="AF97" s="14">
        <f>IF($F93="s-curve",$D93+($E93-$D93)*$I$2/(1+EXP($I$3*(COUNT($J$13:AF$13)+$I$4))),TREND($D93:$E93,$D$9:$E$9,AF$13))</f>
        <v>0</v>
      </c>
      <c r="AG97" s="14">
        <f>IF($F93="s-curve",$D93+($E93-$D93)*$I$2/(1+EXP($I$3*(COUNT($J$13:AG$13)+$I$4))),TREND($D93:$E93,$D$9:$E$9,AG$13))</f>
        <v>0</v>
      </c>
      <c r="AH97" s="14">
        <f>IF($F93="s-curve",$D93+($E93-$D93)*$I$2/(1+EXP($I$3*(COUNT($J$13:AH$13)+$I$4))),TREND($D93:$E93,$D$9:$E$9,AH$13))</f>
        <v>0</v>
      </c>
      <c r="AI97" s="14">
        <f>IF($F93="s-curve",$D93+($E93-$D93)*$I$2/(1+EXP($I$3*(COUNT($J$13:AI$13)+$I$4))),TREND($D93:$E93,$D$9:$E$9,AI$13))</f>
        <v>0</v>
      </c>
      <c r="AJ97" s="14">
        <f>IF($F93="s-curve",$D93+($E93-$D93)*$I$2/(1+EXP($I$3*(COUNT($J$13:AJ$13)+$I$4))),TREND($D93:$E93,$D$9:$E$9,AJ$13))</f>
        <v>0</v>
      </c>
      <c r="AK97" s="14">
        <f>IF($F93="s-curve",$D93+($E93-$D93)*$I$2/(1+EXP($I$3*(COUNT($J$13:AK$13)+$I$4))),TREND($D93:$E93,$D$9:$E$9,AK$13))</f>
        <v>0</v>
      </c>
      <c r="AL97" s="14">
        <f>IF($F93="s-curve",$D93+($E93-$D93)*$I$2/(1+EXP($I$3*(COUNT($J$13:AL$13)+$I$4))),TREND($D93:$E93,$D$9:$E$9,AL$13))</f>
        <v>0</v>
      </c>
      <c r="AM97" s="14">
        <f>IF($F93="s-curve",$D93+($E93-$D93)*$I$2/(1+EXP($I$3*(COUNT($J$13:AM$13)+$I$4))),TREND($D93:$E93,$D$9:$E$9,AM$13))</f>
        <v>0</v>
      </c>
      <c r="AN97" s="14">
        <f>IF($F93="s-curve",$D93+($E93-$D93)*$I$2/(1+EXP($I$3*(COUNT($J$13:AN$13)+$I$4))),TREND($D93:$E93,$D$9:$E$9,AN$13))</f>
        <v>0</v>
      </c>
    </row>
  </sheetData>
  <mergeCells count="2">
    <mergeCell ref="M5:M7"/>
    <mergeCell ref="S5:S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H11" sqref="H11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Data!J14</f>
        <v>6.0106226998511467E-2</v>
      </c>
      <c r="C2" s="14">
        <f>Data!K14</f>
        <v>9.9890868123683002E-2</v>
      </c>
      <c r="D2" s="14">
        <f>Data!L14</f>
        <v>0.16684041335325731</v>
      </c>
      <c r="E2" s="14">
        <f>Data!M14</f>
        <v>0.26992686566022367</v>
      </c>
      <c r="F2" s="14">
        <f>Data!N14</f>
        <v>0.40879284005228622</v>
      </c>
      <c r="G2" s="14">
        <f>Data!O14</f>
        <v>0.56563612782518335</v>
      </c>
      <c r="H2" s="14">
        <f>Data!P14</f>
        <v>0.71112259307891335</v>
      </c>
      <c r="I2" s="14">
        <f>Data!Q14</f>
        <v>0.82340789999086028</v>
      </c>
      <c r="J2" s="14">
        <f>Data!R14</f>
        <v>0.89838711589736675</v>
      </c>
      <c r="K2" s="14">
        <f>Data!S14</f>
        <v>0.94373694739615788</v>
      </c>
      <c r="L2" s="14">
        <f>Data!T14</f>
        <v>0.96954220251913359</v>
      </c>
      <c r="M2" s="14">
        <f>Data!U14</f>
        <v>0.98371848645891224</v>
      </c>
      <c r="N2" s="14">
        <f>Data!V14</f>
        <v>0.99135608810395415</v>
      </c>
      <c r="O2" s="14">
        <f>Data!W14</f>
        <v>0.99542776612758122</v>
      </c>
      <c r="P2" s="14">
        <f>Data!X14</f>
        <v>0.9975862220249978</v>
      </c>
      <c r="Q2" s="14">
        <f>Data!Y14</f>
        <v>1</v>
      </c>
      <c r="R2" s="14">
        <f>Data!Z14</f>
        <v>1</v>
      </c>
      <c r="S2" s="14">
        <f>Data!AA14</f>
        <v>1</v>
      </c>
      <c r="T2" s="14">
        <f>Data!AB14</f>
        <v>1</v>
      </c>
      <c r="U2" s="14">
        <f>Data!AC14</f>
        <v>1</v>
      </c>
      <c r="V2" s="14">
        <f>Data!AD14</f>
        <v>1</v>
      </c>
      <c r="W2" s="14">
        <f>Data!AE14</f>
        <v>1</v>
      </c>
      <c r="X2" s="14">
        <f>Data!AF14</f>
        <v>1</v>
      </c>
      <c r="Y2" s="14">
        <f>Data!AG14</f>
        <v>1</v>
      </c>
      <c r="Z2" s="14">
        <f>Data!AH14</f>
        <v>1</v>
      </c>
      <c r="AA2" s="14">
        <f>Data!AI14</f>
        <v>1</v>
      </c>
      <c r="AB2" s="14">
        <f>Data!AJ14</f>
        <v>1</v>
      </c>
      <c r="AC2" s="14">
        <f>Data!AK14</f>
        <v>1</v>
      </c>
      <c r="AD2" s="14">
        <f>Data!AL14</f>
        <v>1</v>
      </c>
      <c r="AE2" s="14">
        <f>Data!AM14</f>
        <v>1</v>
      </c>
      <c r="AF2" s="14">
        <f>Data!AN14</f>
        <v>1</v>
      </c>
    </row>
    <row r="3" spans="1:32" x14ac:dyDescent="0.35">
      <c r="A3" s="14" t="s">
        <v>2</v>
      </c>
      <c r="B3" s="14">
        <f>Data!J15</f>
        <v>9.1184858177638401E-3</v>
      </c>
      <c r="C3" s="14">
        <f>Data!K15</f>
        <v>9.4344354482694681E-3</v>
      </c>
      <c r="D3" s="14">
        <f>Data!L15</f>
        <v>9.5427801062791875E-3</v>
      </c>
      <c r="E3" s="14">
        <f>Data!M15</f>
        <v>9.6872750601070482E-3</v>
      </c>
      <c r="F3" s="14">
        <f>Data!N15</f>
        <v>9.8791924644439331E-3</v>
      </c>
      <c r="G3" s="14">
        <f>Data!O15</f>
        <v>1.0132710466657861E-2</v>
      </c>
      <c r="H3" s="14">
        <f>Data!P15</f>
        <v>1.0465200715293584E-2</v>
      </c>
      <c r="I3" s="14">
        <f>Data!Q15</f>
        <v>1.0897173130136174E-2</v>
      </c>
      <c r="J3" s="14">
        <f>Data!R15</f>
        <v>1.1451572754472323E-2</v>
      </c>
      <c r="K3" s="14">
        <f>Data!S15</f>
        <v>1.2152037692608236E-2</v>
      </c>
      <c r="L3" s="14">
        <f>Data!T15</f>
        <v>1.3019741618349234E-2</v>
      </c>
      <c r="M3" s="14">
        <f>Data!U15</f>
        <v>1.4068692412893552E-2</v>
      </c>
      <c r="N3" s="14">
        <f>Data!V15</f>
        <v>1.5299966928615967E-2</v>
      </c>
      <c r="O3" s="14">
        <f>Data!W15</f>
        <v>1.6696292705164446E-2</v>
      </c>
      <c r="P3" s="14">
        <f>Data!X15</f>
        <v>1.8219233153609994E-2</v>
      </c>
      <c r="Q3" s="14">
        <f>Data!Y15</f>
        <v>1.9811221459094808E-2</v>
      </c>
      <c r="R3" s="14">
        <f>Data!Z15</f>
        <v>2.1403209764579618E-2</v>
      </c>
      <c r="S3" s="14">
        <f>Data!AA15</f>
        <v>2.2926150213025166E-2</v>
      </c>
      <c r="T3" s="14">
        <f>Data!AB15</f>
        <v>2.4322475989573645E-2</v>
      </c>
      <c r="U3" s="14">
        <f>Data!AC15</f>
        <v>2.5553750505296062E-2</v>
      </c>
      <c r="V3" s="14">
        <f>Data!AD15</f>
        <v>2.6602701299840374E-2</v>
      </c>
      <c r="W3" s="14">
        <f>Data!AE15</f>
        <v>2.7470405225581376E-2</v>
      </c>
      <c r="X3" s="14">
        <f>Data!AF15</f>
        <v>2.817087016371729E-2</v>
      </c>
      <c r="Y3" s="14">
        <f>Data!AG15</f>
        <v>2.872526978805344E-2</v>
      </c>
      <c r="Z3" s="14">
        <f>Data!AH15</f>
        <v>2.9157242202896026E-2</v>
      </c>
      <c r="AA3" s="14">
        <f>Data!AI15</f>
        <v>2.9489732451531754E-2</v>
      </c>
      <c r="AB3" s="14">
        <f>Data!AJ15</f>
        <v>2.9743250453745679E-2</v>
      </c>
      <c r="AC3" s="14">
        <f>Data!AK15</f>
        <v>2.9935167858082562E-2</v>
      </c>
      <c r="AD3" s="14">
        <f>Data!AL15</f>
        <v>3.0079662811910428E-2</v>
      </c>
      <c r="AE3" s="14">
        <f>Data!AM15</f>
        <v>3.0188007469920147E-2</v>
      </c>
      <c r="AF3" s="14">
        <f>Data!AN15</f>
        <v>3.026899615431497E-2</v>
      </c>
    </row>
    <row r="4" spans="1:32" x14ac:dyDescent="0.35">
      <c r="A4" s="14" t="s">
        <v>3</v>
      </c>
      <c r="B4" s="14">
        <f>Data!J16</f>
        <v>0.65876713086241812</v>
      </c>
      <c r="C4" s="14">
        <f>Data!K16</f>
        <v>0.65876713086241812</v>
      </c>
      <c r="D4" s="14">
        <f>Data!L16</f>
        <v>0.65876713086241812</v>
      </c>
      <c r="E4" s="14">
        <f>Data!M16</f>
        <v>0.65876713086241812</v>
      </c>
      <c r="F4" s="14">
        <f>Data!N16</f>
        <v>0.65876713086241812</v>
      </c>
      <c r="G4" s="14">
        <f>Data!O16</f>
        <v>0.65876713086241812</v>
      </c>
      <c r="H4" s="14">
        <f>Data!P16</f>
        <v>0.65876713086241812</v>
      </c>
      <c r="I4" s="14">
        <f>Data!Q16</f>
        <v>0.65876713086241812</v>
      </c>
      <c r="J4" s="14">
        <f>Data!R16</f>
        <v>0.65876713086241812</v>
      </c>
      <c r="K4" s="14">
        <f>Data!S16</f>
        <v>0.65876713086241812</v>
      </c>
      <c r="L4" s="14">
        <f>Data!T16</f>
        <v>0.65876713086241812</v>
      </c>
      <c r="M4" s="14">
        <f>Data!U16</f>
        <v>0.65876713086241812</v>
      </c>
      <c r="N4" s="14">
        <f>Data!V16</f>
        <v>0.65876713086241812</v>
      </c>
      <c r="O4" s="14">
        <f>Data!W16</f>
        <v>0.65876713086241812</v>
      </c>
      <c r="P4" s="14">
        <f>Data!X16</f>
        <v>0.65876713086241812</v>
      </c>
      <c r="Q4" s="14">
        <f>Data!Y16</f>
        <v>0.65876713086241812</v>
      </c>
      <c r="R4" s="14">
        <f>Data!Z16</f>
        <v>0.65876713086241812</v>
      </c>
      <c r="S4" s="14">
        <f>Data!AA16</f>
        <v>0.65876713086241812</v>
      </c>
      <c r="T4" s="14">
        <f>Data!AB16</f>
        <v>0.65876713086241812</v>
      </c>
      <c r="U4" s="14">
        <f>Data!AC16</f>
        <v>0.65876713086241812</v>
      </c>
      <c r="V4" s="14">
        <f>Data!AD16</f>
        <v>0.65876713086241812</v>
      </c>
      <c r="W4" s="14">
        <f>Data!AE16</f>
        <v>0.65876713086241812</v>
      </c>
      <c r="X4" s="14">
        <f>Data!AF16</f>
        <v>0.65876713086241812</v>
      </c>
      <c r="Y4" s="14">
        <f>Data!AG16</f>
        <v>0.65876713086241812</v>
      </c>
      <c r="Z4" s="14">
        <f>Data!AH16</f>
        <v>0.65876713086241812</v>
      </c>
      <c r="AA4" s="14">
        <f>Data!AI16</f>
        <v>0.65876713086241812</v>
      </c>
      <c r="AB4" s="14">
        <f>Data!AJ16</f>
        <v>0.65876713086241812</v>
      </c>
      <c r="AC4" s="14">
        <f>Data!AK16</f>
        <v>0.65876713086241812</v>
      </c>
      <c r="AD4" s="14">
        <f>Data!AL16</f>
        <v>0.65876713086241812</v>
      </c>
      <c r="AE4" s="14">
        <f>Data!AM16</f>
        <v>0.65876713086241812</v>
      </c>
      <c r="AF4" s="14">
        <f>Data!AN16</f>
        <v>0.65876713086241812</v>
      </c>
    </row>
    <row r="5" spans="1:32" x14ac:dyDescent="0.35">
      <c r="A5" s="14" t="s">
        <v>4</v>
      </c>
      <c r="B5" s="14">
        <f>Data!J17</f>
        <v>0.51283454196445621</v>
      </c>
      <c r="C5" s="14">
        <f>Data!K17</f>
        <v>0.51283454196445621</v>
      </c>
      <c r="D5" s="14">
        <f>Data!L17</f>
        <v>0.51283454196445621</v>
      </c>
      <c r="E5" s="14">
        <f>Data!M17</f>
        <v>0.51283454196445621</v>
      </c>
      <c r="F5" s="14">
        <f>Data!N17</f>
        <v>0.51283454196445621</v>
      </c>
      <c r="G5" s="14">
        <f>Data!O17</f>
        <v>0.51283454196445621</v>
      </c>
      <c r="H5" s="14">
        <f>Data!P17</f>
        <v>0.51283454196445621</v>
      </c>
      <c r="I5" s="14">
        <f>Data!Q17</f>
        <v>0.51283454196445621</v>
      </c>
      <c r="J5" s="14">
        <f>Data!R17</f>
        <v>0.51283454196445621</v>
      </c>
      <c r="K5" s="14">
        <f>Data!S17</f>
        <v>0.51283454196445621</v>
      </c>
      <c r="L5" s="14">
        <f>Data!T17</f>
        <v>0.51283454196445621</v>
      </c>
      <c r="M5" s="14">
        <f>Data!U17</f>
        <v>0.51283454196445621</v>
      </c>
      <c r="N5" s="14">
        <f>Data!V17</f>
        <v>0.51283454196445621</v>
      </c>
      <c r="O5" s="14">
        <f>Data!W17</f>
        <v>0.51283454196445621</v>
      </c>
      <c r="P5" s="14">
        <f>Data!X17</f>
        <v>0.51283454196445621</v>
      </c>
      <c r="Q5" s="14">
        <f>Data!Y17</f>
        <v>0.51283454196445621</v>
      </c>
      <c r="R5" s="14">
        <f>Data!Z17</f>
        <v>0.51283454196445621</v>
      </c>
      <c r="S5" s="14">
        <f>Data!AA17</f>
        <v>0.51283454196445621</v>
      </c>
      <c r="T5" s="14">
        <f>Data!AB17</f>
        <v>0.51283454196445621</v>
      </c>
      <c r="U5" s="14">
        <f>Data!AC17</f>
        <v>0.51283454196445621</v>
      </c>
      <c r="V5" s="14">
        <f>Data!AD17</f>
        <v>0.51283454196445621</v>
      </c>
      <c r="W5" s="14">
        <f>Data!AE17</f>
        <v>0.51283454196445621</v>
      </c>
      <c r="X5" s="14">
        <f>Data!AF17</f>
        <v>0.51283454196445621</v>
      </c>
      <c r="Y5" s="14">
        <f>Data!AG17</f>
        <v>0.51283454196445621</v>
      </c>
      <c r="Z5" s="14">
        <f>Data!AH17</f>
        <v>0.51283454196445621</v>
      </c>
      <c r="AA5" s="14">
        <f>Data!AI17</f>
        <v>0.51283454196445621</v>
      </c>
      <c r="AB5" s="14">
        <f>Data!AJ17</f>
        <v>0.51283454196445621</v>
      </c>
      <c r="AC5" s="14">
        <f>Data!AK17</f>
        <v>0.51283454196445621</v>
      </c>
      <c r="AD5" s="14">
        <f>Data!AL17</f>
        <v>0.51283454196445621</v>
      </c>
      <c r="AE5" s="14">
        <f>Data!AM17</f>
        <v>0.51283454196445621</v>
      </c>
      <c r="AF5" s="14">
        <f>Data!AN17</f>
        <v>0.51283454196445621</v>
      </c>
    </row>
    <row r="6" spans="1:32" x14ac:dyDescent="0.35">
      <c r="A6" s="14" t="s">
        <v>5</v>
      </c>
      <c r="B6" s="14">
        <f>Data!J18</f>
        <v>6.3860264117821461E-2</v>
      </c>
      <c r="C6" s="14">
        <f>Data!K18</f>
        <v>0.10616956788069139</v>
      </c>
      <c r="D6" s="14">
        <f>Data!L18</f>
        <v>0.16641432474431028</v>
      </c>
      <c r="E6" s="14">
        <f>Data!M18</f>
        <v>0.23691230896239387</v>
      </c>
      <c r="F6" s="14">
        <f>Data!N18</f>
        <v>0.30271348073531062</v>
      </c>
      <c r="G6" s="14">
        <f>Data!O18</f>
        <v>0.35237104177299211</v>
      </c>
      <c r="H6" s="14">
        <f>Data!P18</f>
        <v>0.38416378484647012</v>
      </c>
      <c r="I6" s="14">
        <f>Data!Q18</f>
        <v>0.40242885401023026</v>
      </c>
      <c r="J6" s="14">
        <f>Data!R18</f>
        <v>0.41227497710659355</v>
      </c>
      <c r="K6" s="14">
        <f>Data!S18</f>
        <v>0.41740106438129165</v>
      </c>
      <c r="L6" s="14">
        <f>Data!T18</f>
        <v>0.42002146448793021</v>
      </c>
      <c r="M6" s="14">
        <f>Data!U18</f>
        <v>0.42134846991206815</v>
      </c>
      <c r="N6" s="14">
        <f>Data!V18</f>
        <v>0.42201728890920848</v>
      </c>
      <c r="O6" s="14">
        <f>Data!W18</f>
        <v>0.42235356840457944</v>
      </c>
      <c r="P6" s="14">
        <f>Data!X18</f>
        <v>0.42252244399597139</v>
      </c>
      <c r="Q6" s="14">
        <f>Data!Y18</f>
        <v>0.42269252664339779</v>
      </c>
      <c r="R6" s="14">
        <f>Data!Z18</f>
        <v>0.42269252664339779</v>
      </c>
      <c r="S6" s="14">
        <f>Data!AA18</f>
        <v>0.42269252664339779</v>
      </c>
      <c r="T6" s="14">
        <f>Data!AB18</f>
        <v>0.42269252664339779</v>
      </c>
      <c r="U6" s="14">
        <f>Data!AC18</f>
        <v>0.42269252664339779</v>
      </c>
      <c r="V6" s="14">
        <f>Data!AD18</f>
        <v>0.42269252664339779</v>
      </c>
      <c r="W6" s="14">
        <f>Data!AE18</f>
        <v>0.42269252664339779</v>
      </c>
      <c r="X6" s="14">
        <f>Data!AF18</f>
        <v>0.42269252664339779</v>
      </c>
      <c r="Y6" s="14">
        <f>Data!AG18</f>
        <v>0.42269252664339779</v>
      </c>
      <c r="Z6" s="14">
        <f>Data!AH18</f>
        <v>0.42269252664339779</v>
      </c>
      <c r="AA6" s="14">
        <f>Data!AI18</f>
        <v>0.42269252664339779</v>
      </c>
      <c r="AB6" s="14">
        <f>Data!AJ18</f>
        <v>0.42269252664339779</v>
      </c>
      <c r="AC6" s="14">
        <f>Data!AK18</f>
        <v>0.42269252664339779</v>
      </c>
      <c r="AD6" s="14">
        <f>Data!AL18</f>
        <v>0.42269252664339779</v>
      </c>
      <c r="AE6" s="14">
        <f>Data!AM18</f>
        <v>0.42269252664339779</v>
      </c>
      <c r="AF6" s="14">
        <f>Data!AN18</f>
        <v>0.42269252664339779</v>
      </c>
    </row>
    <row r="7" spans="1:32" x14ac:dyDescent="0.35">
      <c r="A7" s="14" t="s">
        <v>71</v>
      </c>
      <c r="B7" s="14">
        <f>Data!J19</f>
        <v>2.0117193824652727E-2</v>
      </c>
      <c r="C7" s="14">
        <f>Data!K19</f>
        <v>2.0117193824652727E-2</v>
      </c>
      <c r="D7" s="14">
        <f>Data!L19</f>
        <v>2.0117193824652727E-2</v>
      </c>
      <c r="E7" s="14">
        <f>Data!M19</f>
        <v>2.0117193824652727E-2</v>
      </c>
      <c r="F7" s="14">
        <f>Data!N19</f>
        <v>2.0117193824652727E-2</v>
      </c>
      <c r="G7" s="14">
        <f>Data!O19</f>
        <v>2.0117193824652727E-2</v>
      </c>
      <c r="H7" s="14">
        <f>Data!P19</f>
        <v>2.0117193824652727E-2</v>
      </c>
      <c r="I7" s="14">
        <f>Data!Q19</f>
        <v>2.0117193824652727E-2</v>
      </c>
      <c r="J7" s="14">
        <f>Data!R19</f>
        <v>2.0117193824652727E-2</v>
      </c>
      <c r="K7" s="14">
        <f>Data!S19</f>
        <v>2.0117193824652727E-2</v>
      </c>
      <c r="L7" s="14">
        <f>Data!T19</f>
        <v>2.0117193824652727E-2</v>
      </c>
      <c r="M7" s="14">
        <f>Data!U19</f>
        <v>2.0117193824652727E-2</v>
      </c>
      <c r="N7" s="14">
        <f>Data!V19</f>
        <v>2.0117193824652727E-2</v>
      </c>
      <c r="O7" s="14">
        <f>Data!W19</f>
        <v>2.0117193824652727E-2</v>
      </c>
      <c r="P7" s="14">
        <f>Data!X19</f>
        <v>2.0117193824652727E-2</v>
      </c>
      <c r="Q7" s="14">
        <f>Data!Y19</f>
        <v>2.0117193824652727E-2</v>
      </c>
      <c r="R7" s="14">
        <f>Data!Z19</f>
        <v>2.0117193824652727E-2</v>
      </c>
      <c r="S7" s="14">
        <f>Data!AA19</f>
        <v>2.0117193824652727E-2</v>
      </c>
      <c r="T7" s="14">
        <f>Data!AB19</f>
        <v>2.0117193824652727E-2</v>
      </c>
      <c r="U7" s="14">
        <f>Data!AC19</f>
        <v>2.0117193824652727E-2</v>
      </c>
      <c r="V7" s="14">
        <f>Data!AD19</f>
        <v>2.0117193824652727E-2</v>
      </c>
      <c r="W7" s="14">
        <f>Data!AE19</f>
        <v>2.0117193824652727E-2</v>
      </c>
      <c r="X7" s="14">
        <f>Data!AF19</f>
        <v>2.0117193824652727E-2</v>
      </c>
      <c r="Y7" s="14">
        <f>Data!AG19</f>
        <v>2.0117193824652727E-2</v>
      </c>
      <c r="Z7" s="14">
        <f>Data!AH19</f>
        <v>2.0117193824652727E-2</v>
      </c>
      <c r="AA7" s="14">
        <f>Data!AI19</f>
        <v>2.0117193824652727E-2</v>
      </c>
      <c r="AB7" s="14">
        <f>Data!AJ19</f>
        <v>2.0117193824652727E-2</v>
      </c>
      <c r="AC7" s="14">
        <f>Data!AK19</f>
        <v>2.0117193824652727E-2</v>
      </c>
      <c r="AD7" s="14">
        <f>Data!AL19</f>
        <v>2.0117193824652727E-2</v>
      </c>
      <c r="AE7" s="14">
        <f>Data!AM19</f>
        <v>2.0117193824652727E-2</v>
      </c>
      <c r="AF7" s="14">
        <f>Data!AN19</f>
        <v>2.0117193824652727E-2</v>
      </c>
    </row>
    <row r="8" spans="1:32" x14ac:dyDescent="0.35">
      <c r="A8" s="14" t="s">
        <v>72</v>
      </c>
      <c r="B8" s="14">
        <f>Data!J20</f>
        <v>9.3707035683796117E-5</v>
      </c>
      <c r="C8" s="14">
        <f>Data!K20</f>
        <v>9.6565640148752306E-5</v>
      </c>
      <c r="D8" s="14">
        <f>Data!L20</f>
        <v>9.8419993482176646E-5</v>
      </c>
      <c r="E8" s="14">
        <f>Data!M20</f>
        <v>1.0147716061934365E-4</v>
      </c>
      <c r="F8" s="14">
        <f>Data!N20</f>
        <v>1.0651718395273863E-4</v>
      </c>
      <c r="G8" s="14">
        <f>Data!O20</f>
        <v>1.1482570909356478E-4</v>
      </c>
      <c r="H8" s="14">
        <f>Data!P20</f>
        <v>1.2852124740217938E-4</v>
      </c>
      <c r="I8" s="14">
        <f>Data!Q20</f>
        <v>1.5109348271600089E-4</v>
      </c>
      <c r="J8" s="14">
        <f>Data!R20</f>
        <v>1.8828737511599001E-4</v>
      </c>
      <c r="K8" s="14">
        <f>Data!S20</f>
        <v>2.4955154613984974E-4</v>
      </c>
      <c r="L8" s="14">
        <f>Data!T20</f>
        <v>3.5040121366165453E-4</v>
      </c>
      <c r="M8" s="14">
        <f>Data!U20</f>
        <v>5.1624641554650632E-4</v>
      </c>
      <c r="N8" s="14">
        <f>Data!V20</f>
        <v>7.8852211970810828E-4</v>
      </c>
      <c r="O8" s="14">
        <f>Data!W20</f>
        <v>1.2343111748476449E-3</v>
      </c>
      <c r="P8" s="14">
        <f>Data!X20</f>
        <v>1.9609367300946132E-3</v>
      </c>
      <c r="Q8" s="14">
        <f>Data!Y20</f>
        <v>3.1367421044231876E-3</v>
      </c>
      <c r="R8" s="14">
        <f>Data!Z20</f>
        <v>5.0172011385079141E-3</v>
      </c>
      <c r="S8" s="14">
        <f>Data!AA20</f>
        <v>7.9688873320421273E-3</v>
      </c>
      <c r="T8" s="14">
        <f>Data!AB20</f>
        <v>1.2468700774184112E-2</v>
      </c>
      <c r="U8" s="14">
        <f>Data!AC20</f>
        <v>1.9032124622690837E-2</v>
      </c>
      <c r="V8" s="14">
        <f>Data!AD20</f>
        <v>2.8013730714797482E-2</v>
      </c>
      <c r="W8" s="14">
        <f>Data!AE20</f>
        <v>3.9287909100121372E-2</v>
      </c>
      <c r="X8" s="14">
        <f>Data!AF20</f>
        <v>5.2000965383781135E-2</v>
      </c>
      <c r="Y8" s="14">
        <f>Data!AG20</f>
        <v>6.4714021667440905E-2</v>
      </c>
      <c r="Z8" s="14">
        <f>Data!AH20</f>
        <v>7.5988200052764798E-2</v>
      </c>
      <c r="AA8" s="14">
        <f>Data!AI20</f>
        <v>8.4969806144871443E-2</v>
      </c>
      <c r="AB8" s="14">
        <f>Data!AJ20</f>
        <v>9.1533229993378151E-2</v>
      </c>
      <c r="AC8" s="14">
        <f>Data!AK20</f>
        <v>9.603304343552016E-2</v>
      </c>
      <c r="AD8" s="14">
        <f>Data!AL20</f>
        <v>9.8984729629054372E-2</v>
      </c>
      <c r="AE8" s="14">
        <f>Data!AM20</f>
        <v>0.10086518866313908</v>
      </c>
      <c r="AF8" s="14">
        <f>Data!AN20</f>
        <v>0.10204099403746766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D2" sqref="D2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Data!J21</f>
        <v>1.2084463523277402E-2</v>
      </c>
      <c r="C2" s="14">
        <f>Data!K21</f>
        <v>1.7406529184407497E-2</v>
      </c>
      <c r="D2" s="14">
        <f>Data!L21</f>
        <v>1.9231558645709999E-2</v>
      </c>
      <c r="E2" s="14">
        <f>Data!M21</f>
        <v>2.1665527727247318E-2</v>
      </c>
      <c r="F2" s="14">
        <f>Data!N21</f>
        <v>2.4898312097844509E-2</v>
      </c>
      <c r="G2" s="14">
        <f>Data!O21</f>
        <v>2.9168737899266724E-2</v>
      </c>
      <c r="H2" s="14">
        <f>Data!P21</f>
        <v>3.47694247305598E-2</v>
      </c>
      <c r="I2" s="14">
        <f>Data!Q21</f>
        <v>4.2045855318277293E-2</v>
      </c>
      <c r="J2" s="14">
        <f>Data!R21</f>
        <v>5.1384531228424596E-2</v>
      </c>
      <c r="K2" s="14">
        <f>Data!S21</f>
        <v>6.3183628407657871E-2</v>
      </c>
      <c r="L2" s="14">
        <f>Data!T21</f>
        <v>7.7799810296598812E-2</v>
      </c>
      <c r="M2" s="14">
        <f>Data!U21</f>
        <v>9.546903496043331E-2</v>
      </c>
      <c r="N2" s="14">
        <f>Data!V21</f>
        <v>0.1162094416165953</v>
      </c>
      <c r="O2" s="14">
        <f>Data!W21</f>
        <v>0.13973008145791044</v>
      </c>
      <c r="P2" s="14">
        <f>Data!X21</f>
        <v>0.16538350302275617</v>
      </c>
      <c r="Q2" s="14">
        <f>Data!Y21</f>
        <v>0.19220001260367331</v>
      </c>
      <c r="R2" s="14">
        <f>Data!Z21</f>
        <v>0.21901652218459045</v>
      </c>
      <c r="S2" s="14">
        <f>Data!AA21</f>
        <v>0.24466994374943618</v>
      </c>
      <c r="T2" s="14">
        <f>Data!AB21</f>
        <v>0.26819058359075132</v>
      </c>
      <c r="U2" s="14">
        <f>Data!AC21</f>
        <v>0.28893099024691327</v>
      </c>
      <c r="V2" s="14">
        <f>Data!AD21</f>
        <v>0.30660021491074779</v>
      </c>
      <c r="W2" s="14">
        <f>Data!AE21</f>
        <v>0.32121639679968877</v>
      </c>
      <c r="X2" s="14">
        <f>Data!AF21</f>
        <v>0.33301549397892205</v>
      </c>
      <c r="Y2" s="14">
        <f>Data!AG21</f>
        <v>0.3423541698890693</v>
      </c>
      <c r="Z2" s="14">
        <f>Data!AH21</f>
        <v>0.34963060047678685</v>
      </c>
      <c r="AA2" s="14">
        <f>Data!AI21</f>
        <v>0.3552312873080799</v>
      </c>
      <c r="AB2" s="14">
        <f>Data!AJ21</f>
        <v>0.35950171310950213</v>
      </c>
      <c r="AC2" s="14">
        <f>Data!AK21</f>
        <v>0.36273449748009928</v>
      </c>
      <c r="AD2" s="14">
        <f>Data!AL21</f>
        <v>0.36516846656163665</v>
      </c>
      <c r="AE2" s="14">
        <f>Data!AM21</f>
        <v>0.36699349602293913</v>
      </c>
      <c r="AF2" s="14">
        <f>Data!AN21</f>
        <v>0.36835772327482103</v>
      </c>
    </row>
    <row r="3" spans="1:32" x14ac:dyDescent="0.35">
      <c r="A3" s="14" t="s">
        <v>2</v>
      </c>
      <c r="B3" s="14">
        <f>Data!J22</f>
        <v>7.416138643367977E-3</v>
      </c>
      <c r="C3" s="14">
        <f>Data!K22</f>
        <v>8.093319398432941E-3</v>
      </c>
      <c r="D3" s="14">
        <f>Data!L22</f>
        <v>8.7705001534976734E-3</v>
      </c>
      <c r="E3" s="14">
        <f>Data!M22</f>
        <v>9.4476809085626279E-3</v>
      </c>
      <c r="F3" s="14">
        <f>Data!N22</f>
        <v>1.0124861663627582E-2</v>
      </c>
      <c r="G3" s="14">
        <f>Data!O22</f>
        <v>1.0802042418692537E-2</v>
      </c>
      <c r="H3" s="14">
        <f>Data!P22</f>
        <v>1.1479223173757491E-2</v>
      </c>
      <c r="I3" s="14">
        <f>Data!Q22</f>
        <v>1.2156403928822446E-2</v>
      </c>
      <c r="J3" s="14">
        <f>Data!R22</f>
        <v>1.28335846838874E-2</v>
      </c>
      <c r="K3" s="14">
        <f>Data!S22</f>
        <v>1.3510765438952133E-2</v>
      </c>
      <c r="L3" s="14">
        <f>Data!T22</f>
        <v>1.4187946194017087E-2</v>
      </c>
      <c r="M3" s="14">
        <f>Data!U22</f>
        <v>1.4865126949082041E-2</v>
      </c>
      <c r="N3" s="14">
        <f>Data!V22</f>
        <v>1.5542307704146996E-2</v>
      </c>
      <c r="O3" s="14">
        <f>Data!W22</f>
        <v>1.621948845921195E-2</v>
      </c>
      <c r="P3" s="14">
        <f>Data!X22</f>
        <v>1.6896669214276905E-2</v>
      </c>
      <c r="Q3" s="14">
        <f>Data!Y22</f>
        <v>1.7573849969341859E-2</v>
      </c>
      <c r="R3" s="14">
        <f>Data!Z22</f>
        <v>1.8251030724406814E-2</v>
      </c>
      <c r="S3" s="14">
        <f>Data!AA22</f>
        <v>1.8928211479471546E-2</v>
      </c>
      <c r="T3" s="14">
        <f>Data!AB22</f>
        <v>1.9605392234536501E-2</v>
      </c>
      <c r="U3" s="14">
        <f>Data!AC22</f>
        <v>2.0282572989601455E-2</v>
      </c>
      <c r="V3" s="14">
        <f>Data!AD22</f>
        <v>2.095975374466641E-2</v>
      </c>
      <c r="W3" s="14">
        <f>Data!AE22</f>
        <v>2.1636934499731364E-2</v>
      </c>
      <c r="X3" s="14">
        <f>Data!AF22</f>
        <v>2.2314115254796318E-2</v>
      </c>
      <c r="Y3" s="14">
        <f>Data!AG22</f>
        <v>2.2991296009861273E-2</v>
      </c>
      <c r="Z3" s="14">
        <f>Data!AH22</f>
        <v>2.3668476764926227E-2</v>
      </c>
      <c r="AA3" s="14">
        <f>Data!AI22</f>
        <v>2.434565751999096E-2</v>
      </c>
      <c r="AB3" s="14">
        <f>Data!AJ22</f>
        <v>2.5022838275055914E-2</v>
      </c>
      <c r="AC3" s="14">
        <f>Data!AK22</f>
        <v>2.5700019030120869E-2</v>
      </c>
      <c r="AD3" s="14">
        <f>Data!AL22</f>
        <v>2.6377199785185823E-2</v>
      </c>
      <c r="AE3" s="14">
        <f>Data!AM22</f>
        <v>2.7054380540250778E-2</v>
      </c>
      <c r="AF3" s="14">
        <f>Data!AN22</f>
        <v>2.7731561295315732E-2</v>
      </c>
    </row>
    <row r="4" spans="1:32" x14ac:dyDescent="0.35">
      <c r="A4" s="14" t="s">
        <v>3</v>
      </c>
      <c r="B4" s="14">
        <f>Data!J23</f>
        <v>0.11051282301063117</v>
      </c>
      <c r="C4" s="14">
        <f>Data!K23</f>
        <v>0.11051282301063117</v>
      </c>
      <c r="D4" s="14">
        <f>Data!L23</f>
        <v>0.11051282301063117</v>
      </c>
      <c r="E4" s="14">
        <f>Data!M23</f>
        <v>0.11051282301063117</v>
      </c>
      <c r="F4" s="14">
        <f>Data!N23</f>
        <v>0.11051282301063117</v>
      </c>
      <c r="G4" s="14">
        <f>Data!O23</f>
        <v>0.11051282301063117</v>
      </c>
      <c r="H4" s="14">
        <f>Data!P23</f>
        <v>0.11051282301063117</v>
      </c>
      <c r="I4" s="14">
        <f>Data!Q23</f>
        <v>0.11051282301063117</v>
      </c>
      <c r="J4" s="14">
        <f>Data!R23</f>
        <v>0.11051282301063117</v>
      </c>
      <c r="K4" s="14">
        <f>Data!S23</f>
        <v>0.11051282301063117</v>
      </c>
      <c r="L4" s="14">
        <f>Data!T23</f>
        <v>0.11051282301063117</v>
      </c>
      <c r="M4" s="14">
        <f>Data!U23</f>
        <v>0.11051282301063117</v>
      </c>
      <c r="N4" s="14">
        <f>Data!V23</f>
        <v>0.11051282301063117</v>
      </c>
      <c r="O4" s="14">
        <f>Data!W23</f>
        <v>0.11051282301063117</v>
      </c>
      <c r="P4" s="14">
        <f>Data!X23</f>
        <v>0.11051282301063117</v>
      </c>
      <c r="Q4" s="14">
        <f>Data!Y23</f>
        <v>0.11051282301063117</v>
      </c>
      <c r="R4" s="14">
        <f>Data!Z23</f>
        <v>0.11051282301063117</v>
      </c>
      <c r="S4" s="14">
        <f>Data!AA23</f>
        <v>0.11051282301063117</v>
      </c>
      <c r="T4" s="14">
        <f>Data!AB23</f>
        <v>0.11051282301063117</v>
      </c>
      <c r="U4" s="14">
        <f>Data!AC23</f>
        <v>0.11051282301063117</v>
      </c>
      <c r="V4" s="14">
        <f>Data!AD23</f>
        <v>0.11051282301063117</v>
      </c>
      <c r="W4" s="14">
        <f>Data!AE23</f>
        <v>0.11051282301063117</v>
      </c>
      <c r="X4" s="14">
        <f>Data!AF23</f>
        <v>0.11051282301063117</v>
      </c>
      <c r="Y4" s="14">
        <f>Data!AG23</f>
        <v>0.11051282301063117</v>
      </c>
      <c r="Z4" s="14">
        <f>Data!AH23</f>
        <v>0.11051282301063117</v>
      </c>
      <c r="AA4" s="14">
        <f>Data!AI23</f>
        <v>0.11051282301063117</v>
      </c>
      <c r="AB4" s="14">
        <f>Data!AJ23</f>
        <v>0.11051282301063117</v>
      </c>
      <c r="AC4" s="14">
        <f>Data!AK23</f>
        <v>0.11051282301063117</v>
      </c>
      <c r="AD4" s="14">
        <f>Data!AL23</f>
        <v>0.11051282301063117</v>
      </c>
      <c r="AE4" s="14">
        <f>Data!AM23</f>
        <v>0.11051282301063117</v>
      </c>
      <c r="AF4" s="14">
        <f>Data!AN23</f>
        <v>0.11051282301063117</v>
      </c>
    </row>
    <row r="5" spans="1:32" x14ac:dyDescent="0.35">
      <c r="A5" s="14" t="s">
        <v>4</v>
      </c>
      <c r="B5" s="14">
        <f>Data!J24</f>
        <v>1</v>
      </c>
      <c r="C5" s="14">
        <f>Data!K24</f>
        <v>1</v>
      </c>
      <c r="D5" s="14">
        <f>Data!L24</f>
        <v>1</v>
      </c>
      <c r="E5" s="14">
        <f>Data!M24</f>
        <v>1</v>
      </c>
      <c r="F5" s="14">
        <f>Data!N24</f>
        <v>1</v>
      </c>
      <c r="G5" s="14">
        <f>Data!O24</f>
        <v>1</v>
      </c>
      <c r="H5" s="14">
        <f>Data!P24</f>
        <v>1</v>
      </c>
      <c r="I5" s="14">
        <f>Data!Q24</f>
        <v>1</v>
      </c>
      <c r="J5" s="14">
        <f>Data!R24</f>
        <v>1</v>
      </c>
      <c r="K5" s="14">
        <f>Data!S24</f>
        <v>1</v>
      </c>
      <c r="L5" s="14">
        <f>Data!T24</f>
        <v>1</v>
      </c>
      <c r="M5" s="14">
        <f>Data!U24</f>
        <v>1</v>
      </c>
      <c r="N5" s="14">
        <f>Data!V24</f>
        <v>1</v>
      </c>
      <c r="O5" s="14">
        <f>Data!W24</f>
        <v>1</v>
      </c>
      <c r="P5" s="14">
        <f>Data!X24</f>
        <v>1</v>
      </c>
      <c r="Q5" s="14">
        <f>Data!Y24</f>
        <v>1</v>
      </c>
      <c r="R5" s="14">
        <f>Data!Z24</f>
        <v>1</v>
      </c>
      <c r="S5" s="14">
        <f>Data!AA24</f>
        <v>1</v>
      </c>
      <c r="T5" s="14">
        <f>Data!AB24</f>
        <v>1</v>
      </c>
      <c r="U5" s="14">
        <f>Data!AC24</f>
        <v>1</v>
      </c>
      <c r="V5" s="14">
        <f>Data!AD24</f>
        <v>1</v>
      </c>
      <c r="W5" s="14">
        <f>Data!AE24</f>
        <v>1</v>
      </c>
      <c r="X5" s="14">
        <f>Data!AF24</f>
        <v>1</v>
      </c>
      <c r="Y5" s="14">
        <f>Data!AG24</f>
        <v>1</v>
      </c>
      <c r="Z5" s="14">
        <f>Data!AH24</f>
        <v>1</v>
      </c>
      <c r="AA5" s="14">
        <f>Data!AI24</f>
        <v>1</v>
      </c>
      <c r="AB5" s="14">
        <f>Data!AJ24</f>
        <v>1</v>
      </c>
      <c r="AC5" s="14">
        <f>Data!AK24</f>
        <v>1</v>
      </c>
      <c r="AD5" s="14">
        <f>Data!AL24</f>
        <v>1</v>
      </c>
      <c r="AE5" s="14">
        <f>Data!AM24</f>
        <v>1</v>
      </c>
      <c r="AF5" s="14">
        <f>Data!AN24</f>
        <v>1</v>
      </c>
    </row>
    <row r="6" spans="1:32" x14ac:dyDescent="0.35">
      <c r="A6" s="14" t="s">
        <v>5</v>
      </c>
      <c r="B6" s="14">
        <f>Data!J25</f>
        <v>2.6326299998051705E-2</v>
      </c>
      <c r="C6" s="14">
        <f>Data!K25</f>
        <v>2.8508411137089473E-2</v>
      </c>
      <c r="D6" s="14">
        <f>Data!L25</f>
        <v>2.9256695237690863E-2</v>
      </c>
      <c r="E6" s="14">
        <f>Data!M25</f>
        <v>3.0254651930274833E-2</v>
      </c>
      <c r="F6" s="14">
        <f>Data!N25</f>
        <v>3.1580132530168337E-2</v>
      </c>
      <c r="G6" s="14">
        <f>Data!O25</f>
        <v>3.3331058637257924E-2</v>
      </c>
      <c r="H6" s="14">
        <f>Data!P25</f>
        <v>3.56274078180066E-2</v>
      </c>
      <c r="I6" s="14">
        <f>Data!Q25</f>
        <v>3.8610832159021197E-2</v>
      </c>
      <c r="J6" s="14">
        <f>Data!R25</f>
        <v>4.243980196603199E-2</v>
      </c>
      <c r="K6" s="14">
        <f>Data!S25</f>
        <v>4.7277574181703391E-2</v>
      </c>
      <c r="L6" s="14">
        <f>Data!T25</f>
        <v>5.3270385120320722E-2</v>
      </c>
      <c r="M6" s="14">
        <f>Data!U25</f>
        <v>6.0514980435765781E-2</v>
      </c>
      <c r="N6" s="14">
        <f>Data!V25</f>
        <v>6.901879742606086E-2</v>
      </c>
      <c r="O6" s="14">
        <f>Data!W25</f>
        <v>7.8662543569570642E-2</v>
      </c>
      <c r="P6" s="14">
        <f>Data!X25</f>
        <v>8.9180755954645766E-2</v>
      </c>
      <c r="Q6" s="14">
        <f>Data!Y25</f>
        <v>0.10017584846055197</v>
      </c>
      <c r="R6" s="14">
        <f>Data!Z25</f>
        <v>0.11117094096645817</v>
      </c>
      <c r="S6" s="14">
        <f>Data!AA25</f>
        <v>0.12168915335153328</v>
      </c>
      <c r="T6" s="14">
        <f>Data!AB25</f>
        <v>0.13133289949504307</v>
      </c>
      <c r="U6" s="14">
        <f>Data!AC25</f>
        <v>0.13983671648533813</v>
      </c>
      <c r="V6" s="14">
        <f>Data!AD25</f>
        <v>0.14708131180078321</v>
      </c>
      <c r="W6" s="14">
        <f>Data!AE25</f>
        <v>0.15307412273940055</v>
      </c>
      <c r="X6" s="14">
        <f>Data!AF25</f>
        <v>0.15791189495507194</v>
      </c>
      <c r="Y6" s="14">
        <f>Data!AG25</f>
        <v>0.16174086476208274</v>
      </c>
      <c r="Z6" s="14">
        <f>Data!AH25</f>
        <v>0.16472428910309733</v>
      </c>
      <c r="AA6" s="14">
        <f>Data!AI25</f>
        <v>0.167020638283846</v>
      </c>
      <c r="AB6" s="14">
        <f>Data!AJ25</f>
        <v>0.1687715643909356</v>
      </c>
      <c r="AC6" s="14">
        <f>Data!AK25</f>
        <v>0.17009704499082909</v>
      </c>
      <c r="AD6" s="14">
        <f>Data!AL25</f>
        <v>0.17109500168341307</v>
      </c>
      <c r="AE6" s="14">
        <f>Data!AM25</f>
        <v>0.17184328578401445</v>
      </c>
      <c r="AF6" s="14">
        <f>Data!AN25</f>
        <v>0.17240263541854681</v>
      </c>
    </row>
    <row r="7" spans="1:32" x14ac:dyDescent="0.35">
      <c r="A7" s="14" t="s">
        <v>71</v>
      </c>
      <c r="B7" s="14">
        <f>Data!J26</f>
        <v>1.1543632006546262E-2</v>
      </c>
      <c r="C7" s="14">
        <f>Data!K26</f>
        <v>1.1543632006546262E-2</v>
      </c>
      <c r="D7" s="14">
        <f>Data!L26</f>
        <v>1.1543632006546262E-2</v>
      </c>
      <c r="E7" s="14">
        <f>Data!M26</f>
        <v>1.1543632006546262E-2</v>
      </c>
      <c r="F7" s="14">
        <f>Data!N26</f>
        <v>1.1543632006546262E-2</v>
      </c>
      <c r="G7" s="14">
        <f>Data!O26</f>
        <v>1.1543632006546262E-2</v>
      </c>
      <c r="H7" s="14">
        <f>Data!P26</f>
        <v>1.1543632006546262E-2</v>
      </c>
      <c r="I7" s="14">
        <f>Data!Q26</f>
        <v>1.1543632006546262E-2</v>
      </c>
      <c r="J7" s="14">
        <f>Data!R26</f>
        <v>1.1543632006546262E-2</v>
      </c>
      <c r="K7" s="14">
        <f>Data!S26</f>
        <v>1.1543632006546262E-2</v>
      </c>
      <c r="L7" s="14">
        <f>Data!T26</f>
        <v>1.1543632006546262E-2</v>
      </c>
      <c r="M7" s="14">
        <f>Data!U26</f>
        <v>1.1543632006546262E-2</v>
      </c>
      <c r="N7" s="14">
        <f>Data!V26</f>
        <v>1.1543632006546262E-2</v>
      </c>
      <c r="O7" s="14">
        <f>Data!W26</f>
        <v>1.1543632006546262E-2</v>
      </c>
      <c r="P7" s="14">
        <f>Data!X26</f>
        <v>1.1543632006546262E-2</v>
      </c>
      <c r="Q7" s="14">
        <f>Data!Y26</f>
        <v>1.1543632006546262E-2</v>
      </c>
      <c r="R7" s="14">
        <f>Data!Z26</f>
        <v>1.1543632006546262E-2</v>
      </c>
      <c r="S7" s="14">
        <f>Data!AA26</f>
        <v>1.1543632006546262E-2</v>
      </c>
      <c r="T7" s="14">
        <f>Data!AB26</f>
        <v>1.1543632006546262E-2</v>
      </c>
      <c r="U7" s="14">
        <f>Data!AC26</f>
        <v>1.1543632006546262E-2</v>
      </c>
      <c r="V7" s="14">
        <f>Data!AD26</f>
        <v>1.1543632006546262E-2</v>
      </c>
      <c r="W7" s="14">
        <f>Data!AE26</f>
        <v>1.1543632006546262E-2</v>
      </c>
      <c r="X7" s="14">
        <f>Data!AF26</f>
        <v>1.1543632006546262E-2</v>
      </c>
      <c r="Y7" s="14">
        <f>Data!AG26</f>
        <v>1.1543632006546262E-2</v>
      </c>
      <c r="Z7" s="14">
        <f>Data!AH26</f>
        <v>1.1543632006546262E-2</v>
      </c>
      <c r="AA7" s="14">
        <f>Data!AI26</f>
        <v>1.1543632006546262E-2</v>
      </c>
      <c r="AB7" s="14">
        <f>Data!AJ26</f>
        <v>1.1543632006546262E-2</v>
      </c>
      <c r="AC7" s="14">
        <f>Data!AK26</f>
        <v>1.1543632006546262E-2</v>
      </c>
      <c r="AD7" s="14">
        <f>Data!AL26</f>
        <v>1.1543632006546262E-2</v>
      </c>
      <c r="AE7" s="14">
        <f>Data!AM26</f>
        <v>1.1543632006546262E-2</v>
      </c>
      <c r="AF7" s="14">
        <f>Data!AN26</f>
        <v>1.1543632006546262E-2</v>
      </c>
    </row>
    <row r="8" spans="1:32" x14ac:dyDescent="0.35">
      <c r="A8" s="14" t="s">
        <v>72</v>
      </c>
      <c r="B8" s="14">
        <f>Data!J27</f>
        <v>2.2188884775827322E-4</v>
      </c>
      <c r="C8" s="14">
        <f>Data!K27</f>
        <v>4.9564840746568414E-4</v>
      </c>
      <c r="D8" s="14">
        <f>Data!L27</f>
        <v>5.8952535179356295E-4</v>
      </c>
      <c r="E8" s="14">
        <f>Data!M27</f>
        <v>7.1472529229215883E-4</v>
      </c>
      <c r="F8" s="14">
        <f>Data!N27</f>
        <v>8.8101516586274592E-4</v>
      </c>
      <c r="G8" s="14">
        <f>Data!O27</f>
        <v>1.1006798527716012E-3</v>
      </c>
      <c r="H8" s="14">
        <f>Data!P27</f>
        <v>1.3887712929415291E-3</v>
      </c>
      <c r="I8" s="14">
        <f>Data!Q27</f>
        <v>1.7630606310990171E-3</v>
      </c>
      <c r="J8" s="14">
        <f>Data!R27</f>
        <v>2.2434289632832665E-3</v>
      </c>
      <c r="K8" s="14">
        <f>Data!S27</f>
        <v>2.8503578992269034E-3</v>
      </c>
      <c r="L8" s="14">
        <f>Data!T27</f>
        <v>3.6021937038363226E-3</v>
      </c>
      <c r="M8" s="14">
        <f>Data!U27</f>
        <v>4.5110737275592047E-3</v>
      </c>
      <c r="N8" s="14">
        <f>Data!V27</f>
        <v>5.5779310261852254E-3</v>
      </c>
      <c r="O8" s="14">
        <f>Data!W27</f>
        <v>6.787799602971583E-3</v>
      </c>
      <c r="P8" s="14">
        <f>Data!X27</f>
        <v>8.1073754668833271E-3</v>
      </c>
      <c r="Q8" s="14">
        <f>Data!Y27</f>
        <v>9.4867789397451371E-3</v>
      </c>
      <c r="R8" s="14">
        <f>Data!Z27</f>
        <v>1.0866182412606947E-2</v>
      </c>
      <c r="S8" s="14">
        <f>Data!AA27</f>
        <v>1.218575827651869E-2</v>
      </c>
      <c r="T8" s="14">
        <f>Data!AB27</f>
        <v>1.3395626853305049E-2</v>
      </c>
      <c r="U8" s="14">
        <f>Data!AC27</f>
        <v>1.4462484151931068E-2</v>
      </c>
      <c r="V8" s="14">
        <f>Data!AD27</f>
        <v>1.5371364175653952E-2</v>
      </c>
      <c r="W8" s="14">
        <f>Data!AE27</f>
        <v>1.6123199980263372E-2</v>
      </c>
      <c r="X8" s="14">
        <f>Data!AF27</f>
        <v>1.6730128916207006E-2</v>
      </c>
      <c r="Y8" s="14">
        <f>Data!AG27</f>
        <v>1.7210497248391257E-2</v>
      </c>
      <c r="Z8" s="14">
        <f>Data!AH27</f>
        <v>1.7584786586548745E-2</v>
      </c>
      <c r="AA8" s="14">
        <f>Data!AI27</f>
        <v>1.7872878026718674E-2</v>
      </c>
      <c r="AB8" s="14">
        <f>Data!AJ27</f>
        <v>1.8092542713627528E-2</v>
      </c>
      <c r="AC8" s="14">
        <f>Data!AK27</f>
        <v>1.8258832587198116E-2</v>
      </c>
      <c r="AD8" s="14">
        <f>Data!AL27</f>
        <v>1.8384032527696711E-2</v>
      </c>
      <c r="AE8" s="14">
        <f>Data!AM27</f>
        <v>1.847790947202459E-2</v>
      </c>
      <c r="AF8" s="14">
        <f>Data!AN27</f>
        <v>1.8548083399893181E-2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Data!J28</f>
        <v>3.1485160640657532E-2</v>
      </c>
      <c r="C2" s="14">
        <f>Data!K28</f>
        <v>3.6564141530839506E-2</v>
      </c>
      <c r="D2" s="14">
        <f>Data!L28</f>
        <v>3.8305812969745848E-2</v>
      </c>
      <c r="E2" s="14">
        <f>Data!M28</f>
        <v>4.0628610777880526E-2</v>
      </c>
      <c r="F2" s="14">
        <f>Data!N28</f>
        <v>4.3713738073520775E-2</v>
      </c>
      <c r="G2" s="14">
        <f>Data!O28</f>
        <v>4.7789112640349754E-2</v>
      </c>
      <c r="H2" s="14">
        <f>Data!P28</f>
        <v>5.3133988709013508E-2</v>
      </c>
      <c r="I2" s="14">
        <f>Data!Q28</f>
        <v>6.0078069120059252E-2</v>
      </c>
      <c r="J2" s="14">
        <f>Data!R28</f>
        <v>6.8990202022449876E-2</v>
      </c>
      <c r="K2" s="14">
        <f>Data!S28</f>
        <v>8.0250376719731009E-2</v>
      </c>
      <c r="L2" s="14">
        <f>Data!T28</f>
        <v>9.419896608861747E-2</v>
      </c>
      <c r="M2" s="14">
        <f>Data!U28</f>
        <v>0.11106115083529938</v>
      </c>
      <c r="N2" s="14">
        <f>Data!V28</f>
        <v>0.13085424167042478</v>
      </c>
      <c r="O2" s="14">
        <f>Data!W28</f>
        <v>0.15330057884198192</v>
      </c>
      <c r="P2" s="14">
        <f>Data!X28</f>
        <v>0.17778228316352671</v>
      </c>
      <c r="Q2" s="14">
        <f>Data!Y28</f>
        <v>0.20337395158235241</v>
      </c>
      <c r="R2" s="14">
        <f>Data!Z28</f>
        <v>0.22896562000117815</v>
      </c>
      <c r="S2" s="14">
        <f>Data!AA28</f>
        <v>0.25344732432272288</v>
      </c>
      <c r="T2" s="14">
        <f>Data!AB28</f>
        <v>0.27589366149428002</v>
      </c>
      <c r="U2" s="14">
        <f>Data!AC28</f>
        <v>0.29568675232940544</v>
      </c>
      <c r="V2" s="14">
        <f>Data!AD28</f>
        <v>0.31254893707608733</v>
      </c>
      <c r="W2" s="14">
        <f>Data!AE28</f>
        <v>0.32649752644497382</v>
      </c>
      <c r="X2" s="14">
        <f>Data!AF28</f>
        <v>0.33775770114225495</v>
      </c>
      <c r="Y2" s="14">
        <f>Data!AG28</f>
        <v>0.34666983404464558</v>
      </c>
      <c r="Z2" s="14">
        <f>Data!AH28</f>
        <v>0.35361391445569135</v>
      </c>
      <c r="AA2" s="14">
        <f>Data!AI28</f>
        <v>0.35895879052435509</v>
      </c>
      <c r="AB2" s="14">
        <f>Data!AJ28</f>
        <v>0.36303416509118408</v>
      </c>
      <c r="AC2" s="14">
        <f>Data!AK28</f>
        <v>0.36611929238682428</v>
      </c>
      <c r="AD2" s="14">
        <f>Data!AL28</f>
        <v>0.36844209019495899</v>
      </c>
      <c r="AE2" s="14">
        <f>Data!AM28</f>
        <v>0.37018376163386529</v>
      </c>
      <c r="AF2" s="14">
        <f>Data!AN28</f>
        <v>0.37148567795421045</v>
      </c>
    </row>
    <row r="3" spans="1:32" x14ac:dyDescent="0.35">
      <c r="A3" s="14" t="s">
        <v>2</v>
      </c>
      <c r="B3" s="14">
        <f>Data!J29</f>
        <v>9.2482343815913012E-2</v>
      </c>
      <c r="C3" s="14">
        <f>Data!K29</f>
        <v>9.1488887195275773E-2</v>
      </c>
      <c r="D3" s="14">
        <f>Data!L29</f>
        <v>9.1148213532710687E-2</v>
      </c>
      <c r="E3" s="14">
        <f>Data!M29</f>
        <v>9.0693870641727611E-2</v>
      </c>
      <c r="F3" s="14">
        <f>Data!N29</f>
        <v>9.0090414908454972E-2</v>
      </c>
      <c r="G3" s="14">
        <f>Data!O29</f>
        <v>8.929326525726819E-2</v>
      </c>
      <c r="H3" s="14">
        <f>Data!P29</f>
        <v>8.824779912307501E-2</v>
      </c>
      <c r="I3" s="14">
        <f>Data!Q29</f>
        <v>8.6889526113635984E-2</v>
      </c>
      <c r="J3" s="14">
        <f>Data!R29</f>
        <v>8.5146298953046734E-2</v>
      </c>
      <c r="K3" s="14">
        <f>Data!S29</f>
        <v>8.2943791138108847E-2</v>
      </c>
      <c r="L3" s="14">
        <f>Data!T29</f>
        <v>8.0215425200789073E-2</v>
      </c>
      <c r="M3" s="14">
        <f>Data!U29</f>
        <v>7.6917155442109336E-2</v>
      </c>
      <c r="N3" s="14">
        <f>Data!V29</f>
        <v>7.3045595859941817E-2</v>
      </c>
      <c r="O3" s="14">
        <f>Data!W29</f>
        <v>6.8655057136859432E-2</v>
      </c>
      <c r="P3" s="14">
        <f>Data!X29</f>
        <v>6.3866397409917508E-2</v>
      </c>
      <c r="Q3" s="14">
        <f>Data!Y29</f>
        <v>5.8860626966287299E-2</v>
      </c>
      <c r="R3" s="14">
        <f>Data!Z29</f>
        <v>5.3854856522657098E-2</v>
      </c>
      <c r="S3" s="14">
        <f>Data!AA29</f>
        <v>4.906619679571516E-2</v>
      </c>
      <c r="T3" s="14">
        <f>Data!AB29</f>
        <v>4.4675658072632782E-2</v>
      </c>
      <c r="U3" s="14">
        <f>Data!AC29</f>
        <v>4.080409849046527E-2</v>
      </c>
      <c r="V3" s="14">
        <f>Data!AD29</f>
        <v>3.7505828731785526E-2</v>
      </c>
      <c r="W3" s="14">
        <f>Data!AE29</f>
        <v>3.4777462794465745E-2</v>
      </c>
      <c r="X3" s="14">
        <f>Data!AF29</f>
        <v>3.2574954979527872E-2</v>
      </c>
      <c r="Y3" s="14">
        <f>Data!AG29</f>
        <v>3.0831727818938615E-2</v>
      </c>
      <c r="Z3" s="14">
        <f>Data!AH29</f>
        <v>2.9473454809499575E-2</v>
      </c>
      <c r="AA3" s="14">
        <f>Data!AI29</f>
        <v>2.8427988675306395E-2</v>
      </c>
      <c r="AB3" s="14">
        <f>Data!AJ29</f>
        <v>2.7630839024119613E-2</v>
      </c>
      <c r="AC3" s="14">
        <f>Data!AK29</f>
        <v>2.7027383290846987E-2</v>
      </c>
      <c r="AD3" s="14">
        <f>Data!AL29</f>
        <v>2.6573040399863898E-2</v>
      </c>
      <c r="AE3" s="14">
        <f>Data!AM29</f>
        <v>2.6232366737298826E-2</v>
      </c>
      <c r="AF3" s="14">
        <f>Data!AN29</f>
        <v>2.5977709864999352E-2</v>
      </c>
    </row>
    <row r="4" spans="1:32" x14ac:dyDescent="0.35">
      <c r="A4" s="14" t="s">
        <v>3</v>
      </c>
      <c r="B4" s="14">
        <f>Data!J30</f>
        <v>7.6033856328330176E-3</v>
      </c>
      <c r="C4" s="14">
        <f>Data!K30</f>
        <v>7.6033856328330176E-3</v>
      </c>
      <c r="D4" s="14">
        <f>Data!L30</f>
        <v>7.6033856328330176E-3</v>
      </c>
      <c r="E4" s="14">
        <f>Data!M30</f>
        <v>7.6033856328330176E-3</v>
      </c>
      <c r="F4" s="14">
        <f>Data!N30</f>
        <v>7.6033856328330176E-3</v>
      </c>
      <c r="G4" s="14">
        <f>Data!O30</f>
        <v>7.6033856328330176E-3</v>
      </c>
      <c r="H4" s="14">
        <f>Data!P30</f>
        <v>7.6033856328330176E-3</v>
      </c>
      <c r="I4" s="14">
        <f>Data!Q30</f>
        <v>7.6033856328330176E-3</v>
      </c>
      <c r="J4" s="14">
        <f>Data!R30</f>
        <v>7.6033856328330176E-3</v>
      </c>
      <c r="K4" s="14">
        <f>Data!S30</f>
        <v>7.6033856328330176E-3</v>
      </c>
      <c r="L4" s="14">
        <f>Data!T30</f>
        <v>7.6033856328330176E-3</v>
      </c>
      <c r="M4" s="14">
        <f>Data!U30</f>
        <v>7.6033856328330176E-3</v>
      </c>
      <c r="N4" s="14">
        <f>Data!V30</f>
        <v>7.6033856328330176E-3</v>
      </c>
      <c r="O4" s="14">
        <f>Data!W30</f>
        <v>7.6033856328330176E-3</v>
      </c>
      <c r="P4" s="14">
        <f>Data!X30</f>
        <v>7.6033856328330176E-3</v>
      </c>
      <c r="Q4" s="14">
        <f>Data!Y30</f>
        <v>7.6033856328330176E-3</v>
      </c>
      <c r="R4" s="14">
        <f>Data!Z30</f>
        <v>7.6033856328330176E-3</v>
      </c>
      <c r="S4" s="14">
        <f>Data!AA30</f>
        <v>7.6033856328330176E-3</v>
      </c>
      <c r="T4" s="14">
        <f>Data!AB30</f>
        <v>7.6033856328330176E-3</v>
      </c>
      <c r="U4" s="14">
        <f>Data!AC30</f>
        <v>7.6033856328330176E-3</v>
      </c>
      <c r="V4" s="14">
        <f>Data!AD30</f>
        <v>7.6033856328330176E-3</v>
      </c>
      <c r="W4" s="14">
        <f>Data!AE30</f>
        <v>7.6033856328330176E-3</v>
      </c>
      <c r="X4" s="14">
        <f>Data!AF30</f>
        <v>7.6033856328330176E-3</v>
      </c>
      <c r="Y4" s="14">
        <f>Data!AG30</f>
        <v>7.6033856328330176E-3</v>
      </c>
      <c r="Z4" s="14">
        <f>Data!AH30</f>
        <v>7.6033856328330176E-3</v>
      </c>
      <c r="AA4" s="14">
        <f>Data!AI30</f>
        <v>7.6033856328330176E-3</v>
      </c>
      <c r="AB4" s="14">
        <f>Data!AJ30</f>
        <v>7.6033856328330176E-3</v>
      </c>
      <c r="AC4" s="14">
        <f>Data!AK30</f>
        <v>7.6033856328330176E-3</v>
      </c>
      <c r="AD4" s="14">
        <f>Data!AL30</f>
        <v>7.6033856328330176E-3</v>
      </c>
      <c r="AE4" s="14">
        <f>Data!AM30</f>
        <v>7.6033856328330176E-3</v>
      </c>
      <c r="AF4" s="14">
        <f>Data!AN30</f>
        <v>7.6033856328330176E-3</v>
      </c>
    </row>
    <row r="5" spans="1:32" x14ac:dyDescent="0.35">
      <c r="A5" s="14" t="s">
        <v>4</v>
      </c>
      <c r="B5" s="14">
        <f>Data!J31</f>
        <v>1</v>
      </c>
      <c r="C5" s="14">
        <f>Data!K31</f>
        <v>1</v>
      </c>
      <c r="D5" s="14">
        <f>Data!L31</f>
        <v>1</v>
      </c>
      <c r="E5" s="14">
        <f>Data!M31</f>
        <v>1</v>
      </c>
      <c r="F5" s="14">
        <f>Data!N31</f>
        <v>1</v>
      </c>
      <c r="G5" s="14">
        <f>Data!O31</f>
        <v>1</v>
      </c>
      <c r="H5" s="14">
        <f>Data!P31</f>
        <v>1</v>
      </c>
      <c r="I5" s="14">
        <f>Data!Q31</f>
        <v>1</v>
      </c>
      <c r="J5" s="14">
        <f>Data!R31</f>
        <v>1</v>
      </c>
      <c r="K5" s="14">
        <f>Data!S31</f>
        <v>1</v>
      </c>
      <c r="L5" s="14">
        <f>Data!T31</f>
        <v>1</v>
      </c>
      <c r="M5" s="14">
        <f>Data!U31</f>
        <v>1</v>
      </c>
      <c r="N5" s="14">
        <f>Data!V31</f>
        <v>1</v>
      </c>
      <c r="O5" s="14">
        <f>Data!W31</f>
        <v>1</v>
      </c>
      <c r="P5" s="14">
        <f>Data!X31</f>
        <v>1</v>
      </c>
      <c r="Q5" s="14">
        <f>Data!Y31</f>
        <v>1</v>
      </c>
      <c r="R5" s="14">
        <f>Data!Z31</f>
        <v>1</v>
      </c>
      <c r="S5" s="14">
        <f>Data!AA31</f>
        <v>1</v>
      </c>
      <c r="T5" s="14">
        <f>Data!AB31</f>
        <v>1</v>
      </c>
      <c r="U5" s="14">
        <f>Data!AC31</f>
        <v>1</v>
      </c>
      <c r="V5" s="14">
        <f>Data!AD31</f>
        <v>1</v>
      </c>
      <c r="W5" s="14">
        <f>Data!AE31</f>
        <v>1</v>
      </c>
      <c r="X5" s="14">
        <f>Data!AF31</f>
        <v>1</v>
      </c>
      <c r="Y5" s="14">
        <f>Data!AG31</f>
        <v>1</v>
      </c>
      <c r="Z5" s="14">
        <f>Data!AH31</f>
        <v>1</v>
      </c>
      <c r="AA5" s="14">
        <f>Data!AI31</f>
        <v>1</v>
      </c>
      <c r="AB5" s="14">
        <f>Data!AJ31</f>
        <v>1</v>
      </c>
      <c r="AC5" s="14">
        <f>Data!AK31</f>
        <v>1</v>
      </c>
      <c r="AD5" s="14">
        <f>Data!AL31</f>
        <v>1</v>
      </c>
      <c r="AE5" s="14">
        <f>Data!AM31</f>
        <v>1</v>
      </c>
      <c r="AF5" s="14">
        <f>Data!AN31</f>
        <v>1</v>
      </c>
    </row>
    <row r="6" spans="1:32" x14ac:dyDescent="0.35">
      <c r="A6" s="14" t="s">
        <v>5</v>
      </c>
      <c r="B6" s="14">
        <f>Data!J32</f>
        <v>8.4198565732714632E-3</v>
      </c>
      <c r="C6" s="14">
        <f>Data!K32</f>
        <v>8.5528989371286418E-3</v>
      </c>
      <c r="D6" s="14">
        <f>Data!L32</f>
        <v>8.5985214921854153E-3</v>
      </c>
      <c r="E6" s="14">
        <f>Data!M32</f>
        <v>8.6593664762163441E-3</v>
      </c>
      <c r="F6" s="14">
        <f>Data!N32</f>
        <v>8.7401804499420005E-3</v>
      </c>
      <c r="G6" s="14">
        <f>Data!O32</f>
        <v>8.8469336505737385E-3</v>
      </c>
      <c r="H6" s="14">
        <f>Data!P32</f>
        <v>8.9869410579796766E-3</v>
      </c>
      <c r="I6" s="14">
        <f>Data!Q32</f>
        <v>9.1688391380621865E-3</v>
      </c>
      <c r="J6" s="14">
        <f>Data!R32</f>
        <v>9.4022897562039878E-3</v>
      </c>
      <c r="K6" s="14">
        <f>Data!S32</f>
        <v>9.6972466169527594E-3</v>
      </c>
      <c r="L6" s="14">
        <f>Data!T32</f>
        <v>1.0062625684571828E-2</v>
      </c>
      <c r="M6" s="14">
        <f>Data!U32</f>
        <v>1.0504325499357828E-2</v>
      </c>
      <c r="N6" s="14">
        <f>Data!V32</f>
        <v>1.1022799510125487E-2</v>
      </c>
      <c r="O6" s="14">
        <f>Data!W32</f>
        <v>1.1610774503890862E-2</v>
      </c>
      <c r="P6" s="14">
        <f>Data!X32</f>
        <v>1.2252065322780736E-2</v>
      </c>
      <c r="Q6" s="14">
        <f>Data!Y32</f>
        <v>1.2922431314523555E-2</v>
      </c>
      <c r="R6" s="14">
        <f>Data!Z32</f>
        <v>1.3592797306266377E-2</v>
      </c>
      <c r="S6" s="14">
        <f>Data!AA32</f>
        <v>1.4234088125156249E-2</v>
      </c>
      <c r="T6" s="14">
        <f>Data!AB32</f>
        <v>1.4822063118921624E-2</v>
      </c>
      <c r="U6" s="14">
        <f>Data!AC32</f>
        <v>1.5340537129689281E-2</v>
      </c>
      <c r="V6" s="14">
        <f>Data!AD32</f>
        <v>1.5782236944475281E-2</v>
      </c>
      <c r="W6" s="14">
        <f>Data!AE32</f>
        <v>1.6147616012094353E-2</v>
      </c>
      <c r="X6" s="14">
        <f>Data!AF32</f>
        <v>1.6442572872843123E-2</v>
      </c>
      <c r="Y6" s="14">
        <f>Data!AG32</f>
        <v>1.6676023490984924E-2</v>
      </c>
      <c r="Z6" s="14">
        <f>Data!AH32</f>
        <v>1.6857921571067434E-2</v>
      </c>
      <c r="AA6" s="14">
        <f>Data!AI32</f>
        <v>1.6997928978473374E-2</v>
      </c>
      <c r="AB6" s="14">
        <f>Data!AJ32</f>
        <v>1.7104682179105109E-2</v>
      </c>
      <c r="AC6" s="14">
        <f>Data!AK32</f>
        <v>1.7185496152830767E-2</v>
      </c>
      <c r="AD6" s="14">
        <f>Data!AL32</f>
        <v>1.7246341136861694E-2</v>
      </c>
      <c r="AE6" s="14">
        <f>Data!AM32</f>
        <v>1.7291963691918467E-2</v>
      </c>
      <c r="AF6" s="14">
        <f>Data!AN32</f>
        <v>1.7326066995031461E-2</v>
      </c>
    </row>
    <row r="7" spans="1:32" x14ac:dyDescent="0.35">
      <c r="A7" s="14" t="s">
        <v>71</v>
      </c>
      <c r="B7" s="14">
        <f>Data!J33</f>
        <v>3.4529916856042564E-3</v>
      </c>
      <c r="C7" s="14">
        <f>Data!K33</f>
        <v>3.4202635347259508E-3</v>
      </c>
      <c r="D7" s="14">
        <f>Data!L33</f>
        <v>3.3875353838476452E-3</v>
      </c>
      <c r="E7" s="14">
        <f>Data!M33</f>
        <v>3.3548072329693535E-3</v>
      </c>
      <c r="F7" s="14">
        <f>Data!N33</f>
        <v>3.3220790820910479E-3</v>
      </c>
      <c r="G7" s="14">
        <f>Data!O33</f>
        <v>3.2893509312127422E-3</v>
      </c>
      <c r="H7" s="14">
        <f>Data!P33</f>
        <v>3.2566227803344366E-3</v>
      </c>
      <c r="I7" s="14">
        <f>Data!Q33</f>
        <v>3.223894629456131E-3</v>
      </c>
      <c r="J7" s="14">
        <f>Data!R33</f>
        <v>3.1911664785778393E-3</v>
      </c>
      <c r="K7" s="14">
        <f>Data!S33</f>
        <v>3.1584383276995337E-3</v>
      </c>
      <c r="L7" s="14">
        <f>Data!T33</f>
        <v>3.1257101768212281E-3</v>
      </c>
      <c r="M7" s="14">
        <f>Data!U33</f>
        <v>3.0929820259429225E-3</v>
      </c>
      <c r="N7" s="14">
        <f>Data!V33</f>
        <v>3.0602538750646308E-3</v>
      </c>
      <c r="O7" s="14">
        <f>Data!W33</f>
        <v>3.0275257241863252E-3</v>
      </c>
      <c r="P7" s="14">
        <f>Data!X33</f>
        <v>2.9947975733080195E-3</v>
      </c>
      <c r="Q7" s="14">
        <f>Data!Y33</f>
        <v>2.9620694224297139E-3</v>
      </c>
      <c r="R7" s="14">
        <f>Data!Z33</f>
        <v>2.9293412715514083E-3</v>
      </c>
      <c r="S7" s="14">
        <f>Data!AA33</f>
        <v>2.8966131206731166E-3</v>
      </c>
      <c r="T7" s="14">
        <f>Data!AB33</f>
        <v>2.863884969794811E-3</v>
      </c>
      <c r="U7" s="14">
        <f>Data!AC33</f>
        <v>2.8311568189165054E-3</v>
      </c>
      <c r="V7" s="14">
        <f>Data!AD33</f>
        <v>2.7984286680381998E-3</v>
      </c>
      <c r="W7" s="14">
        <f>Data!AE33</f>
        <v>2.7657005171598942E-3</v>
      </c>
      <c r="X7" s="14">
        <f>Data!AF33</f>
        <v>2.7329723662816024E-3</v>
      </c>
      <c r="Y7" s="14">
        <f>Data!AG33</f>
        <v>2.7002442154032968E-3</v>
      </c>
      <c r="Z7" s="14">
        <f>Data!AH33</f>
        <v>2.6675160645249912E-3</v>
      </c>
      <c r="AA7" s="14">
        <f>Data!AI33</f>
        <v>2.6347879136466856E-3</v>
      </c>
      <c r="AB7" s="14">
        <f>Data!AJ33</f>
        <v>2.6020597627683939E-3</v>
      </c>
      <c r="AC7" s="14">
        <f>Data!AK33</f>
        <v>2.5693316118900883E-3</v>
      </c>
      <c r="AD7" s="14">
        <f>Data!AL33</f>
        <v>2.5366034610117827E-3</v>
      </c>
      <c r="AE7" s="14">
        <f>Data!AM33</f>
        <v>2.5038753101334771E-3</v>
      </c>
      <c r="AF7" s="14">
        <f>Data!AN33</f>
        <v>2.4711471592551715E-3</v>
      </c>
    </row>
    <row r="8" spans="1:32" x14ac:dyDescent="0.35">
      <c r="A8" s="14" t="s">
        <v>72</v>
      </c>
      <c r="B8" s="14">
        <f>Data!J34</f>
        <v>6.8039245036537072E-5</v>
      </c>
      <c r="C8" s="14">
        <f>Data!K34</f>
        <v>1.572986221223359E-3</v>
      </c>
      <c r="D8" s="14">
        <f>Data!L34</f>
        <v>2.0890588787440584E-3</v>
      </c>
      <c r="E8" s="14">
        <f>Data!M34</f>
        <v>2.7773244212278016E-3</v>
      </c>
      <c r="F8" s="14">
        <f>Data!N34</f>
        <v>3.6914749358911599E-3</v>
      </c>
      <c r="G8" s="14">
        <f>Data!O34</f>
        <v>4.8990444786381907E-3</v>
      </c>
      <c r="H8" s="14">
        <f>Data!P34</f>
        <v>6.4827785488289196E-3</v>
      </c>
      <c r="I8" s="14">
        <f>Data!Q34</f>
        <v>8.5403710153024483E-3</v>
      </c>
      <c r="J8" s="14">
        <f>Data!R34</f>
        <v>1.1181114848136069E-2</v>
      </c>
      <c r="K8" s="14">
        <f>Data!S34</f>
        <v>1.4517604240086007E-2</v>
      </c>
      <c r="L8" s="14">
        <f>Data!T34</f>
        <v>1.8650694686115469E-2</v>
      </c>
      <c r="M8" s="14">
        <f>Data!U34</f>
        <v>2.3647109221849875E-2</v>
      </c>
      <c r="N8" s="14">
        <f>Data!V34</f>
        <v>2.9511977164018058E-2</v>
      </c>
      <c r="O8" s="14">
        <f>Data!W34</f>
        <v>3.6163025471387153E-2</v>
      </c>
      <c r="P8" s="14">
        <f>Data!X34</f>
        <v>4.3417171074067028E-2</v>
      </c>
      <c r="Q8" s="14">
        <f>Data!Y34</f>
        <v>5.100020885964681E-2</v>
      </c>
      <c r="R8" s="14">
        <f>Data!Z34</f>
        <v>5.85832466452266E-2</v>
      </c>
      <c r="S8" s="14">
        <f>Data!AA34</f>
        <v>6.5837392247906468E-2</v>
      </c>
      <c r="T8" s="14">
        <f>Data!AB34</f>
        <v>7.2488440555275563E-2</v>
      </c>
      <c r="U8" s="14">
        <f>Data!AC34</f>
        <v>7.8353308497443735E-2</v>
      </c>
      <c r="V8" s="14">
        <f>Data!AD34</f>
        <v>8.3349723033178141E-2</v>
      </c>
      <c r="W8" s="14">
        <f>Data!AE34</f>
        <v>8.7482813479207625E-2</v>
      </c>
      <c r="X8" s="14">
        <f>Data!AF34</f>
        <v>9.0819302871157553E-2</v>
      </c>
      <c r="Y8" s="14">
        <f>Data!AG34</f>
        <v>9.3460046703991176E-2</v>
      </c>
      <c r="Z8" s="14">
        <f>Data!AH34</f>
        <v>9.5517639170464699E-2</v>
      </c>
      <c r="AA8" s="14">
        <f>Data!AI34</f>
        <v>9.7101373240655431E-2</v>
      </c>
      <c r="AB8" s="14">
        <f>Data!AJ34</f>
        <v>9.8308942783402464E-2</v>
      </c>
      <c r="AC8" s="14">
        <f>Data!AK34</f>
        <v>9.9223093298065806E-2</v>
      </c>
      <c r="AD8" s="14">
        <f>Data!AL34</f>
        <v>9.9911358840549566E-2</v>
      </c>
      <c r="AE8" s="14">
        <f>Data!AM34</f>
        <v>0.10042743149807026</v>
      </c>
      <c r="AF8" s="14">
        <f>Data!AN34</f>
        <v>0.10081320082304236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topLeftCell="P1"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Data!J35</f>
        <v>0</v>
      </c>
      <c r="C2" s="14">
        <f>Data!K35</f>
        <v>3.0558899490106651E-4</v>
      </c>
      <c r="D2" s="14">
        <f>Data!L35</f>
        <v>4.103808096314848E-4</v>
      </c>
      <c r="E2" s="14">
        <f>Data!M35</f>
        <v>5.5013747792657746E-4</v>
      </c>
      <c r="F2" s="14">
        <f>Data!N35</f>
        <v>7.3576151743399304E-4</v>
      </c>
      <c r="G2" s="14">
        <f>Data!O35</f>
        <v>9.8096614502573383E-4</v>
      </c>
      <c r="H2" s="14">
        <f>Data!P35</f>
        <v>1.3025533573050854E-3</v>
      </c>
      <c r="I2" s="14">
        <f>Data!Q35</f>
        <v>1.7203605117729623E-3</v>
      </c>
      <c r="J2" s="14">
        <f>Data!R35</f>
        <v>2.2565802367439493E-3</v>
      </c>
      <c r="K2" s="14">
        <f>Data!S35</f>
        <v>2.9340754946615821E-3</v>
      </c>
      <c r="L2" s="14">
        <f>Data!T35</f>
        <v>3.7733256311930055E-3</v>
      </c>
      <c r="M2" s="14">
        <f>Data!U35</f>
        <v>4.7878791804169315E-3</v>
      </c>
      <c r="N2" s="14">
        <f>Data!V35</f>
        <v>5.9787776825128459E-3</v>
      </c>
      <c r="O2" s="14">
        <f>Data!W35</f>
        <v>7.3293150764861537E-3</v>
      </c>
      <c r="P2" s="14">
        <f>Data!X35</f>
        <v>8.8023151878958896E-3</v>
      </c>
      <c r="Q2" s="14">
        <f>Data!Y35</f>
        <v>1.0342098935668589E-2</v>
      </c>
      <c r="R2" s="14">
        <f>Data!Z35</f>
        <v>1.1881882683441288E-2</v>
      </c>
      <c r="S2" s="14">
        <f>Data!AA35</f>
        <v>1.3354882794851022E-2</v>
      </c>
      <c r="T2" s="14">
        <f>Data!AB35</f>
        <v>1.4705420188824331E-2</v>
      </c>
      <c r="U2" s="14">
        <f>Data!AC35</f>
        <v>1.5896318690920244E-2</v>
      </c>
      <c r="V2" s="14">
        <f>Data!AD35</f>
        <v>1.6910872240144172E-2</v>
      </c>
      <c r="W2" s="14">
        <f>Data!AE35</f>
        <v>1.7750122376675597E-2</v>
      </c>
      <c r="X2" s="14">
        <f>Data!AF35</f>
        <v>1.8427617634593229E-2</v>
      </c>
      <c r="Y2" s="14">
        <f>Data!AG35</f>
        <v>1.8963837359564216E-2</v>
      </c>
      <c r="Z2" s="14">
        <f>Data!AH35</f>
        <v>1.9381644514032095E-2</v>
      </c>
      <c r="AA2" s="14">
        <f>Data!AI35</f>
        <v>1.9703231726311447E-2</v>
      </c>
      <c r="AB2" s="14">
        <f>Data!AJ35</f>
        <v>1.9948436353903184E-2</v>
      </c>
      <c r="AC2" s="14">
        <f>Data!AK35</f>
        <v>2.0134060393410598E-2</v>
      </c>
      <c r="AD2" s="14">
        <f>Data!AL35</f>
        <v>2.0273817061705692E-2</v>
      </c>
      <c r="AE2" s="14">
        <f>Data!AM35</f>
        <v>2.0378608876436111E-2</v>
      </c>
      <c r="AF2" s="14">
        <f>Data!AN35</f>
        <v>2.0456941775964958E-2</v>
      </c>
    </row>
    <row r="3" spans="1:32" x14ac:dyDescent="0.35">
      <c r="A3" s="14" t="s">
        <v>2</v>
      </c>
      <c r="B3" s="14">
        <f>Data!J36</f>
        <v>1.6265452179570593E-4</v>
      </c>
      <c r="C3" s="14">
        <f>Data!K36</f>
        <v>3.6510494147611158E-4</v>
      </c>
      <c r="D3" s="14">
        <f>Data!L36</f>
        <v>4.3452873364543639E-4</v>
      </c>
      <c r="E3" s="14">
        <f>Data!M36</f>
        <v>5.271164793482448E-4</v>
      </c>
      <c r="F3" s="14">
        <f>Data!N36</f>
        <v>6.5009101484555479E-4</v>
      </c>
      <c r="G3" s="14">
        <f>Data!O36</f>
        <v>8.125372435770471E-4</v>
      </c>
      <c r="H3" s="14">
        <f>Data!P36</f>
        <v>1.0255863624135553E-3</v>
      </c>
      <c r="I3" s="14">
        <f>Data!Q36</f>
        <v>1.3023804720799783E-3</v>
      </c>
      <c r="J3" s="14">
        <f>Data!R36</f>
        <v>1.6576220225698228E-3</v>
      </c>
      <c r="K3" s="14">
        <f>Data!S36</f>
        <v>2.1064575552149504E-3</v>
      </c>
      <c r="L3" s="14">
        <f>Data!T36</f>
        <v>2.6624544830906784E-3</v>
      </c>
      <c r="M3" s="14">
        <f>Data!U36</f>
        <v>3.3345886085199188E-3</v>
      </c>
      <c r="N3" s="14">
        <f>Data!V36</f>
        <v>4.1235499440684682E-3</v>
      </c>
      <c r="O3" s="14">
        <f>Data!W36</f>
        <v>5.0182708494875107E-3</v>
      </c>
      <c r="P3" s="14">
        <f>Data!X36</f>
        <v>5.9941223877300115E-3</v>
      </c>
      <c r="Q3" s="14">
        <f>Data!Y36</f>
        <v>7.0142175847267892E-3</v>
      </c>
      <c r="R3" s="14">
        <f>Data!Z36</f>
        <v>8.0343127817235679E-3</v>
      </c>
      <c r="S3" s="14">
        <f>Data!AA36</f>
        <v>9.0101643199660669E-3</v>
      </c>
      <c r="T3" s="14">
        <f>Data!AB36</f>
        <v>9.9048852253851103E-3</v>
      </c>
      <c r="U3" s="14">
        <f>Data!AC36</f>
        <v>1.0693846560933659E-2</v>
      </c>
      <c r="V3" s="14">
        <f>Data!AD36</f>
        <v>1.13659806863629E-2</v>
      </c>
      <c r="W3" s="14">
        <f>Data!AE36</f>
        <v>1.1921977614238629E-2</v>
      </c>
      <c r="X3" s="14">
        <f>Data!AF36</f>
        <v>1.2370813146883756E-2</v>
      </c>
      <c r="Y3" s="14">
        <f>Data!AG36</f>
        <v>1.27260546973736E-2</v>
      </c>
      <c r="Z3" s="14">
        <f>Data!AH36</f>
        <v>1.3002848807040024E-2</v>
      </c>
      <c r="AA3" s="14">
        <f>Data!AI36</f>
        <v>1.3215897925876532E-2</v>
      </c>
      <c r="AB3" s="14">
        <f>Data!AJ36</f>
        <v>1.3378344154608025E-2</v>
      </c>
      <c r="AC3" s="14">
        <f>Data!AK36</f>
        <v>1.3501318690105334E-2</v>
      </c>
      <c r="AD3" s="14">
        <f>Data!AL36</f>
        <v>1.3593906435808142E-2</v>
      </c>
      <c r="AE3" s="14">
        <f>Data!AM36</f>
        <v>1.3663330227977468E-2</v>
      </c>
      <c r="AF3" s="14">
        <f>Data!AN36</f>
        <v>1.3715225187053244E-2</v>
      </c>
    </row>
    <row r="4" spans="1:32" x14ac:dyDescent="0.35">
      <c r="A4" s="14" t="s">
        <v>3</v>
      </c>
      <c r="B4" s="14">
        <f>Data!J37</f>
        <v>4.6472720513058838E-6</v>
      </c>
      <c r="C4" s="14">
        <f>Data!K37</f>
        <v>2.4898450073758127E-3</v>
      </c>
      <c r="D4" s="14">
        <f>Data!L37</f>
        <v>4.9750427426999977E-3</v>
      </c>
      <c r="E4" s="14">
        <f>Data!M37</f>
        <v>7.4602404780241827E-3</v>
      </c>
      <c r="F4" s="14">
        <f>Data!N37</f>
        <v>9.9454382133483676E-3</v>
      </c>
      <c r="G4" s="14">
        <f>Data!O37</f>
        <v>1.2430635948672553E-2</v>
      </c>
      <c r="H4" s="14">
        <f>Data!P37</f>
        <v>1.4915833683997626E-2</v>
      </c>
      <c r="I4" s="14">
        <f>Data!Q37</f>
        <v>1.7401031419321811E-2</v>
      </c>
      <c r="J4" s="14">
        <f>Data!R37</f>
        <v>1.9886229154645996E-2</v>
      </c>
      <c r="K4" s="14">
        <f>Data!S37</f>
        <v>2.2371426889970181E-2</v>
      </c>
      <c r="L4" s="14">
        <f>Data!T37</f>
        <v>2.4856624625294366E-2</v>
      </c>
      <c r="M4" s="14">
        <f>Data!U37</f>
        <v>2.7341822360618551E-2</v>
      </c>
      <c r="N4" s="14">
        <f>Data!V37</f>
        <v>2.9827020095943624E-2</v>
      </c>
      <c r="O4" s="14">
        <f>Data!W37</f>
        <v>3.2312217831267809E-2</v>
      </c>
      <c r="P4" s="14">
        <f>Data!X37</f>
        <v>3.4797415566591994E-2</v>
      </c>
      <c r="Q4" s="14">
        <f>Data!Y37</f>
        <v>3.7282613301916179E-2</v>
      </c>
      <c r="R4" s="14">
        <f>Data!Z37</f>
        <v>3.9767811037240364E-2</v>
      </c>
      <c r="S4" s="14">
        <f>Data!AA37</f>
        <v>4.2253008772564549E-2</v>
      </c>
      <c r="T4" s="14">
        <f>Data!AB37</f>
        <v>4.4738206507888734E-2</v>
      </c>
      <c r="U4" s="14">
        <f>Data!AC37</f>
        <v>4.7223404243213807E-2</v>
      </c>
      <c r="V4" s="14">
        <f>Data!AD37</f>
        <v>4.9708601978537992E-2</v>
      </c>
      <c r="W4" s="14">
        <f>Data!AE37</f>
        <v>5.2193799713862177E-2</v>
      </c>
      <c r="X4" s="14">
        <f>Data!AF37</f>
        <v>5.4678997449186362E-2</v>
      </c>
      <c r="Y4" s="14">
        <f>Data!AG37</f>
        <v>5.7164195184510547E-2</v>
      </c>
      <c r="Z4" s="14">
        <f>Data!AH37</f>
        <v>5.9649392919834732E-2</v>
      </c>
      <c r="AA4" s="14">
        <f>Data!AI37</f>
        <v>6.2134590655159805E-2</v>
      </c>
      <c r="AB4" s="14">
        <f>Data!AJ37</f>
        <v>6.461978839048399E-2</v>
      </c>
      <c r="AC4" s="14">
        <f>Data!AK37</f>
        <v>6.7104986125808175E-2</v>
      </c>
      <c r="AD4" s="14">
        <f>Data!AL37</f>
        <v>6.959018386113236E-2</v>
      </c>
      <c r="AE4" s="14">
        <f>Data!AM37</f>
        <v>7.2075381596456545E-2</v>
      </c>
      <c r="AF4" s="14">
        <f>Data!AN37</f>
        <v>7.456057933178073E-2</v>
      </c>
    </row>
    <row r="5" spans="1:32" x14ac:dyDescent="0.35">
      <c r="A5" s="14" t="s">
        <v>4</v>
      </c>
      <c r="B5" s="14">
        <f>Data!J38</f>
        <v>1</v>
      </c>
      <c r="C5" s="14">
        <f>Data!K38</f>
        <v>1</v>
      </c>
      <c r="D5" s="14">
        <f>Data!L38</f>
        <v>1</v>
      </c>
      <c r="E5" s="14">
        <f>Data!M38</f>
        <v>1</v>
      </c>
      <c r="F5" s="14">
        <f>Data!N38</f>
        <v>1</v>
      </c>
      <c r="G5" s="14">
        <f>Data!O38</f>
        <v>1</v>
      </c>
      <c r="H5" s="14">
        <f>Data!P38</f>
        <v>1</v>
      </c>
      <c r="I5" s="14">
        <f>Data!Q38</f>
        <v>1</v>
      </c>
      <c r="J5" s="14">
        <f>Data!R38</f>
        <v>1</v>
      </c>
      <c r="K5" s="14">
        <f>Data!S38</f>
        <v>1</v>
      </c>
      <c r="L5" s="14">
        <f>Data!T38</f>
        <v>1</v>
      </c>
      <c r="M5" s="14">
        <f>Data!U38</f>
        <v>1</v>
      </c>
      <c r="N5" s="14">
        <f>Data!V38</f>
        <v>1</v>
      </c>
      <c r="O5" s="14">
        <f>Data!W38</f>
        <v>1</v>
      </c>
      <c r="P5" s="14">
        <f>Data!X38</f>
        <v>1</v>
      </c>
      <c r="Q5" s="14">
        <f>Data!Y38</f>
        <v>1</v>
      </c>
      <c r="R5" s="14">
        <f>Data!Z38</f>
        <v>1</v>
      </c>
      <c r="S5" s="14">
        <f>Data!AA38</f>
        <v>1</v>
      </c>
      <c r="T5" s="14">
        <f>Data!AB38</f>
        <v>1</v>
      </c>
      <c r="U5" s="14">
        <f>Data!AC38</f>
        <v>1</v>
      </c>
      <c r="V5" s="14">
        <f>Data!AD38</f>
        <v>1</v>
      </c>
      <c r="W5" s="14">
        <f>Data!AE38</f>
        <v>1</v>
      </c>
      <c r="X5" s="14">
        <f>Data!AF38</f>
        <v>1</v>
      </c>
      <c r="Y5" s="14">
        <f>Data!AG38</f>
        <v>1</v>
      </c>
      <c r="Z5" s="14">
        <f>Data!AH38</f>
        <v>1</v>
      </c>
      <c r="AA5" s="14">
        <f>Data!AI38</f>
        <v>1</v>
      </c>
      <c r="AB5" s="14">
        <f>Data!AJ38</f>
        <v>1</v>
      </c>
      <c r="AC5" s="14">
        <f>Data!AK38</f>
        <v>1</v>
      </c>
      <c r="AD5" s="14">
        <f>Data!AL38</f>
        <v>1</v>
      </c>
      <c r="AE5" s="14">
        <f>Data!AM38</f>
        <v>1</v>
      </c>
      <c r="AF5" s="14">
        <f>Data!AN38</f>
        <v>1</v>
      </c>
    </row>
    <row r="6" spans="1:32" x14ac:dyDescent="0.35">
      <c r="A6" s="14" t="s">
        <v>5</v>
      </c>
      <c r="B6" s="14">
        <f>Data!J39</f>
        <v>0</v>
      </c>
      <c r="C6" s="14">
        <f>Data!K39</f>
        <v>0</v>
      </c>
      <c r="D6" s="14">
        <f>Data!L39</f>
        <v>0</v>
      </c>
      <c r="E6" s="14">
        <f>Data!M39</f>
        <v>0</v>
      </c>
      <c r="F6" s="14">
        <f>Data!N39</f>
        <v>0</v>
      </c>
      <c r="G6" s="14">
        <f>Data!O39</f>
        <v>0</v>
      </c>
      <c r="H6" s="14">
        <f>Data!P39</f>
        <v>0</v>
      </c>
      <c r="I6" s="14">
        <f>Data!Q39</f>
        <v>0</v>
      </c>
      <c r="J6" s="14">
        <f>Data!R39</f>
        <v>0</v>
      </c>
      <c r="K6" s="14">
        <f>Data!S39</f>
        <v>0</v>
      </c>
      <c r="L6" s="14">
        <f>Data!T39</f>
        <v>0</v>
      </c>
      <c r="M6" s="14">
        <f>Data!U39</f>
        <v>0</v>
      </c>
      <c r="N6" s="14">
        <f>Data!V39</f>
        <v>0</v>
      </c>
      <c r="O6" s="14">
        <f>Data!W39</f>
        <v>0</v>
      </c>
      <c r="P6" s="14">
        <f>Data!X39</f>
        <v>0</v>
      </c>
      <c r="Q6" s="14">
        <f>Data!Y39</f>
        <v>0</v>
      </c>
      <c r="R6" s="14">
        <f>Data!Z39</f>
        <v>0</v>
      </c>
      <c r="S6" s="14">
        <f>Data!AA39</f>
        <v>0</v>
      </c>
      <c r="T6" s="14">
        <f>Data!AB39</f>
        <v>0</v>
      </c>
      <c r="U6" s="14">
        <f>Data!AC39</f>
        <v>0</v>
      </c>
      <c r="V6" s="14">
        <f>Data!AD39</f>
        <v>0</v>
      </c>
      <c r="W6" s="14">
        <f>Data!AE39</f>
        <v>0</v>
      </c>
      <c r="X6" s="14">
        <f>Data!AF39</f>
        <v>0</v>
      </c>
      <c r="Y6" s="14">
        <f>Data!AG39</f>
        <v>0</v>
      </c>
      <c r="Z6" s="14">
        <f>Data!AH39</f>
        <v>0</v>
      </c>
      <c r="AA6" s="14">
        <f>Data!AI39</f>
        <v>0</v>
      </c>
      <c r="AB6" s="14">
        <f>Data!AJ39</f>
        <v>0</v>
      </c>
      <c r="AC6" s="14">
        <f>Data!AK39</f>
        <v>0</v>
      </c>
      <c r="AD6" s="14">
        <f>Data!AL39</f>
        <v>0</v>
      </c>
      <c r="AE6" s="14">
        <f>Data!AM39</f>
        <v>0</v>
      </c>
      <c r="AF6" s="14">
        <f>Data!AN39</f>
        <v>0</v>
      </c>
    </row>
    <row r="7" spans="1:32" x14ac:dyDescent="0.35">
      <c r="A7" s="14" t="s">
        <v>71</v>
      </c>
      <c r="B7" s="14">
        <f>Data!J40</f>
        <v>0</v>
      </c>
      <c r="C7" s="14">
        <f>Data!K40</f>
        <v>0</v>
      </c>
      <c r="D7" s="14">
        <f>Data!L40</f>
        <v>0</v>
      </c>
      <c r="E7" s="14">
        <f>Data!M40</f>
        <v>0</v>
      </c>
      <c r="F7" s="14">
        <f>Data!N40</f>
        <v>0</v>
      </c>
      <c r="G7" s="14">
        <f>Data!O40</f>
        <v>0</v>
      </c>
      <c r="H7" s="14">
        <f>Data!P40</f>
        <v>0</v>
      </c>
      <c r="I7" s="14">
        <f>Data!Q40</f>
        <v>0</v>
      </c>
      <c r="J7" s="14">
        <f>Data!R40</f>
        <v>0</v>
      </c>
      <c r="K7" s="14">
        <f>Data!S40</f>
        <v>0</v>
      </c>
      <c r="L7" s="14">
        <f>Data!T40</f>
        <v>0</v>
      </c>
      <c r="M7" s="14">
        <f>Data!U40</f>
        <v>0</v>
      </c>
      <c r="N7" s="14">
        <f>Data!V40</f>
        <v>0</v>
      </c>
      <c r="O7" s="14">
        <f>Data!W40</f>
        <v>0</v>
      </c>
      <c r="P7" s="14">
        <f>Data!X40</f>
        <v>0</v>
      </c>
      <c r="Q7" s="14">
        <f>Data!Y40</f>
        <v>0</v>
      </c>
      <c r="R7" s="14">
        <f>Data!Z40</f>
        <v>0</v>
      </c>
      <c r="S7" s="14">
        <f>Data!AA40</f>
        <v>0</v>
      </c>
      <c r="T7" s="14">
        <f>Data!AB40</f>
        <v>0</v>
      </c>
      <c r="U7" s="14">
        <f>Data!AC40</f>
        <v>0</v>
      </c>
      <c r="V7" s="14">
        <f>Data!AD40</f>
        <v>0</v>
      </c>
      <c r="W7" s="14">
        <f>Data!AE40</f>
        <v>0</v>
      </c>
      <c r="X7" s="14">
        <f>Data!AF40</f>
        <v>0</v>
      </c>
      <c r="Y7" s="14">
        <f>Data!AG40</f>
        <v>0</v>
      </c>
      <c r="Z7" s="14">
        <f>Data!AH40</f>
        <v>0</v>
      </c>
      <c r="AA7" s="14">
        <f>Data!AI40</f>
        <v>0</v>
      </c>
      <c r="AB7" s="14">
        <f>Data!AJ40</f>
        <v>0</v>
      </c>
      <c r="AC7" s="14">
        <f>Data!AK40</f>
        <v>0</v>
      </c>
      <c r="AD7" s="14">
        <f>Data!AL40</f>
        <v>0</v>
      </c>
      <c r="AE7" s="14">
        <f>Data!AM40</f>
        <v>0</v>
      </c>
      <c r="AF7" s="14">
        <f>Data!AN40</f>
        <v>0</v>
      </c>
    </row>
    <row r="8" spans="1:32" x14ac:dyDescent="0.35">
      <c r="A8" s="14" t="s">
        <v>72</v>
      </c>
      <c r="B8" s="14">
        <f>Data!J41</f>
        <v>4.0663630448926481E-6</v>
      </c>
      <c r="C8" s="14">
        <f>Data!K41</f>
        <v>5.5808179162154196E-4</v>
      </c>
      <c r="D8" s="14">
        <f>Data!L41</f>
        <v>7.4806337838644835E-4</v>
      </c>
      <c r="E8" s="14">
        <f>Data!M41</f>
        <v>1.0014342515980877E-3</v>
      </c>
      <c r="F8" s="14">
        <f>Data!N41</f>
        <v>1.3379600542865104E-3</v>
      </c>
      <c r="G8" s="14">
        <f>Data!O41</f>
        <v>1.7825020669600883E-3</v>
      </c>
      <c r="H8" s="14">
        <f>Data!P41</f>
        <v>2.3655213517134385E-3</v>
      </c>
      <c r="I8" s="14">
        <f>Data!Q41</f>
        <v>3.122981906926984E-3</v>
      </c>
      <c r="J8" s="14">
        <f>Data!R41</f>
        <v>4.095117702711224E-3</v>
      </c>
      <c r="K8" s="14">
        <f>Data!S41</f>
        <v>5.3233779867420698E-3</v>
      </c>
      <c r="L8" s="14">
        <f>Data!T41</f>
        <v>6.8448906453507244E-3</v>
      </c>
      <c r="M8" s="14">
        <f>Data!U41</f>
        <v>8.6842183985285683E-3</v>
      </c>
      <c r="N8" s="14">
        <f>Data!V41</f>
        <v>1.0843249499251152E-2</v>
      </c>
      <c r="O8" s="14">
        <f>Data!W41</f>
        <v>1.3291696811213897E-2</v>
      </c>
      <c r="P8" s="14">
        <f>Data!X41</f>
        <v>1.596216204927103E-2</v>
      </c>
      <c r="Q8" s="14">
        <f>Data!Y41</f>
        <v>1.8753702213254449E-2</v>
      </c>
      <c r="R8" s="14">
        <f>Data!Z41</f>
        <v>2.1545242377237869E-2</v>
      </c>
      <c r="S8" s="14">
        <f>Data!AA41</f>
        <v>2.4215707615294998E-2</v>
      </c>
      <c r="T8" s="14">
        <f>Data!AB41</f>
        <v>2.6664154927257745E-2</v>
      </c>
      <c r="U8" s="14">
        <f>Data!AC41</f>
        <v>2.8823186027980327E-2</v>
      </c>
      <c r="V8" s="14">
        <f>Data!AD41</f>
        <v>3.0662513781158172E-2</v>
      </c>
      <c r="W8" s="14">
        <f>Data!AE41</f>
        <v>3.2184026439766825E-2</v>
      </c>
      <c r="X8" s="14">
        <f>Data!AF41</f>
        <v>3.3412286723797674E-2</v>
      </c>
      <c r="Y8" s="14">
        <f>Data!AG41</f>
        <v>3.438442251958191E-2</v>
      </c>
      <c r="Z8" s="14">
        <f>Data!AH41</f>
        <v>3.514188307479546E-2</v>
      </c>
      <c r="AA8" s="14">
        <f>Data!AI41</f>
        <v>3.572490235954881E-2</v>
      </c>
      <c r="AB8" s="14">
        <f>Data!AJ41</f>
        <v>3.6169444372222387E-2</v>
      </c>
      <c r="AC8" s="14">
        <f>Data!AK41</f>
        <v>3.6505970174910807E-2</v>
      </c>
      <c r="AD8" s="14">
        <f>Data!AL41</f>
        <v>3.6759341048122451E-2</v>
      </c>
      <c r="AE8" s="14">
        <f>Data!AM41</f>
        <v>3.6949322634887351E-2</v>
      </c>
      <c r="AF8" s="14">
        <f>Data!AN41</f>
        <v>3.7091335716602475E-2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F06E-FC9E-4208-80E4-5AB992CAE53F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855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856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>
        <v>227942846</v>
      </c>
      <c r="C5" s="49">
        <v>234377604</v>
      </c>
      <c r="D5" s="49">
        <v>239280894</v>
      </c>
      <c r="E5" s="49">
        <v>243548497</v>
      </c>
      <c r="F5" s="49">
        <v>247577889</v>
      </c>
      <c r="G5" s="49">
        <v>253066482</v>
      </c>
      <c r="H5" s="49">
        <v>258973453</v>
      </c>
      <c r="I5" s="49">
        <v>265190216</v>
      </c>
      <c r="J5" s="49">
        <v>269860619</v>
      </c>
      <c r="K5" s="49">
        <v>272113428</v>
      </c>
      <c r="L5" s="49">
        <v>276529092</v>
      </c>
      <c r="M5" s="49">
        <v>279812599</v>
      </c>
      <c r="N5" s="49">
        <v>281549162</v>
      </c>
      <c r="O5" s="49">
        <v>286000218</v>
      </c>
      <c r="P5" s="49">
        <v>289308296</v>
      </c>
      <c r="Q5" s="49">
        <v>292751201</v>
      </c>
      <c r="R5" s="49">
        <v>299746148.08734471</v>
      </c>
      <c r="S5" s="49">
        <v>306643929.46647161</v>
      </c>
      <c r="T5" s="49">
        <v>312037568.85489458</v>
      </c>
      <c r="U5" s="49">
        <v>316938921.81114197</v>
      </c>
      <c r="V5" s="49">
        <v>321083194.94311142</v>
      </c>
      <c r="W5" s="49">
        <v>325181994.46714097</v>
      </c>
      <c r="X5" s="49">
        <v>329302968.12803984</v>
      </c>
      <c r="Y5" s="49">
        <v>332960319.44910026</v>
      </c>
      <c r="Z5" s="49">
        <v>336210040.7956208</v>
      </c>
      <c r="AA5" s="49">
        <v>339279238.06470335</v>
      </c>
      <c r="AB5" s="49">
        <v>341661078.56822419</v>
      </c>
      <c r="AC5" s="49">
        <v>343674624.39310598</v>
      </c>
      <c r="AD5" s="49">
        <v>345724974.41402239</v>
      </c>
      <c r="AE5" s="49">
        <v>347707217.87629598</v>
      </c>
      <c r="AF5" s="49">
        <v>349765948.88000309</v>
      </c>
      <c r="AG5" s="49">
        <v>351894550.65991539</v>
      </c>
      <c r="AH5" s="49">
        <v>354020768.14821333</v>
      </c>
      <c r="AI5" s="49">
        <v>356166580.99664235</v>
      </c>
      <c r="AJ5" s="49">
        <v>358275955.27517569</v>
      </c>
      <c r="AK5" s="49">
        <v>360331892.02173644</v>
      </c>
      <c r="AL5" s="49">
        <v>362328084.24168247</v>
      </c>
      <c r="AM5" s="49">
        <v>364269607.76884085</v>
      </c>
      <c r="AN5" s="49">
        <v>366134672.39778107</v>
      </c>
      <c r="AO5" s="49">
        <v>367879519.55321932</v>
      </c>
      <c r="AP5" s="49">
        <v>369578056.76946563</v>
      </c>
      <c r="AQ5" s="49">
        <v>371283765.66016752</v>
      </c>
      <c r="AR5" s="49">
        <v>373035933.95819205</v>
      </c>
      <c r="AS5" s="49">
        <v>374889162.56053305</v>
      </c>
      <c r="AT5" s="49">
        <v>376816169.82460612</v>
      </c>
      <c r="AU5" s="49">
        <v>378912440.50411916</v>
      </c>
      <c r="AV5" s="49">
        <v>381108051.58929694</v>
      </c>
      <c r="AW5" s="49">
        <v>383347696.55010313</v>
      </c>
      <c r="AX5" s="49">
        <v>385644710.60339427</v>
      </c>
      <c r="AY5" s="49">
        <v>388005905.61734802</v>
      </c>
      <c r="AZ5" s="49">
        <v>390445047.09193087</v>
      </c>
    </row>
    <row r="6" spans="1:52" x14ac:dyDescent="0.35">
      <c r="A6" s="50" t="s">
        <v>859</v>
      </c>
      <c r="B6" s="51">
        <v>26679508</v>
      </c>
      <c r="C6" s="51">
        <v>27609356</v>
      </c>
      <c r="D6" s="51">
        <v>28647121</v>
      </c>
      <c r="E6" s="51">
        <v>29429695</v>
      </c>
      <c r="F6" s="51">
        <v>30192633</v>
      </c>
      <c r="G6" s="51">
        <v>31273941</v>
      </c>
      <c r="H6" s="51">
        <v>32303391</v>
      </c>
      <c r="I6" s="51">
        <v>33513997</v>
      </c>
      <c r="J6" s="51">
        <v>34753905</v>
      </c>
      <c r="K6" s="51">
        <v>35320124</v>
      </c>
      <c r="L6" s="51">
        <v>35884391</v>
      </c>
      <c r="M6" s="51">
        <v>36307796</v>
      </c>
      <c r="N6" s="51">
        <v>36013088</v>
      </c>
      <c r="O6" s="51">
        <v>36192222</v>
      </c>
      <c r="P6" s="51">
        <v>36564027</v>
      </c>
      <c r="Q6" s="51">
        <v>37036579</v>
      </c>
      <c r="R6" s="51">
        <v>38368944.89899841</v>
      </c>
      <c r="S6" s="51">
        <v>39712912.750484169</v>
      </c>
      <c r="T6" s="51">
        <v>40809167.605141953</v>
      </c>
      <c r="U6" s="51">
        <v>41764926.952485345</v>
      </c>
      <c r="V6" s="51">
        <v>42523420.768682562</v>
      </c>
      <c r="W6" s="51">
        <v>43047796.417918332</v>
      </c>
      <c r="X6" s="51">
        <v>43427521.998284265</v>
      </c>
      <c r="Y6" s="51">
        <v>43704392.094875932</v>
      </c>
      <c r="Z6" s="51">
        <v>43906719.032517001</v>
      </c>
      <c r="AA6" s="51">
        <v>44162492.972503781</v>
      </c>
      <c r="AB6" s="51">
        <v>44420090.194790721</v>
      </c>
      <c r="AC6" s="51">
        <v>44736991.336033575</v>
      </c>
      <c r="AD6" s="51">
        <v>45162826.124488398</v>
      </c>
      <c r="AE6" s="51">
        <v>45710191.161263183</v>
      </c>
      <c r="AF6" s="51">
        <v>46366785.636716083</v>
      </c>
      <c r="AG6" s="51">
        <v>47131933.468295395</v>
      </c>
      <c r="AH6" s="51">
        <v>47975679.12983454</v>
      </c>
      <c r="AI6" s="51">
        <v>48896145.363381781</v>
      </c>
      <c r="AJ6" s="51">
        <v>49886786.769197389</v>
      </c>
      <c r="AK6" s="51">
        <v>50930851.674850233</v>
      </c>
      <c r="AL6" s="51">
        <v>52036843.892122693</v>
      </c>
      <c r="AM6" s="51">
        <v>53209607.308955655</v>
      </c>
      <c r="AN6" s="51">
        <v>54446203.09448944</v>
      </c>
      <c r="AO6" s="51">
        <v>55740009.471882641</v>
      </c>
      <c r="AP6" s="51">
        <v>57091827.4160638</v>
      </c>
      <c r="AQ6" s="51">
        <v>58500482.753349409</v>
      </c>
      <c r="AR6" s="51">
        <v>60011860.989989355</v>
      </c>
      <c r="AS6" s="51">
        <v>61664964.430407047</v>
      </c>
      <c r="AT6" s="51">
        <v>63448033.394208923</v>
      </c>
      <c r="AU6" s="51">
        <v>65382093.699568279</v>
      </c>
      <c r="AV6" s="51">
        <v>67454109.320623279</v>
      </c>
      <c r="AW6" s="51">
        <v>69675681.099817932</v>
      </c>
      <c r="AX6" s="51">
        <v>72056647.919578597</v>
      </c>
      <c r="AY6" s="51">
        <v>74584392.987840995</v>
      </c>
      <c r="AZ6" s="51">
        <v>77297714.874544621</v>
      </c>
    </row>
    <row r="7" spans="1:52" x14ac:dyDescent="0.35">
      <c r="A7" s="52" t="s">
        <v>860</v>
      </c>
      <c r="B7" s="53">
        <v>200599391</v>
      </c>
      <c r="C7" s="53">
        <v>206096297</v>
      </c>
      <c r="D7" s="53">
        <v>209967381</v>
      </c>
      <c r="E7" s="53">
        <v>213447603</v>
      </c>
      <c r="F7" s="53">
        <v>216710017</v>
      </c>
      <c r="G7" s="53">
        <v>221125428</v>
      </c>
      <c r="H7" s="53">
        <v>226000715</v>
      </c>
      <c r="I7" s="53">
        <v>231005293</v>
      </c>
      <c r="J7" s="53">
        <v>234426746</v>
      </c>
      <c r="K7" s="53">
        <v>236114507</v>
      </c>
      <c r="L7" s="53">
        <v>239968731</v>
      </c>
      <c r="M7" s="53">
        <v>242827586</v>
      </c>
      <c r="N7" s="53">
        <v>244863667</v>
      </c>
      <c r="O7" s="53">
        <v>249130639</v>
      </c>
      <c r="P7" s="53">
        <v>252056715</v>
      </c>
      <c r="Q7" s="53">
        <v>255004455</v>
      </c>
      <c r="R7" s="53">
        <v>260655450.25575793</v>
      </c>
      <c r="S7" s="53">
        <v>266185492.74930799</v>
      </c>
      <c r="T7" s="53">
        <v>270462776.71451253</v>
      </c>
      <c r="U7" s="53">
        <v>274390884.67675906</v>
      </c>
      <c r="V7" s="53">
        <v>277761604.862719</v>
      </c>
      <c r="W7" s="53">
        <v>281322555.8742342</v>
      </c>
      <c r="X7" s="53">
        <v>285052868.19926703</v>
      </c>
      <c r="Y7" s="53">
        <v>288422505.76687771</v>
      </c>
      <c r="Z7" s="53">
        <v>291459631.50242114</v>
      </c>
      <c r="AA7" s="53">
        <v>294263321.54246569</v>
      </c>
      <c r="AB7" s="53">
        <v>296379268.23911953</v>
      </c>
      <c r="AC7" s="53">
        <v>298068580.68242955</v>
      </c>
      <c r="AD7" s="53">
        <v>299685858.14997166</v>
      </c>
      <c r="AE7" s="53">
        <v>301113856.90390283</v>
      </c>
      <c r="AF7" s="53">
        <v>302509640.55208248</v>
      </c>
      <c r="AG7" s="53">
        <v>303867568.41387469</v>
      </c>
      <c r="AH7" s="53">
        <v>305145169.69293046</v>
      </c>
      <c r="AI7" s="53">
        <v>306365784.27248502</v>
      </c>
      <c r="AJ7" s="53">
        <v>307478810.93601906</v>
      </c>
      <c r="AK7" s="53">
        <v>308485418.09805566</v>
      </c>
      <c r="AL7" s="53">
        <v>309370567.17633927</v>
      </c>
      <c r="AM7" s="53">
        <v>310134202.69641531</v>
      </c>
      <c r="AN7" s="53">
        <v>310757720.59176028</v>
      </c>
      <c r="AO7" s="53">
        <v>311203835.43913114</v>
      </c>
      <c r="AP7" s="53">
        <v>311544954.5608086</v>
      </c>
      <c r="AQ7" s="53">
        <v>311836489.09570438</v>
      </c>
      <c r="AR7" s="53">
        <v>312071918.51171064</v>
      </c>
      <c r="AS7" s="53">
        <v>312266763.34839261</v>
      </c>
      <c r="AT7" s="53">
        <v>312405435.31799066</v>
      </c>
      <c r="AU7" s="53">
        <v>312562282.91861737</v>
      </c>
      <c r="AV7" s="53">
        <v>312680537.37337321</v>
      </c>
      <c r="AW7" s="53">
        <v>312692974.78946877</v>
      </c>
      <c r="AX7" s="53">
        <v>312603302.79645365</v>
      </c>
      <c r="AY7" s="53">
        <v>312430814.36245257</v>
      </c>
      <c r="AZ7" s="53">
        <v>312150592.92072517</v>
      </c>
    </row>
    <row r="8" spans="1:52" x14ac:dyDescent="0.35">
      <c r="A8" s="52" t="s">
        <v>861</v>
      </c>
      <c r="B8" s="53">
        <v>663947</v>
      </c>
      <c r="C8" s="53">
        <v>671951</v>
      </c>
      <c r="D8" s="53">
        <v>666392</v>
      </c>
      <c r="E8" s="53">
        <v>671199</v>
      </c>
      <c r="F8" s="53">
        <v>675239</v>
      </c>
      <c r="G8" s="53">
        <v>667113</v>
      </c>
      <c r="H8" s="53">
        <v>669347</v>
      </c>
      <c r="I8" s="53">
        <v>670926</v>
      </c>
      <c r="J8" s="53">
        <v>679968</v>
      </c>
      <c r="K8" s="53">
        <v>678797</v>
      </c>
      <c r="L8" s="53">
        <v>675970</v>
      </c>
      <c r="M8" s="53">
        <v>677217</v>
      </c>
      <c r="N8" s="53">
        <v>672407</v>
      </c>
      <c r="O8" s="53">
        <v>677357</v>
      </c>
      <c r="P8" s="53">
        <v>687554</v>
      </c>
      <c r="Q8" s="53">
        <v>710167</v>
      </c>
      <c r="R8" s="53">
        <v>721752.93258841464</v>
      </c>
      <c r="S8" s="53">
        <v>745523.96667947888</v>
      </c>
      <c r="T8" s="53">
        <v>765624.53524011467</v>
      </c>
      <c r="U8" s="53">
        <v>783110.18189755618</v>
      </c>
      <c r="V8" s="53">
        <v>798169.31170988688</v>
      </c>
      <c r="W8" s="53">
        <v>811642.1749884421</v>
      </c>
      <c r="X8" s="53">
        <v>822577.93048854603</v>
      </c>
      <c r="Y8" s="53">
        <v>833421.58734662773</v>
      </c>
      <c r="Z8" s="53">
        <v>843690.26068266714</v>
      </c>
      <c r="AA8" s="53">
        <v>853423.5497338908</v>
      </c>
      <c r="AB8" s="53">
        <v>861720.1343139247</v>
      </c>
      <c r="AC8" s="53">
        <v>869052.37464282394</v>
      </c>
      <c r="AD8" s="53">
        <v>876290.13956229156</v>
      </c>
      <c r="AE8" s="53">
        <v>883169.81113001076</v>
      </c>
      <c r="AF8" s="53">
        <v>889522.69120453089</v>
      </c>
      <c r="AG8" s="53">
        <v>895048.77774528193</v>
      </c>
      <c r="AH8" s="53">
        <v>899919.32544830814</v>
      </c>
      <c r="AI8" s="53">
        <v>904651.3607755024</v>
      </c>
      <c r="AJ8" s="53">
        <v>910357.56995921675</v>
      </c>
      <c r="AK8" s="53">
        <v>915622.24883055128</v>
      </c>
      <c r="AL8" s="53">
        <v>920673.17322052375</v>
      </c>
      <c r="AM8" s="53">
        <v>925797.76346987858</v>
      </c>
      <c r="AN8" s="53">
        <v>930748.71153134154</v>
      </c>
      <c r="AO8" s="53">
        <v>935674.64220555534</v>
      </c>
      <c r="AP8" s="53">
        <v>941274.79259323748</v>
      </c>
      <c r="AQ8" s="53">
        <v>946793.81111368746</v>
      </c>
      <c r="AR8" s="53">
        <v>952154.4564920679</v>
      </c>
      <c r="AS8" s="53">
        <v>957434.78173339262</v>
      </c>
      <c r="AT8" s="53">
        <v>962701.1124065537</v>
      </c>
      <c r="AU8" s="53">
        <v>968063.88593351946</v>
      </c>
      <c r="AV8" s="53">
        <v>973404.89530044037</v>
      </c>
      <c r="AW8" s="53">
        <v>979040.66081641812</v>
      </c>
      <c r="AX8" s="53">
        <v>984759.88736201404</v>
      </c>
      <c r="AY8" s="53">
        <v>990698.26705440914</v>
      </c>
      <c r="AZ8" s="53">
        <v>996739.2966610759</v>
      </c>
    </row>
    <row r="9" spans="1:52" x14ac:dyDescent="0.35">
      <c r="A9" s="48" t="s">
        <v>862</v>
      </c>
      <c r="B9" s="49">
        <v>19438</v>
      </c>
      <c r="C9" s="49">
        <v>19716.5</v>
      </c>
      <c r="D9" s="49">
        <v>20278.5</v>
      </c>
      <c r="E9" s="49">
        <v>21215</v>
      </c>
      <c r="F9" s="49">
        <v>21252</v>
      </c>
      <c r="G9" s="49">
        <v>21670</v>
      </c>
      <c r="H9" s="49">
        <v>22023</v>
      </c>
      <c r="I9" s="49">
        <v>22477.5</v>
      </c>
      <c r="J9" s="49">
        <v>23097.5</v>
      </c>
      <c r="K9" s="49">
        <v>23436.5</v>
      </c>
      <c r="L9" s="49">
        <v>23866.5</v>
      </c>
      <c r="M9" s="49">
        <v>24270.5</v>
      </c>
      <c r="N9" s="49">
        <v>24707</v>
      </c>
      <c r="O9" s="49">
        <v>24839</v>
      </c>
      <c r="P9" s="49">
        <v>25003</v>
      </c>
      <c r="Q9" s="49">
        <v>25061</v>
      </c>
      <c r="R9" s="49">
        <v>25736.767386708547</v>
      </c>
      <c r="S9" s="49">
        <v>26504.764012950229</v>
      </c>
      <c r="T9" s="49">
        <v>27198.771022819274</v>
      </c>
      <c r="U9" s="49">
        <v>27775.903906128595</v>
      </c>
      <c r="V9" s="49">
        <v>28222.673820040429</v>
      </c>
      <c r="W9" s="49">
        <v>28614.182498178328</v>
      </c>
      <c r="X9" s="49">
        <v>28935.674161974413</v>
      </c>
      <c r="Y9" s="49">
        <v>29265.14138204222</v>
      </c>
      <c r="Z9" s="49">
        <v>29574.708792523459</v>
      </c>
      <c r="AA9" s="49">
        <v>29877.888248820531</v>
      </c>
      <c r="AB9" s="49">
        <v>30192.584463144045</v>
      </c>
      <c r="AC9" s="49">
        <v>30513.839827942291</v>
      </c>
      <c r="AD9" s="49">
        <v>30794.003097839966</v>
      </c>
      <c r="AE9" s="49">
        <v>31074.029001442046</v>
      </c>
      <c r="AF9" s="49">
        <v>31333.258855772547</v>
      </c>
      <c r="AG9" s="49">
        <v>31594.681892663993</v>
      </c>
      <c r="AH9" s="49">
        <v>31831.220979513375</v>
      </c>
      <c r="AI9" s="49">
        <v>32058.539064482808</v>
      </c>
      <c r="AJ9" s="49">
        <v>32280.684756366372</v>
      </c>
      <c r="AK9" s="49">
        <v>32495.444922824885</v>
      </c>
      <c r="AL9" s="49">
        <v>32708.058213382013</v>
      </c>
      <c r="AM9" s="49">
        <v>32917.950856167176</v>
      </c>
      <c r="AN9" s="49">
        <v>33123.006021519701</v>
      </c>
      <c r="AO9" s="49">
        <v>33338.13525697076</v>
      </c>
      <c r="AP9" s="49">
        <v>33555.927715329068</v>
      </c>
      <c r="AQ9" s="49">
        <v>33776.98793644835</v>
      </c>
      <c r="AR9" s="49">
        <v>34001.807038929837</v>
      </c>
      <c r="AS9" s="49">
        <v>34227.948466858768</v>
      </c>
      <c r="AT9" s="49">
        <v>34455.988809372175</v>
      </c>
      <c r="AU9" s="49">
        <v>34686.781633166342</v>
      </c>
      <c r="AV9" s="49">
        <v>34914.624140063708</v>
      </c>
      <c r="AW9" s="49">
        <v>35145.888458724694</v>
      </c>
      <c r="AX9" s="49">
        <v>35389.904848874037</v>
      </c>
      <c r="AY9" s="49">
        <v>35655.235699451441</v>
      </c>
      <c r="AZ9" s="49">
        <v>35949.695683271224</v>
      </c>
    </row>
    <row r="10" spans="1:52" x14ac:dyDescent="0.35">
      <c r="A10" s="50" t="s">
        <v>863</v>
      </c>
      <c r="B10" s="51">
        <v>9721</v>
      </c>
      <c r="C10" s="51">
        <v>9843.5</v>
      </c>
      <c r="D10" s="51">
        <v>10207</v>
      </c>
      <c r="E10" s="51">
        <v>10723</v>
      </c>
      <c r="F10" s="51">
        <v>10491</v>
      </c>
      <c r="G10" s="51">
        <v>10754.5</v>
      </c>
      <c r="H10" s="51">
        <v>10863</v>
      </c>
      <c r="I10" s="51">
        <v>11060.5</v>
      </c>
      <c r="J10" s="51">
        <v>11318</v>
      </c>
      <c r="K10" s="51">
        <v>11459</v>
      </c>
      <c r="L10" s="51">
        <v>11666.5</v>
      </c>
      <c r="M10" s="51">
        <v>11900.5</v>
      </c>
      <c r="N10" s="51">
        <v>12126</v>
      </c>
      <c r="O10" s="51">
        <v>12221</v>
      </c>
      <c r="P10" s="51">
        <v>12282</v>
      </c>
      <c r="Q10" s="51">
        <v>12285</v>
      </c>
      <c r="R10" s="51">
        <v>12510.621866674883</v>
      </c>
      <c r="S10" s="51">
        <v>12813.790206715666</v>
      </c>
      <c r="T10" s="51">
        <v>13066.547371206456</v>
      </c>
      <c r="U10" s="51">
        <v>13269.062942846471</v>
      </c>
      <c r="V10" s="51">
        <v>13417.641628865766</v>
      </c>
      <c r="W10" s="51">
        <v>13542.071063088972</v>
      </c>
      <c r="X10" s="51">
        <v>13632.46250706721</v>
      </c>
      <c r="Y10" s="51">
        <v>13728.531130839214</v>
      </c>
      <c r="Z10" s="51">
        <v>13812.912527176744</v>
      </c>
      <c r="AA10" s="51">
        <v>13888.902499734817</v>
      </c>
      <c r="AB10" s="51">
        <v>13980.193273910296</v>
      </c>
      <c r="AC10" s="51">
        <v>14074.024590189161</v>
      </c>
      <c r="AD10" s="51">
        <v>14138.555204273431</v>
      </c>
      <c r="AE10" s="51">
        <v>14210.036026115726</v>
      </c>
      <c r="AF10" s="51">
        <v>14273.975887467481</v>
      </c>
      <c r="AG10" s="51">
        <v>14339.453787736114</v>
      </c>
      <c r="AH10" s="51">
        <v>14379.342854177787</v>
      </c>
      <c r="AI10" s="51">
        <v>14417.815901040773</v>
      </c>
      <c r="AJ10" s="51">
        <v>14453.718535003089</v>
      </c>
      <c r="AK10" s="51">
        <v>14480.645825763189</v>
      </c>
      <c r="AL10" s="51">
        <v>14507.188470042618</v>
      </c>
      <c r="AM10" s="51">
        <v>14530.242868523546</v>
      </c>
      <c r="AN10" s="51">
        <v>14547.357369263815</v>
      </c>
      <c r="AO10" s="51">
        <v>14571.59784661543</v>
      </c>
      <c r="AP10" s="51">
        <v>14594.607992714567</v>
      </c>
      <c r="AQ10" s="51">
        <v>14615.801978787416</v>
      </c>
      <c r="AR10" s="51">
        <v>14635.75279399244</v>
      </c>
      <c r="AS10" s="51">
        <v>14651.099867206683</v>
      </c>
      <c r="AT10" s="51">
        <v>14662.938239421026</v>
      </c>
      <c r="AU10" s="51">
        <v>14670.693397764226</v>
      </c>
      <c r="AV10" s="51">
        <v>14668.770460238444</v>
      </c>
      <c r="AW10" s="51">
        <v>14665.491126077726</v>
      </c>
      <c r="AX10" s="51">
        <v>14674.344476474151</v>
      </c>
      <c r="AY10" s="51">
        <v>14699.116498032694</v>
      </c>
      <c r="AZ10" s="51">
        <v>14746.632378180195</v>
      </c>
    </row>
    <row r="11" spans="1:52" x14ac:dyDescent="0.35">
      <c r="A11" s="52" t="s">
        <v>864</v>
      </c>
      <c r="B11" s="53">
        <v>362</v>
      </c>
      <c r="C11" s="53">
        <v>400.5</v>
      </c>
      <c r="D11" s="53">
        <v>419.5</v>
      </c>
      <c r="E11" s="53">
        <v>444.5</v>
      </c>
      <c r="F11" s="53">
        <v>476.5</v>
      </c>
      <c r="G11" s="53">
        <v>502</v>
      </c>
      <c r="H11" s="53">
        <v>520</v>
      </c>
      <c r="I11" s="53">
        <v>545</v>
      </c>
      <c r="J11" s="53">
        <v>599.5</v>
      </c>
      <c r="K11" s="53">
        <v>649</v>
      </c>
      <c r="L11" s="53">
        <v>662</v>
      </c>
      <c r="M11" s="53">
        <v>680</v>
      </c>
      <c r="N11" s="53">
        <v>684</v>
      </c>
      <c r="O11" s="53">
        <v>696</v>
      </c>
      <c r="P11" s="53">
        <v>698</v>
      </c>
      <c r="Q11" s="53">
        <v>705</v>
      </c>
      <c r="R11" s="53">
        <v>705.33182210841517</v>
      </c>
      <c r="S11" s="53">
        <v>732.62965485039035</v>
      </c>
      <c r="T11" s="53">
        <v>758.77996232241946</v>
      </c>
      <c r="U11" s="53">
        <v>787.16329147419799</v>
      </c>
      <c r="V11" s="53">
        <v>815.49188086968979</v>
      </c>
      <c r="W11" s="53">
        <v>842.05105491239772</v>
      </c>
      <c r="X11" s="53">
        <v>875.14273523584291</v>
      </c>
      <c r="Y11" s="53">
        <v>904.10260127267713</v>
      </c>
      <c r="Z11" s="53">
        <v>925.30175486944222</v>
      </c>
      <c r="AA11" s="53">
        <v>956.05476212073836</v>
      </c>
      <c r="AB11" s="53">
        <v>990.94568581508258</v>
      </c>
      <c r="AC11" s="53">
        <v>1032.5013865574115</v>
      </c>
      <c r="AD11" s="53">
        <v>1068.999171777954</v>
      </c>
      <c r="AE11" s="53">
        <v>1102.4992811181817</v>
      </c>
      <c r="AF11" s="53">
        <v>1130.7685333269824</v>
      </c>
      <c r="AG11" s="53">
        <v>1160.2413136063333</v>
      </c>
      <c r="AH11" s="53">
        <v>1192.9988357372495</v>
      </c>
      <c r="AI11" s="53">
        <v>1217.6612736346165</v>
      </c>
      <c r="AJ11" s="53">
        <v>1238.4045349408234</v>
      </c>
      <c r="AK11" s="53">
        <v>1259.8911865657324</v>
      </c>
      <c r="AL11" s="53">
        <v>1277.4021957413079</v>
      </c>
      <c r="AM11" s="53">
        <v>1293.2342834900865</v>
      </c>
      <c r="AN11" s="53">
        <v>1307.8409022178591</v>
      </c>
      <c r="AO11" s="53">
        <v>1321.7043968258049</v>
      </c>
      <c r="AP11" s="53">
        <v>1334.3050076499615</v>
      </c>
      <c r="AQ11" s="53">
        <v>1346.54797979199</v>
      </c>
      <c r="AR11" s="53">
        <v>1358.1027028472699</v>
      </c>
      <c r="AS11" s="53">
        <v>1369.4691216801921</v>
      </c>
      <c r="AT11" s="53">
        <v>1380.3812010243955</v>
      </c>
      <c r="AU11" s="53">
        <v>1390.1781878147619</v>
      </c>
      <c r="AV11" s="53">
        <v>1399.654761616287</v>
      </c>
      <c r="AW11" s="53">
        <v>1409.2083372632205</v>
      </c>
      <c r="AX11" s="53">
        <v>1414.64724888096</v>
      </c>
      <c r="AY11" s="53">
        <v>1420.777257108246</v>
      </c>
      <c r="AZ11" s="53">
        <v>1429.683688583789</v>
      </c>
    </row>
    <row r="12" spans="1:52" x14ac:dyDescent="0.35">
      <c r="A12" s="52" t="s">
        <v>865</v>
      </c>
      <c r="B12" s="53">
        <v>9355</v>
      </c>
      <c r="C12" s="53">
        <v>9472.5</v>
      </c>
      <c r="D12" s="53">
        <v>9652</v>
      </c>
      <c r="E12" s="53">
        <v>10047.5</v>
      </c>
      <c r="F12" s="53">
        <v>10284.5</v>
      </c>
      <c r="G12" s="53">
        <v>10413.5</v>
      </c>
      <c r="H12" s="53">
        <v>10640</v>
      </c>
      <c r="I12" s="53">
        <v>10872</v>
      </c>
      <c r="J12" s="53">
        <v>11180</v>
      </c>
      <c r="K12" s="53">
        <v>11328.5</v>
      </c>
      <c r="L12" s="53">
        <v>11538</v>
      </c>
      <c r="M12" s="53">
        <v>11690</v>
      </c>
      <c r="N12" s="53">
        <v>11897</v>
      </c>
      <c r="O12" s="53">
        <v>11922</v>
      </c>
      <c r="P12" s="53">
        <v>12023</v>
      </c>
      <c r="Q12" s="53">
        <v>12071</v>
      </c>
      <c r="R12" s="53">
        <v>12520.813697925247</v>
      </c>
      <c r="S12" s="53">
        <v>12958.344151384172</v>
      </c>
      <c r="T12" s="53">
        <v>13373.443689290396</v>
      </c>
      <c r="U12" s="53">
        <v>13719.677671807925</v>
      </c>
      <c r="V12" s="53">
        <v>13989.540310304972</v>
      </c>
      <c r="W12" s="53">
        <v>14230.060380176959</v>
      </c>
      <c r="X12" s="53">
        <v>14428.068919671363</v>
      </c>
      <c r="Y12" s="53">
        <v>14632.507649930329</v>
      </c>
      <c r="Z12" s="53">
        <v>14836.494510477271</v>
      </c>
      <c r="AA12" s="53">
        <v>15032.930986964975</v>
      </c>
      <c r="AB12" s="53">
        <v>15221.445503418667</v>
      </c>
      <c r="AC12" s="53">
        <v>15407.313851195717</v>
      </c>
      <c r="AD12" s="53">
        <v>15586.44872178858</v>
      </c>
      <c r="AE12" s="53">
        <v>15761.493694208139</v>
      </c>
      <c r="AF12" s="53">
        <v>15928.514434978082</v>
      </c>
      <c r="AG12" s="53">
        <v>16094.986791321546</v>
      </c>
      <c r="AH12" s="53">
        <v>16258.879289598339</v>
      </c>
      <c r="AI12" s="53">
        <v>16423.061889807421</v>
      </c>
      <c r="AJ12" s="53">
        <v>16588.561686422461</v>
      </c>
      <c r="AK12" s="53">
        <v>16754.907910495964</v>
      </c>
      <c r="AL12" s="53">
        <v>16923.467547598088</v>
      </c>
      <c r="AM12" s="53">
        <v>17094.473704153545</v>
      </c>
      <c r="AN12" s="53">
        <v>17267.807750038024</v>
      </c>
      <c r="AO12" s="53">
        <v>17444.833013529525</v>
      </c>
      <c r="AP12" s="53">
        <v>17627.014714964538</v>
      </c>
      <c r="AQ12" s="53">
        <v>17814.637977868941</v>
      </c>
      <c r="AR12" s="53">
        <v>18007.951542090123</v>
      </c>
      <c r="AS12" s="53">
        <v>18207.379477971888</v>
      </c>
      <c r="AT12" s="53">
        <v>18412.669368926752</v>
      </c>
      <c r="AU12" s="53">
        <v>18625.910047587357</v>
      </c>
      <c r="AV12" s="53">
        <v>18846.198918208978</v>
      </c>
      <c r="AW12" s="53">
        <v>19071.188995383745</v>
      </c>
      <c r="AX12" s="53">
        <v>19300.913123518927</v>
      </c>
      <c r="AY12" s="53">
        <v>19535.341944310501</v>
      </c>
      <c r="AZ12" s="53">
        <v>19773.379616507242</v>
      </c>
    </row>
    <row r="13" spans="1:52" x14ac:dyDescent="0.35">
      <c r="A13" s="48" t="s">
        <v>866</v>
      </c>
      <c r="B13" s="49">
        <v>15561203</v>
      </c>
      <c r="C13" s="49">
        <v>15380820</v>
      </c>
      <c r="D13" s="49">
        <v>15156378</v>
      </c>
      <c r="E13" s="49">
        <v>15836042.000000002</v>
      </c>
      <c r="F13" s="49">
        <v>17077017</v>
      </c>
      <c r="G13" s="49">
        <v>17815430</v>
      </c>
      <c r="H13" s="49">
        <v>18576154</v>
      </c>
      <c r="I13" s="49">
        <v>19542473</v>
      </c>
      <c r="J13" s="49">
        <v>19628823</v>
      </c>
      <c r="K13" s="49">
        <v>17839366</v>
      </c>
      <c r="L13" s="49">
        <v>17999670</v>
      </c>
      <c r="M13" s="49">
        <v>18767783</v>
      </c>
      <c r="N13" s="49">
        <v>18275321</v>
      </c>
      <c r="O13" s="49">
        <v>18152220</v>
      </c>
      <c r="P13" s="49">
        <v>18570152</v>
      </c>
      <c r="Q13" s="49">
        <v>19219514</v>
      </c>
      <c r="R13" s="49">
        <v>20688759.975937963</v>
      </c>
      <c r="S13" s="49">
        <v>21531946.307701372</v>
      </c>
      <c r="T13" s="49">
        <v>22315262.718272969</v>
      </c>
      <c r="U13" s="49">
        <v>23004081.715570316</v>
      </c>
      <c r="V13" s="49">
        <v>23604768.840222612</v>
      </c>
      <c r="W13" s="49">
        <v>24205985.76146318</v>
      </c>
      <c r="X13" s="49">
        <v>24775852.876021765</v>
      </c>
      <c r="Y13" s="49">
        <v>25290346.203332666</v>
      </c>
      <c r="Z13" s="49">
        <v>25768418.380327012</v>
      </c>
      <c r="AA13" s="49">
        <v>26280155.220368423</v>
      </c>
      <c r="AB13" s="49">
        <v>26790307.533028122</v>
      </c>
      <c r="AC13" s="49">
        <v>27314596.300936691</v>
      </c>
      <c r="AD13" s="49">
        <v>27880335.789699323</v>
      </c>
      <c r="AE13" s="49">
        <v>28420653.994380541</v>
      </c>
      <c r="AF13" s="49">
        <v>28957302.277637236</v>
      </c>
      <c r="AG13" s="49">
        <v>29504383.172391374</v>
      </c>
      <c r="AH13" s="49">
        <v>29983323.4601667</v>
      </c>
      <c r="AI13" s="49">
        <v>30450802.586461887</v>
      </c>
      <c r="AJ13" s="49">
        <v>30868480.784329541</v>
      </c>
      <c r="AK13" s="49">
        <v>31278798.110047646</v>
      </c>
      <c r="AL13" s="49">
        <v>31714976.861365747</v>
      </c>
      <c r="AM13" s="49">
        <v>32131735.663903646</v>
      </c>
      <c r="AN13" s="49">
        <v>32692729.75245294</v>
      </c>
      <c r="AO13" s="49">
        <v>33113101.445654545</v>
      </c>
      <c r="AP13" s="49">
        <v>33544777.400686339</v>
      </c>
      <c r="AQ13" s="49">
        <v>34031216.758976415</v>
      </c>
      <c r="AR13" s="49">
        <v>34531253.3583882</v>
      </c>
      <c r="AS13" s="49">
        <v>35032380.407899424</v>
      </c>
      <c r="AT13" s="49">
        <v>35529733.010815695</v>
      </c>
      <c r="AU13" s="49">
        <v>36099599.022203796</v>
      </c>
      <c r="AV13" s="49">
        <v>36649895.061309457</v>
      </c>
      <c r="AW13" s="49">
        <v>37135283.881815739</v>
      </c>
      <c r="AX13" s="49">
        <v>37694100.114128254</v>
      </c>
      <c r="AY13" s="49">
        <v>38229202.343665957</v>
      </c>
      <c r="AZ13" s="49">
        <v>38747746.68920745</v>
      </c>
    </row>
    <row r="14" spans="1:52" x14ac:dyDescent="0.35">
      <c r="A14" s="50" t="s">
        <v>867</v>
      </c>
      <c r="B14" s="51">
        <v>2143827</v>
      </c>
      <c r="C14" s="51">
        <v>2140888</v>
      </c>
      <c r="D14" s="51">
        <v>2156014</v>
      </c>
      <c r="E14" s="51">
        <v>2273004</v>
      </c>
      <c r="F14" s="51">
        <v>2366395</v>
      </c>
      <c r="G14" s="51">
        <v>2378862</v>
      </c>
      <c r="H14" s="51">
        <v>2396154</v>
      </c>
      <c r="I14" s="51">
        <v>2454881</v>
      </c>
      <c r="J14" s="51">
        <v>2385517</v>
      </c>
      <c r="K14" s="51">
        <v>2214168</v>
      </c>
      <c r="L14" s="51">
        <v>2213628</v>
      </c>
      <c r="M14" s="51">
        <v>2266539</v>
      </c>
      <c r="N14" s="51">
        <v>2108091</v>
      </c>
      <c r="O14" s="51">
        <v>1967042</v>
      </c>
      <c r="P14" s="51">
        <v>1863777.9999999998</v>
      </c>
      <c r="Q14" s="51">
        <v>1877055.9999999998</v>
      </c>
      <c r="R14" s="51">
        <v>1991039.8200281921</v>
      </c>
      <c r="S14" s="51">
        <v>2054850.0453037466</v>
      </c>
      <c r="T14" s="51">
        <v>2098558.3080666796</v>
      </c>
      <c r="U14" s="51">
        <v>2136153.2561859</v>
      </c>
      <c r="V14" s="51">
        <v>2167004.7287359908</v>
      </c>
      <c r="W14" s="51">
        <v>2196766.3499431172</v>
      </c>
      <c r="X14" s="51">
        <v>2223003.4060823731</v>
      </c>
      <c r="Y14" s="51">
        <v>2242482.6707516657</v>
      </c>
      <c r="Z14" s="51">
        <v>2268808.3696261751</v>
      </c>
      <c r="AA14" s="51">
        <v>2299450.2526532835</v>
      </c>
      <c r="AB14" s="51">
        <v>2324859.4958518418</v>
      </c>
      <c r="AC14" s="51">
        <v>2346559.0791954664</v>
      </c>
      <c r="AD14" s="51">
        <v>2376294.298821962</v>
      </c>
      <c r="AE14" s="51">
        <v>2407485.0674876799</v>
      </c>
      <c r="AF14" s="51">
        <v>2439992.1565882238</v>
      </c>
      <c r="AG14" s="51">
        <v>2471782.2939094044</v>
      </c>
      <c r="AH14" s="51">
        <v>2500944.3205586709</v>
      </c>
      <c r="AI14" s="51">
        <v>2534387.8743153834</v>
      </c>
      <c r="AJ14" s="51">
        <v>2564900.8354040603</v>
      </c>
      <c r="AK14" s="51">
        <v>2596130.4016626813</v>
      </c>
      <c r="AL14" s="51">
        <v>2630400.2650036798</v>
      </c>
      <c r="AM14" s="51">
        <v>2663448.9240076342</v>
      </c>
      <c r="AN14" s="51">
        <v>2712838.6004451672</v>
      </c>
      <c r="AO14" s="51">
        <v>2747620.164197444</v>
      </c>
      <c r="AP14" s="51">
        <v>2786589.8163138172</v>
      </c>
      <c r="AQ14" s="51">
        <v>2828500.3798063276</v>
      </c>
      <c r="AR14" s="51">
        <v>2869985.6115534799</v>
      </c>
      <c r="AS14" s="51">
        <v>2914712.3683418916</v>
      </c>
      <c r="AT14" s="51">
        <v>2959197.8580895374</v>
      </c>
      <c r="AU14" s="51">
        <v>3009597.7844210342</v>
      </c>
      <c r="AV14" s="51">
        <v>3059343.6381908339</v>
      </c>
      <c r="AW14" s="51">
        <v>3105933.3802806218</v>
      </c>
      <c r="AX14" s="51">
        <v>3159693.5559004894</v>
      </c>
      <c r="AY14" s="51">
        <v>3211013.2604485932</v>
      </c>
      <c r="AZ14" s="51">
        <v>3261850.1440130463</v>
      </c>
    </row>
    <row r="15" spans="1:52" x14ac:dyDescent="0.35">
      <c r="A15" s="52" t="s">
        <v>868</v>
      </c>
      <c r="B15" s="53">
        <v>10286902</v>
      </c>
      <c r="C15" s="53">
        <v>10119756</v>
      </c>
      <c r="D15" s="53">
        <v>9873476</v>
      </c>
      <c r="E15" s="53">
        <v>10339584.000000002</v>
      </c>
      <c r="F15" s="53">
        <v>11187250</v>
      </c>
      <c r="G15" s="53">
        <v>11697460</v>
      </c>
      <c r="H15" s="53">
        <v>12255870</v>
      </c>
      <c r="I15" s="53">
        <v>12933616</v>
      </c>
      <c r="J15" s="53">
        <v>12941634.000000002</v>
      </c>
      <c r="K15" s="53">
        <v>11722377.999999998</v>
      </c>
      <c r="L15" s="53">
        <v>11686786</v>
      </c>
      <c r="M15" s="53">
        <v>12306614</v>
      </c>
      <c r="N15" s="53">
        <v>12059138</v>
      </c>
      <c r="O15" s="53">
        <v>12013606</v>
      </c>
      <c r="P15" s="53">
        <v>12391944</v>
      </c>
      <c r="Q15" s="53">
        <v>12972444</v>
      </c>
      <c r="R15" s="53">
        <v>14205523.836820263</v>
      </c>
      <c r="S15" s="53">
        <v>14736833.916600823</v>
      </c>
      <c r="T15" s="53">
        <v>15246440.846967954</v>
      </c>
      <c r="U15" s="53">
        <v>15691582.185128324</v>
      </c>
      <c r="V15" s="53">
        <v>16077369.802879823</v>
      </c>
      <c r="W15" s="53">
        <v>16472234.586032931</v>
      </c>
      <c r="X15" s="53">
        <v>16845415.581387185</v>
      </c>
      <c r="Y15" s="53">
        <v>17179584.26977969</v>
      </c>
      <c r="Z15" s="53">
        <v>17518227.797507472</v>
      </c>
      <c r="AA15" s="53">
        <v>17885282.939515904</v>
      </c>
      <c r="AB15" s="53">
        <v>18247962.824709129</v>
      </c>
      <c r="AC15" s="53">
        <v>18620613.570617896</v>
      </c>
      <c r="AD15" s="53">
        <v>19020067.690712649</v>
      </c>
      <c r="AE15" s="53">
        <v>19398479.920359164</v>
      </c>
      <c r="AF15" s="53">
        <v>19772319.698375363</v>
      </c>
      <c r="AG15" s="53">
        <v>20152782.982736848</v>
      </c>
      <c r="AH15" s="53">
        <v>20483663.804077171</v>
      </c>
      <c r="AI15" s="53">
        <v>20801972.994953852</v>
      </c>
      <c r="AJ15" s="53">
        <v>21081912.608714305</v>
      </c>
      <c r="AK15" s="53">
        <v>21354108.27179965</v>
      </c>
      <c r="AL15" s="53">
        <v>21644882.856762581</v>
      </c>
      <c r="AM15" s="53">
        <v>21921598.967415381</v>
      </c>
      <c r="AN15" s="53">
        <v>22294144.027329471</v>
      </c>
      <c r="AO15" s="53">
        <v>22573442.121356942</v>
      </c>
      <c r="AP15" s="53">
        <v>22854468.538668454</v>
      </c>
      <c r="AQ15" s="53">
        <v>23177026.42053476</v>
      </c>
      <c r="AR15" s="53">
        <v>23506153.364447113</v>
      </c>
      <c r="AS15" s="53">
        <v>23841168.450503126</v>
      </c>
      <c r="AT15" s="53">
        <v>24177685.781413242</v>
      </c>
      <c r="AU15" s="53">
        <v>24556391.71472178</v>
      </c>
      <c r="AV15" s="53">
        <v>24918012.650755163</v>
      </c>
      <c r="AW15" s="53">
        <v>25241249.937108628</v>
      </c>
      <c r="AX15" s="53">
        <v>25606163.855527416</v>
      </c>
      <c r="AY15" s="53">
        <v>25953882.13195261</v>
      </c>
      <c r="AZ15" s="53">
        <v>26285442.534992188</v>
      </c>
    </row>
    <row r="16" spans="1:52" x14ac:dyDescent="0.35">
      <c r="A16" s="52" t="s">
        <v>869</v>
      </c>
      <c r="B16" s="53">
        <v>3130474</v>
      </c>
      <c r="C16" s="53">
        <v>3120176</v>
      </c>
      <c r="D16" s="53">
        <v>3126888</v>
      </c>
      <c r="E16" s="53">
        <v>3223454</v>
      </c>
      <c r="F16" s="53">
        <v>3523372</v>
      </c>
      <c r="G16" s="53">
        <v>3739108.0000000005</v>
      </c>
      <c r="H16" s="53">
        <v>3924130</v>
      </c>
      <c r="I16" s="53">
        <v>4153975.9999999995</v>
      </c>
      <c r="J16" s="53">
        <v>4301672</v>
      </c>
      <c r="K16" s="53">
        <v>3902820.0000000005</v>
      </c>
      <c r="L16" s="53">
        <v>4099256.0000000005</v>
      </c>
      <c r="M16" s="53">
        <v>4194630</v>
      </c>
      <c r="N16" s="53">
        <v>4108091.9999999986</v>
      </c>
      <c r="O16" s="53">
        <v>4171572.0000000005</v>
      </c>
      <c r="P16" s="53">
        <v>4314430</v>
      </c>
      <c r="Q16" s="53">
        <v>4370014</v>
      </c>
      <c r="R16" s="53">
        <v>4492196.3190895068</v>
      </c>
      <c r="S16" s="53">
        <v>4740262.3457968011</v>
      </c>
      <c r="T16" s="53">
        <v>4970263.5632383339</v>
      </c>
      <c r="U16" s="53">
        <v>5176346.2742560934</v>
      </c>
      <c r="V16" s="53">
        <v>5360394.3086067978</v>
      </c>
      <c r="W16" s="53">
        <v>5536984.8254871331</v>
      </c>
      <c r="X16" s="53">
        <v>5707433.8885522066</v>
      </c>
      <c r="Y16" s="53">
        <v>5868279.262801311</v>
      </c>
      <c r="Z16" s="53">
        <v>5981382.2131933654</v>
      </c>
      <c r="AA16" s="53">
        <v>6095422.0281992359</v>
      </c>
      <c r="AB16" s="53">
        <v>6217485.2124671526</v>
      </c>
      <c r="AC16" s="53">
        <v>6347423.6511233291</v>
      </c>
      <c r="AD16" s="53">
        <v>6483973.8001647117</v>
      </c>
      <c r="AE16" s="53">
        <v>6614689.0065336954</v>
      </c>
      <c r="AF16" s="53">
        <v>6744990.4226736519</v>
      </c>
      <c r="AG16" s="53">
        <v>6879817.8957451209</v>
      </c>
      <c r="AH16" s="53">
        <v>6998715.3355308566</v>
      </c>
      <c r="AI16" s="53">
        <v>7114441.7171926517</v>
      </c>
      <c r="AJ16" s="53">
        <v>7221667.3402111754</v>
      </c>
      <c r="AK16" s="53">
        <v>7328559.4365853146</v>
      </c>
      <c r="AL16" s="53">
        <v>7439693.7395994859</v>
      </c>
      <c r="AM16" s="53">
        <v>7546687.7724806275</v>
      </c>
      <c r="AN16" s="53">
        <v>7685747.1246783026</v>
      </c>
      <c r="AO16" s="53">
        <v>7792039.1601001592</v>
      </c>
      <c r="AP16" s="53">
        <v>7903719.0457040649</v>
      </c>
      <c r="AQ16" s="53">
        <v>8025689.9586353227</v>
      </c>
      <c r="AR16" s="53">
        <v>8155114.3823876083</v>
      </c>
      <c r="AS16" s="53">
        <v>8276499.5890544076</v>
      </c>
      <c r="AT16" s="53">
        <v>8392849.3713129126</v>
      </c>
      <c r="AU16" s="53">
        <v>8533609.523060983</v>
      </c>
      <c r="AV16" s="53">
        <v>8672538.7723634578</v>
      </c>
      <c r="AW16" s="53">
        <v>8788100.564426491</v>
      </c>
      <c r="AX16" s="53">
        <v>8928242.7027003523</v>
      </c>
      <c r="AY16" s="53">
        <v>9064306.9512647577</v>
      </c>
      <c r="AZ16" s="53">
        <v>9200454.0102022123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>
        <v>28201448.179047562</v>
      </c>
      <c r="C18" s="49">
        <v>29050357.880825322</v>
      </c>
      <c r="D18" s="49">
        <v>29540041.210927226</v>
      </c>
      <c r="E18" s="49">
        <v>30109832.241383344</v>
      </c>
      <c r="F18" s="49">
        <v>30826229.856754202</v>
      </c>
      <c r="G18" s="49">
        <v>31523023.338508099</v>
      </c>
      <c r="H18" s="49">
        <v>32285538.733455695</v>
      </c>
      <c r="I18" s="49">
        <v>33562870.694916643</v>
      </c>
      <c r="J18" s="49">
        <v>33888264.90327166</v>
      </c>
      <c r="K18" s="49">
        <v>33498389.55668062</v>
      </c>
      <c r="L18" s="49">
        <v>33627256.966098927</v>
      </c>
      <c r="M18" s="49">
        <v>33769849.45298817</v>
      </c>
      <c r="N18" s="49">
        <v>33437863.31172666</v>
      </c>
      <c r="O18" s="49">
        <v>33608208.470376797</v>
      </c>
      <c r="P18" s="49">
        <v>34200762.581494287</v>
      </c>
      <c r="Q18" s="49">
        <v>35084305.991468422</v>
      </c>
      <c r="R18" s="49">
        <v>35901979.165352292</v>
      </c>
      <c r="S18" s="49">
        <v>36909084.394880138</v>
      </c>
      <c r="T18" s="49">
        <v>37822823.5911019</v>
      </c>
      <c r="U18" s="49">
        <v>38604006.285280116</v>
      </c>
      <c r="V18" s="49">
        <v>39321148.75751996</v>
      </c>
      <c r="W18" s="49">
        <v>39954012.762931593</v>
      </c>
      <c r="X18" s="49">
        <v>40483054.102407604</v>
      </c>
      <c r="Y18" s="49">
        <v>40972497.520872578</v>
      </c>
      <c r="Z18" s="49">
        <v>41420166.617096327</v>
      </c>
      <c r="AA18" s="49">
        <v>41841256.22400821</v>
      </c>
      <c r="AB18" s="49">
        <v>42207648.243276641</v>
      </c>
      <c r="AC18" s="49">
        <v>42535780.17774798</v>
      </c>
      <c r="AD18" s="49">
        <v>42847745.314507931</v>
      </c>
      <c r="AE18" s="49">
        <v>43159659.825232655</v>
      </c>
      <c r="AF18" s="49">
        <v>43495548.721679159</v>
      </c>
      <c r="AG18" s="49">
        <v>43841381.063942023</v>
      </c>
      <c r="AH18" s="49">
        <v>44188410.135355517</v>
      </c>
      <c r="AI18" s="49">
        <v>44500405.496657796</v>
      </c>
      <c r="AJ18" s="49">
        <v>44820442.023513786</v>
      </c>
      <c r="AK18" s="49">
        <v>45153460.965137854</v>
      </c>
      <c r="AL18" s="49">
        <v>45502352.205433317</v>
      </c>
      <c r="AM18" s="49">
        <v>45863915.170534298</v>
      </c>
      <c r="AN18" s="49">
        <v>46238475.908683479</v>
      </c>
      <c r="AO18" s="49">
        <v>46629033.820153326</v>
      </c>
      <c r="AP18" s="49">
        <v>47034844.277584583</v>
      </c>
      <c r="AQ18" s="49">
        <v>47462268.945106521</v>
      </c>
      <c r="AR18" s="49">
        <v>47913602.973202698</v>
      </c>
      <c r="AS18" s="49">
        <v>48378698.676483281</v>
      </c>
      <c r="AT18" s="49">
        <v>48863830.008773915</v>
      </c>
      <c r="AU18" s="49">
        <v>49369762.888809308</v>
      </c>
      <c r="AV18" s="49">
        <v>49893222.42978175</v>
      </c>
      <c r="AW18" s="49">
        <v>50422091.701634459</v>
      </c>
      <c r="AX18" s="49">
        <v>50967806.593424104</v>
      </c>
      <c r="AY18" s="49">
        <v>51542408.371331118</v>
      </c>
      <c r="AZ18" s="49">
        <v>52156653.507742442</v>
      </c>
    </row>
    <row r="19" spans="1:52" x14ac:dyDescent="0.35">
      <c r="A19" s="52" t="s">
        <v>871</v>
      </c>
      <c r="B19" s="53">
        <v>22894199</v>
      </c>
      <c r="C19" s="53">
        <v>23651287</v>
      </c>
      <c r="D19" s="53">
        <v>24043841</v>
      </c>
      <c r="E19" s="53">
        <v>24574075</v>
      </c>
      <c r="F19" s="53">
        <v>25255875</v>
      </c>
      <c r="G19" s="53">
        <v>25916468</v>
      </c>
      <c r="H19" s="53">
        <v>26555673</v>
      </c>
      <c r="I19" s="53">
        <v>27819515</v>
      </c>
      <c r="J19" s="53">
        <v>28067306</v>
      </c>
      <c r="K19" s="53">
        <v>27733367</v>
      </c>
      <c r="L19" s="53">
        <v>27890843</v>
      </c>
      <c r="M19" s="53">
        <v>27995901</v>
      </c>
      <c r="N19" s="53">
        <v>27734174</v>
      </c>
      <c r="O19" s="53">
        <v>27887887</v>
      </c>
      <c r="P19" s="53">
        <v>28400895</v>
      </c>
      <c r="Q19" s="53">
        <v>29147375</v>
      </c>
      <c r="R19" s="53">
        <v>29688816.00081756</v>
      </c>
      <c r="S19" s="53">
        <v>30447303.527246464</v>
      </c>
      <c r="T19" s="53">
        <v>31170531.478868984</v>
      </c>
      <c r="U19" s="53">
        <v>31809180.495994724</v>
      </c>
      <c r="V19" s="53">
        <v>32409453.32966489</v>
      </c>
      <c r="W19" s="53">
        <v>32946554.409861807</v>
      </c>
      <c r="X19" s="53">
        <v>33398961.824463304</v>
      </c>
      <c r="Y19" s="53">
        <v>33815756.405000448</v>
      </c>
      <c r="Z19" s="53">
        <v>34194381.98164355</v>
      </c>
      <c r="AA19" s="53">
        <v>34548127.502572536</v>
      </c>
      <c r="AB19" s="53">
        <v>34854234.23756405</v>
      </c>
      <c r="AC19" s="53">
        <v>35125205.42002365</v>
      </c>
      <c r="AD19" s="53">
        <v>35383256.455664642</v>
      </c>
      <c r="AE19" s="53">
        <v>35644277.190984763</v>
      </c>
      <c r="AF19" s="53">
        <v>35932084.303746462</v>
      </c>
      <c r="AG19" s="53">
        <v>36231782.155774198</v>
      </c>
      <c r="AH19" s="53">
        <v>36529553.229718573</v>
      </c>
      <c r="AI19" s="53">
        <v>36797515.361466691</v>
      </c>
      <c r="AJ19" s="53">
        <v>37072008.421020292</v>
      </c>
      <c r="AK19" s="53">
        <v>37357788.693382367</v>
      </c>
      <c r="AL19" s="53">
        <v>37657537.442612149</v>
      </c>
      <c r="AM19" s="53">
        <v>37968507.823621675</v>
      </c>
      <c r="AN19" s="53">
        <v>38290873.993346639</v>
      </c>
      <c r="AO19" s="53">
        <v>38628442.079744317</v>
      </c>
      <c r="AP19" s="53">
        <v>38981576.062760837</v>
      </c>
      <c r="AQ19" s="53">
        <v>39354156.602151506</v>
      </c>
      <c r="AR19" s="53">
        <v>39749005.843030959</v>
      </c>
      <c r="AS19" s="53">
        <v>40156354.412442043</v>
      </c>
      <c r="AT19" s="53">
        <v>40581203.903244689</v>
      </c>
      <c r="AU19" s="53">
        <v>41024681.013863638</v>
      </c>
      <c r="AV19" s="53">
        <v>41485856.477847397</v>
      </c>
      <c r="AW19" s="53">
        <v>41951655.603040598</v>
      </c>
      <c r="AX19" s="53">
        <v>42433448.453623496</v>
      </c>
      <c r="AY19" s="53">
        <v>42942832.038360424</v>
      </c>
      <c r="AZ19" s="53">
        <v>43490300.603339449</v>
      </c>
    </row>
    <row r="20" spans="1:52" x14ac:dyDescent="0.35">
      <c r="A20" s="54" t="s">
        <v>872</v>
      </c>
      <c r="B20" s="55">
        <v>5307249.1790475631</v>
      </c>
      <c r="C20" s="55">
        <v>5399070.8808253231</v>
      </c>
      <c r="D20" s="55">
        <v>5496200.2109272266</v>
      </c>
      <c r="E20" s="55">
        <v>5535757.2413833458</v>
      </c>
      <c r="F20" s="55">
        <v>5570354.8567542015</v>
      </c>
      <c r="G20" s="55">
        <v>5606555.3385081002</v>
      </c>
      <c r="H20" s="55">
        <v>5729865.7334556961</v>
      </c>
      <c r="I20" s="55">
        <v>5743355.6949166423</v>
      </c>
      <c r="J20" s="55">
        <v>5820958.9032716565</v>
      </c>
      <c r="K20" s="55">
        <v>5765022.5566806216</v>
      </c>
      <c r="L20" s="55">
        <v>5736413.9660989251</v>
      </c>
      <c r="M20" s="55">
        <v>5773948.4529881692</v>
      </c>
      <c r="N20" s="55">
        <v>5703689.3117266577</v>
      </c>
      <c r="O20" s="55">
        <v>5720321.4703767998</v>
      </c>
      <c r="P20" s="55">
        <v>5799867.5814942904</v>
      </c>
      <c r="Q20" s="55">
        <v>5936930.9914684212</v>
      </c>
      <c r="R20" s="55">
        <v>6213163.1645347318</v>
      </c>
      <c r="S20" s="55">
        <v>6461780.8676336762</v>
      </c>
      <c r="T20" s="55">
        <v>6652292.1122329198</v>
      </c>
      <c r="U20" s="55">
        <v>6794825.7892853934</v>
      </c>
      <c r="V20" s="55">
        <v>6911695.4278550716</v>
      </c>
      <c r="W20" s="55">
        <v>7007458.353069786</v>
      </c>
      <c r="X20" s="55">
        <v>7084092.2779443013</v>
      </c>
      <c r="Y20" s="55">
        <v>7156741.1158721261</v>
      </c>
      <c r="Z20" s="55">
        <v>7225784.6354527744</v>
      </c>
      <c r="AA20" s="55">
        <v>7293128.7214356735</v>
      </c>
      <c r="AB20" s="55">
        <v>7353414.0057125883</v>
      </c>
      <c r="AC20" s="55">
        <v>7410574.7577243317</v>
      </c>
      <c r="AD20" s="55">
        <v>7464488.8588432884</v>
      </c>
      <c r="AE20" s="55">
        <v>7515382.6342478897</v>
      </c>
      <c r="AF20" s="55">
        <v>7563464.4179326938</v>
      </c>
      <c r="AG20" s="55">
        <v>7609598.9081678269</v>
      </c>
      <c r="AH20" s="55">
        <v>7658856.9056369402</v>
      </c>
      <c r="AI20" s="55">
        <v>7702890.1351911081</v>
      </c>
      <c r="AJ20" s="55">
        <v>7748433.6024934929</v>
      </c>
      <c r="AK20" s="55">
        <v>7795672.2717554886</v>
      </c>
      <c r="AL20" s="55">
        <v>7844814.7628211686</v>
      </c>
      <c r="AM20" s="55">
        <v>7895407.3469126206</v>
      </c>
      <c r="AN20" s="55">
        <v>7947601.9153368408</v>
      </c>
      <c r="AO20" s="55">
        <v>8000591.7404090129</v>
      </c>
      <c r="AP20" s="55">
        <v>8053268.2148237461</v>
      </c>
      <c r="AQ20" s="55">
        <v>8108112.3429550193</v>
      </c>
      <c r="AR20" s="55">
        <v>8164597.1301717404</v>
      </c>
      <c r="AS20" s="55">
        <v>8222344.2640412357</v>
      </c>
      <c r="AT20" s="55">
        <v>8282626.1055292292</v>
      </c>
      <c r="AU20" s="55">
        <v>8345081.8749456685</v>
      </c>
      <c r="AV20" s="55">
        <v>8407365.9519343525</v>
      </c>
      <c r="AW20" s="55">
        <v>8470436.0985938627</v>
      </c>
      <c r="AX20" s="55">
        <v>8534358.1398006082</v>
      </c>
      <c r="AY20" s="55">
        <v>8599576.3329706918</v>
      </c>
      <c r="AZ20" s="55">
        <v>8666352.9044029955</v>
      </c>
    </row>
    <row r="21" spans="1:52" x14ac:dyDescent="0.35">
      <c r="A21" s="48" t="s">
        <v>873</v>
      </c>
      <c r="B21" s="55">
        <v>5361.5</v>
      </c>
      <c r="C21" s="55">
        <v>5423.5</v>
      </c>
      <c r="D21" s="55">
        <v>5540</v>
      </c>
      <c r="E21" s="55">
        <v>5655</v>
      </c>
      <c r="F21" s="55">
        <v>5987</v>
      </c>
      <c r="G21" s="55">
        <v>6127.5</v>
      </c>
      <c r="H21" s="55">
        <v>6285</v>
      </c>
      <c r="I21" s="55">
        <v>6421</v>
      </c>
      <c r="J21" s="55">
        <v>6476.5</v>
      </c>
      <c r="K21" s="55">
        <v>6232</v>
      </c>
      <c r="L21" s="55">
        <v>6201</v>
      </c>
      <c r="M21" s="55">
        <v>6230</v>
      </c>
      <c r="N21" s="55">
        <v>6085</v>
      </c>
      <c r="O21" s="55">
        <v>5916.5</v>
      </c>
      <c r="P21" s="55">
        <v>5826.5</v>
      </c>
      <c r="Q21" s="55">
        <v>5758</v>
      </c>
      <c r="R21" s="55">
        <v>5711.3149682334642</v>
      </c>
      <c r="S21" s="55">
        <v>5905.8921660871074</v>
      </c>
      <c r="T21" s="55">
        <v>6069.5683149647557</v>
      </c>
      <c r="U21" s="55">
        <v>6215.595332418181</v>
      </c>
      <c r="V21" s="55">
        <v>6346.6698401016965</v>
      </c>
      <c r="W21" s="55">
        <v>6471.4844195414416</v>
      </c>
      <c r="X21" s="55">
        <v>6584.3419351313078</v>
      </c>
      <c r="Y21" s="55">
        <v>6682.8553391293844</v>
      </c>
      <c r="Z21" s="55">
        <v>6777.6857495040631</v>
      </c>
      <c r="AA21" s="55">
        <v>6870.0281958681308</v>
      </c>
      <c r="AB21" s="55">
        <v>6961.4851280760613</v>
      </c>
      <c r="AC21" s="55">
        <v>7052.7059747151934</v>
      </c>
      <c r="AD21" s="55">
        <v>7143.9487206447484</v>
      </c>
      <c r="AE21" s="55">
        <v>7235.0751646858344</v>
      </c>
      <c r="AF21" s="55">
        <v>7325.9347163691209</v>
      </c>
      <c r="AG21" s="55">
        <v>7402.2981815218127</v>
      </c>
      <c r="AH21" s="55">
        <v>7477.1667096728015</v>
      </c>
      <c r="AI21" s="55">
        <v>7551.6602935290157</v>
      </c>
      <c r="AJ21" s="55">
        <v>7626.5224101899703</v>
      </c>
      <c r="AK21" s="55">
        <v>7702.8283070765474</v>
      </c>
      <c r="AL21" s="55">
        <v>7777.2810604417882</v>
      </c>
      <c r="AM21" s="55">
        <v>7853.3989169763872</v>
      </c>
      <c r="AN21" s="55">
        <v>7930.8490093496639</v>
      </c>
      <c r="AO21" s="55">
        <v>8009.3593887944271</v>
      </c>
      <c r="AP21" s="55">
        <v>8090.4913387761708</v>
      </c>
      <c r="AQ21" s="55">
        <v>8174.8318956913226</v>
      </c>
      <c r="AR21" s="55">
        <v>8258.9760643955451</v>
      </c>
      <c r="AS21" s="55">
        <v>8344.8566296112622</v>
      </c>
      <c r="AT21" s="55">
        <v>8431.238469554768</v>
      </c>
      <c r="AU21" s="55">
        <v>8519.1528162496616</v>
      </c>
      <c r="AV21" s="55">
        <v>8604.5507812495252</v>
      </c>
      <c r="AW21" s="55">
        <v>8690.536166769627</v>
      </c>
      <c r="AX21" s="55">
        <v>8776.0169465714989</v>
      </c>
      <c r="AY21" s="55">
        <v>8861.467808095822</v>
      </c>
      <c r="AZ21" s="55">
        <v>8947.3414666723256</v>
      </c>
    </row>
    <row r="22" spans="1:52" x14ac:dyDescent="0.35">
      <c r="A22" s="48" t="s">
        <v>866</v>
      </c>
      <c r="B22" s="49">
        <v>600208</v>
      </c>
      <c r="C22" s="49">
        <v>582084</v>
      </c>
      <c r="D22" s="49">
        <v>571706</v>
      </c>
      <c r="E22" s="49">
        <v>596004</v>
      </c>
      <c r="F22" s="49">
        <v>637824</v>
      </c>
      <c r="G22" s="49">
        <v>656002</v>
      </c>
      <c r="H22" s="49">
        <v>724072</v>
      </c>
      <c r="I22" s="49">
        <v>764262</v>
      </c>
      <c r="J22" s="49">
        <v>784656</v>
      </c>
      <c r="K22" s="49">
        <v>695984</v>
      </c>
      <c r="L22" s="49">
        <v>749104</v>
      </c>
      <c r="M22" s="49">
        <v>762982</v>
      </c>
      <c r="N22" s="49">
        <v>755940</v>
      </c>
      <c r="O22" s="49">
        <v>765178</v>
      </c>
      <c r="P22" s="49">
        <v>776653.99999999988</v>
      </c>
      <c r="Q22" s="49">
        <v>808482</v>
      </c>
      <c r="R22" s="49">
        <v>850093.80714012985</v>
      </c>
      <c r="S22" s="49">
        <v>905732.67026914831</v>
      </c>
      <c r="T22" s="49">
        <v>963433.59951237449</v>
      </c>
      <c r="U22" s="49">
        <v>1017905.1585748307</v>
      </c>
      <c r="V22" s="49">
        <v>1069044.4236259428</v>
      </c>
      <c r="W22" s="49">
        <v>1120445.068197438</v>
      </c>
      <c r="X22" s="49">
        <v>1169047.0692671081</v>
      </c>
      <c r="Y22" s="49">
        <v>1216859.0770597039</v>
      </c>
      <c r="Z22" s="49">
        <v>1257973.5770309875</v>
      </c>
      <c r="AA22" s="49">
        <v>1302181.6348534632</v>
      </c>
      <c r="AB22" s="49">
        <v>1350458.1741881373</v>
      </c>
      <c r="AC22" s="49">
        <v>1402837.1885786818</v>
      </c>
      <c r="AD22" s="49">
        <v>1457938.724933859</v>
      </c>
      <c r="AE22" s="49">
        <v>1512728.2558326311</v>
      </c>
      <c r="AF22" s="49">
        <v>1568535.0423313756</v>
      </c>
      <c r="AG22" s="49">
        <v>1626344.225856191</v>
      </c>
      <c r="AH22" s="49">
        <v>1679535.5978625957</v>
      </c>
      <c r="AI22" s="49">
        <v>1732133.5928445724</v>
      </c>
      <c r="AJ22" s="49">
        <v>1784737.2832118468</v>
      </c>
      <c r="AK22" s="49">
        <v>1834092.2264456912</v>
      </c>
      <c r="AL22" s="49">
        <v>1888345.9424180905</v>
      </c>
      <c r="AM22" s="49">
        <v>1943490.8989654547</v>
      </c>
      <c r="AN22" s="49">
        <v>2017176.5006654032</v>
      </c>
      <c r="AO22" s="49">
        <v>2082934.1161513417</v>
      </c>
      <c r="AP22" s="49">
        <v>2149625.2811749917</v>
      </c>
      <c r="AQ22" s="49">
        <v>2220172.7144618598</v>
      </c>
      <c r="AR22" s="49">
        <v>2292101.6810090975</v>
      </c>
      <c r="AS22" s="49">
        <v>2361300.4816872547</v>
      </c>
      <c r="AT22" s="49">
        <v>2429551.5814311597</v>
      </c>
      <c r="AU22" s="49">
        <v>2506607.0212058043</v>
      </c>
      <c r="AV22" s="49">
        <v>2582920.7971521895</v>
      </c>
      <c r="AW22" s="49">
        <v>2650070.821435038</v>
      </c>
      <c r="AX22" s="49">
        <v>2725441.3766150819</v>
      </c>
      <c r="AY22" s="49">
        <v>2792845.4786015465</v>
      </c>
      <c r="AZ22" s="49">
        <v>2857657.3802103144</v>
      </c>
    </row>
    <row r="23" spans="1:52" x14ac:dyDescent="0.35">
      <c r="A23" s="50" t="s">
        <v>874</v>
      </c>
      <c r="B23" s="51">
        <v>339994</v>
      </c>
      <c r="C23" s="51">
        <v>324324</v>
      </c>
      <c r="D23" s="51">
        <v>311092</v>
      </c>
      <c r="E23" s="51">
        <v>319067.99999999994</v>
      </c>
      <c r="F23" s="51">
        <v>334827.99999999994</v>
      </c>
      <c r="G23" s="51">
        <v>342158</v>
      </c>
      <c r="H23" s="51">
        <v>379724</v>
      </c>
      <c r="I23" s="51">
        <v>398103.99999999994</v>
      </c>
      <c r="J23" s="51">
        <v>402808</v>
      </c>
      <c r="K23" s="51">
        <v>361990</v>
      </c>
      <c r="L23" s="51">
        <v>360234</v>
      </c>
      <c r="M23" s="51">
        <v>353864</v>
      </c>
      <c r="N23" s="51">
        <v>351830</v>
      </c>
      <c r="O23" s="51">
        <v>344266</v>
      </c>
      <c r="P23" s="51">
        <v>348139.99999999994</v>
      </c>
      <c r="Q23" s="51">
        <v>358013.99999999994</v>
      </c>
      <c r="R23" s="51">
        <v>379951.80241447728</v>
      </c>
      <c r="S23" s="51">
        <v>410589.91277869308</v>
      </c>
      <c r="T23" s="51">
        <v>441977.40615555947</v>
      </c>
      <c r="U23" s="51">
        <v>471364.10217744583</v>
      </c>
      <c r="V23" s="51">
        <v>499056.16254774295</v>
      </c>
      <c r="W23" s="51">
        <v>527393.9857880529</v>
      </c>
      <c r="X23" s="51">
        <v>553866.4999402673</v>
      </c>
      <c r="Y23" s="51">
        <v>579984.77039877593</v>
      </c>
      <c r="Z23" s="51">
        <v>606521.48768702638</v>
      </c>
      <c r="AA23" s="51">
        <v>633913.69348213379</v>
      </c>
      <c r="AB23" s="51">
        <v>663912.00278383144</v>
      </c>
      <c r="AC23" s="51">
        <v>696642.08425369323</v>
      </c>
      <c r="AD23" s="51">
        <v>730571.60921358818</v>
      </c>
      <c r="AE23" s="51">
        <v>765164.39859443286</v>
      </c>
      <c r="AF23" s="51">
        <v>800480.83894234989</v>
      </c>
      <c r="AG23" s="51">
        <v>837810.66625657387</v>
      </c>
      <c r="AH23" s="51">
        <v>871931.76622046623</v>
      </c>
      <c r="AI23" s="51">
        <v>906568.38769230945</v>
      </c>
      <c r="AJ23" s="51">
        <v>941975.87600152963</v>
      </c>
      <c r="AK23" s="51">
        <v>976684.70181517536</v>
      </c>
      <c r="AL23" s="51">
        <v>1014160.6268614928</v>
      </c>
      <c r="AM23" s="51">
        <v>1052712.7560761045</v>
      </c>
      <c r="AN23" s="51">
        <v>1101635.6987019875</v>
      </c>
      <c r="AO23" s="51">
        <v>1145905.6656936021</v>
      </c>
      <c r="AP23" s="51">
        <v>1189420.0904398044</v>
      </c>
      <c r="AQ23" s="51">
        <v>1233970.0484638591</v>
      </c>
      <c r="AR23" s="51">
        <v>1278431.6160837957</v>
      </c>
      <c r="AS23" s="51">
        <v>1322689.8700434854</v>
      </c>
      <c r="AT23" s="51">
        <v>1365977.8726340276</v>
      </c>
      <c r="AU23" s="51">
        <v>1415003.2801075864</v>
      </c>
      <c r="AV23" s="51">
        <v>1463478.0319615148</v>
      </c>
      <c r="AW23" s="51">
        <v>1506385.8960809689</v>
      </c>
      <c r="AX23" s="51">
        <v>1553189.4773685925</v>
      </c>
      <c r="AY23" s="51">
        <v>1594548.7347577554</v>
      </c>
      <c r="AZ23" s="51">
        <v>1634019.7614318891</v>
      </c>
    </row>
    <row r="24" spans="1:52" x14ac:dyDescent="0.35">
      <c r="A24" s="54" t="s">
        <v>869</v>
      </c>
      <c r="B24" s="55">
        <v>260214</v>
      </c>
      <c r="C24" s="55">
        <v>257760</v>
      </c>
      <c r="D24" s="55">
        <v>260614</v>
      </c>
      <c r="E24" s="55">
        <v>276936</v>
      </c>
      <c r="F24" s="55">
        <v>302996</v>
      </c>
      <c r="G24" s="55">
        <v>313844</v>
      </c>
      <c r="H24" s="55">
        <v>344348</v>
      </c>
      <c r="I24" s="55">
        <v>366158</v>
      </c>
      <c r="J24" s="55">
        <v>381848</v>
      </c>
      <c r="K24" s="55">
        <v>333994</v>
      </c>
      <c r="L24" s="55">
        <v>388870</v>
      </c>
      <c r="M24" s="55">
        <v>409118</v>
      </c>
      <c r="N24" s="55">
        <v>404110.00000000006</v>
      </c>
      <c r="O24" s="55">
        <v>420911.99999999994</v>
      </c>
      <c r="P24" s="55">
        <v>428513.99999999994</v>
      </c>
      <c r="Q24" s="55">
        <v>450468</v>
      </c>
      <c r="R24" s="55">
        <v>470142.00472565263</v>
      </c>
      <c r="S24" s="55">
        <v>495142.75749045523</v>
      </c>
      <c r="T24" s="55">
        <v>521456.19335681497</v>
      </c>
      <c r="U24" s="55">
        <v>546541.05639738496</v>
      </c>
      <c r="V24" s="55">
        <v>569988.26107819995</v>
      </c>
      <c r="W24" s="55">
        <v>593051.08240938501</v>
      </c>
      <c r="X24" s="55">
        <v>615180.56932684081</v>
      </c>
      <c r="Y24" s="55">
        <v>636874.30666092806</v>
      </c>
      <c r="Z24" s="55">
        <v>651452.0893439611</v>
      </c>
      <c r="AA24" s="55">
        <v>668267.94137132925</v>
      </c>
      <c r="AB24" s="55">
        <v>686546.17140430585</v>
      </c>
      <c r="AC24" s="55">
        <v>706195.10432498856</v>
      </c>
      <c r="AD24" s="55">
        <v>727367.11572027078</v>
      </c>
      <c r="AE24" s="55">
        <v>747563.8572381984</v>
      </c>
      <c r="AF24" s="55">
        <v>768054.20338902588</v>
      </c>
      <c r="AG24" s="55">
        <v>788533.55959961703</v>
      </c>
      <c r="AH24" s="55">
        <v>807603.83164212934</v>
      </c>
      <c r="AI24" s="55">
        <v>825565.20515226282</v>
      </c>
      <c r="AJ24" s="55">
        <v>842761.40721031709</v>
      </c>
      <c r="AK24" s="55">
        <v>857407.52463051572</v>
      </c>
      <c r="AL24" s="55">
        <v>874185.31555659778</v>
      </c>
      <c r="AM24" s="55">
        <v>890778.14288935007</v>
      </c>
      <c r="AN24" s="55">
        <v>915540.8019634157</v>
      </c>
      <c r="AO24" s="55">
        <v>937028.45045773953</v>
      </c>
      <c r="AP24" s="55">
        <v>960205.19073518738</v>
      </c>
      <c r="AQ24" s="55">
        <v>986202.66599800065</v>
      </c>
      <c r="AR24" s="55">
        <v>1013670.0649253019</v>
      </c>
      <c r="AS24" s="55">
        <v>1038610.6116437694</v>
      </c>
      <c r="AT24" s="55">
        <v>1063573.7087971324</v>
      </c>
      <c r="AU24" s="55">
        <v>1091603.7410982181</v>
      </c>
      <c r="AV24" s="55">
        <v>1119442.7651906749</v>
      </c>
      <c r="AW24" s="55">
        <v>1143684.9253540691</v>
      </c>
      <c r="AX24" s="55">
        <v>1172251.8992464894</v>
      </c>
      <c r="AY24" s="55">
        <v>1198296.7438437911</v>
      </c>
      <c r="AZ24" s="55">
        <v>1223637.6187784253</v>
      </c>
    </row>
    <row r="25" spans="1:52" x14ac:dyDescent="0.35">
      <c r="A25" s="48" t="s">
        <v>875</v>
      </c>
      <c r="B25" s="56">
        <v>1602.3358663664608</v>
      </c>
      <c r="C25" s="56">
        <v>1650.6484918185593</v>
      </c>
      <c r="D25" s="56">
        <v>1670.8751030291528</v>
      </c>
      <c r="E25" s="56">
        <v>1816.2772392020827</v>
      </c>
      <c r="F25" s="56">
        <v>1838.1477854496238</v>
      </c>
      <c r="G25" s="56">
        <v>1934.7351721896407</v>
      </c>
      <c r="H25" s="56">
        <v>2102.6897820410827</v>
      </c>
      <c r="I25" s="56">
        <v>2066.6123050930119</v>
      </c>
      <c r="J25" s="56">
        <v>1931.0454538325034</v>
      </c>
      <c r="K25" s="56">
        <v>1911.8676774102669</v>
      </c>
      <c r="L25" s="56">
        <v>1925.8286854654684</v>
      </c>
      <c r="M25" s="56">
        <v>1888.8993961672143</v>
      </c>
      <c r="N25" s="56">
        <v>1859.037011435058</v>
      </c>
      <c r="O25" s="56">
        <v>1782.791747604741</v>
      </c>
      <c r="P25" s="56">
        <v>1753.5676859548846</v>
      </c>
      <c r="Q25" s="56">
        <v>1816.1638472358504</v>
      </c>
      <c r="R25" s="56">
        <v>1843.8169321285627</v>
      </c>
      <c r="S25" s="56">
        <v>1881.716874943168</v>
      </c>
      <c r="T25" s="56">
        <v>1918.1047924851671</v>
      </c>
      <c r="U25" s="56">
        <v>1950.5652258156788</v>
      </c>
      <c r="V25" s="56">
        <v>1980.090481185523</v>
      </c>
      <c r="W25" s="56">
        <v>2006.8866362622275</v>
      </c>
      <c r="X25" s="56">
        <v>2031.4756905844752</v>
      </c>
      <c r="Y25" s="56">
        <v>2059.2475135361442</v>
      </c>
      <c r="Z25" s="56">
        <v>2085.5755469975725</v>
      </c>
      <c r="AA25" s="56">
        <v>2111.412920602223</v>
      </c>
      <c r="AB25" s="56">
        <v>2136.744274395744</v>
      </c>
      <c r="AC25" s="56">
        <v>2161.8706015386588</v>
      </c>
      <c r="AD25" s="56">
        <v>2186.9747073477511</v>
      </c>
      <c r="AE25" s="56">
        <v>2212.1190117473252</v>
      </c>
      <c r="AF25" s="56">
        <v>2237.1558759976397</v>
      </c>
      <c r="AG25" s="56">
        <v>2261.9702224324637</v>
      </c>
      <c r="AH25" s="56">
        <v>2286.3298807567639</v>
      </c>
      <c r="AI25" s="56">
        <v>2307.0619856896656</v>
      </c>
      <c r="AJ25" s="56">
        <v>2328.0857038383228</v>
      </c>
      <c r="AK25" s="56">
        <v>2349.1457026706121</v>
      </c>
      <c r="AL25" s="56">
        <v>2370.4832019076748</v>
      </c>
      <c r="AM25" s="56">
        <v>2392.2583656977808</v>
      </c>
      <c r="AN25" s="56">
        <v>2414.0621047862578</v>
      </c>
      <c r="AO25" s="56">
        <v>2436.8518023242532</v>
      </c>
      <c r="AP25" s="56">
        <v>2460.6383992640631</v>
      </c>
      <c r="AQ25" s="56">
        <v>2485.1908986570761</v>
      </c>
      <c r="AR25" s="56">
        <v>2509.8632054846994</v>
      </c>
      <c r="AS25" s="56">
        <v>2535.4780931173273</v>
      </c>
      <c r="AT25" s="56">
        <v>2561.8278951143748</v>
      </c>
      <c r="AU25" s="56">
        <v>2589.4616562151318</v>
      </c>
      <c r="AV25" s="56">
        <v>2618.1682500615698</v>
      </c>
      <c r="AW25" s="56">
        <v>2647.4102483568804</v>
      </c>
      <c r="AX25" s="56">
        <v>2676.8391871459244</v>
      </c>
      <c r="AY25" s="56">
        <v>2706.7427766908559</v>
      </c>
      <c r="AZ25" s="56">
        <v>2737.0487874423029</v>
      </c>
    </row>
    <row r="26" spans="1:52" x14ac:dyDescent="0.35">
      <c r="A26" s="52" t="s">
        <v>876</v>
      </c>
      <c r="B26" s="57">
        <v>936.93658815081994</v>
      </c>
      <c r="C26" s="57">
        <v>975.15464794521154</v>
      </c>
      <c r="D26" s="57">
        <v>983.99292557647186</v>
      </c>
      <c r="E26" s="57">
        <v>1057.8274808262165</v>
      </c>
      <c r="F26" s="57">
        <v>1081.9735121499584</v>
      </c>
      <c r="G26" s="57">
        <v>1125.7827746816024</v>
      </c>
      <c r="H26" s="57">
        <v>1286.0020552796964</v>
      </c>
      <c r="I26" s="57">
        <v>1237.1102493266558</v>
      </c>
      <c r="J26" s="57">
        <v>1084.3710217799203</v>
      </c>
      <c r="K26" s="57">
        <v>1076.1599915319657</v>
      </c>
      <c r="L26" s="57">
        <v>1067.2638269663303</v>
      </c>
      <c r="M26" s="57">
        <v>1024.114510210142</v>
      </c>
      <c r="N26" s="57">
        <v>996.05496627261141</v>
      </c>
      <c r="O26" s="57">
        <v>919.89620494785231</v>
      </c>
      <c r="P26" s="57">
        <v>886.72069638061407</v>
      </c>
      <c r="Q26" s="57">
        <v>889.17291572099248</v>
      </c>
      <c r="R26" s="57">
        <v>899.14419090153729</v>
      </c>
      <c r="S26" s="57">
        <v>912.20524500107626</v>
      </c>
      <c r="T26" s="57">
        <v>924.92270649018462</v>
      </c>
      <c r="U26" s="57">
        <v>935.65744807919782</v>
      </c>
      <c r="V26" s="57">
        <v>944.5737616762234</v>
      </c>
      <c r="W26" s="57">
        <v>952.19101420917275</v>
      </c>
      <c r="X26" s="57">
        <v>958.92238549889555</v>
      </c>
      <c r="Y26" s="57">
        <v>966.81020268145505</v>
      </c>
      <c r="Z26" s="57">
        <v>974.18334672446792</v>
      </c>
      <c r="AA26" s="57">
        <v>981.82634293518811</v>
      </c>
      <c r="AB26" s="57">
        <v>989.42500672676306</v>
      </c>
      <c r="AC26" s="57">
        <v>996.89408179069073</v>
      </c>
      <c r="AD26" s="57">
        <v>1004.2862745508951</v>
      </c>
      <c r="AE26" s="57">
        <v>1011.5875106321083</v>
      </c>
      <c r="AF26" s="57">
        <v>1018.9632068762459</v>
      </c>
      <c r="AG26" s="57">
        <v>1026.2879273293206</v>
      </c>
      <c r="AH26" s="57">
        <v>1033.6959356779587</v>
      </c>
      <c r="AI26" s="57">
        <v>1040.1681714863082</v>
      </c>
      <c r="AJ26" s="57">
        <v>1046.6706477607265</v>
      </c>
      <c r="AK26" s="57">
        <v>1053.1817276350816</v>
      </c>
      <c r="AL26" s="57">
        <v>1059.8180296832761</v>
      </c>
      <c r="AM26" s="57">
        <v>1066.5574955009242</v>
      </c>
      <c r="AN26" s="57">
        <v>1073.4330408384947</v>
      </c>
      <c r="AO26" s="57">
        <v>1080.4835765444998</v>
      </c>
      <c r="AP26" s="57">
        <v>1087.9414213518714</v>
      </c>
      <c r="AQ26" s="57">
        <v>1095.8822388702722</v>
      </c>
      <c r="AR26" s="57">
        <v>1103.7857245812904</v>
      </c>
      <c r="AS26" s="57">
        <v>1112.2740109408035</v>
      </c>
      <c r="AT26" s="57">
        <v>1121.2782575105709</v>
      </c>
      <c r="AU26" s="57">
        <v>1131.2462987335305</v>
      </c>
      <c r="AV26" s="57">
        <v>1141.7394806905154</v>
      </c>
      <c r="AW26" s="57">
        <v>1152.554565159536</v>
      </c>
      <c r="AX26" s="57">
        <v>1163.7236031049049</v>
      </c>
      <c r="AY26" s="57">
        <v>1175.2883957843369</v>
      </c>
      <c r="AZ26" s="57">
        <v>1187.2946343256433</v>
      </c>
    </row>
    <row r="27" spans="1:52" x14ac:dyDescent="0.35">
      <c r="A27" s="54" t="s">
        <v>877</v>
      </c>
      <c r="B27" s="58">
        <v>665.39927821564072</v>
      </c>
      <c r="C27" s="58">
        <v>675.49384387334783</v>
      </c>
      <c r="D27" s="58">
        <v>686.88217745268093</v>
      </c>
      <c r="E27" s="58">
        <v>758.44975837586617</v>
      </c>
      <c r="F27" s="58">
        <v>756.17427329966551</v>
      </c>
      <c r="G27" s="58">
        <v>808.95239750803819</v>
      </c>
      <c r="H27" s="58">
        <v>816.68772676138644</v>
      </c>
      <c r="I27" s="58">
        <v>829.50205576635585</v>
      </c>
      <c r="J27" s="58">
        <v>846.67443205258326</v>
      </c>
      <c r="K27" s="58">
        <v>835.70768587830116</v>
      </c>
      <c r="L27" s="58">
        <v>858.56485849913804</v>
      </c>
      <c r="M27" s="58">
        <v>864.78488595707222</v>
      </c>
      <c r="N27" s="58">
        <v>862.98204516244675</v>
      </c>
      <c r="O27" s="58">
        <v>862.89554265688867</v>
      </c>
      <c r="P27" s="58">
        <v>866.84698957427054</v>
      </c>
      <c r="Q27" s="58">
        <v>926.99093151485795</v>
      </c>
      <c r="R27" s="58">
        <v>944.67274122702531</v>
      </c>
      <c r="S27" s="58">
        <v>969.51162994209176</v>
      </c>
      <c r="T27" s="58">
        <v>993.18208599498246</v>
      </c>
      <c r="U27" s="58">
        <v>1014.907777736481</v>
      </c>
      <c r="V27" s="58">
        <v>1035.5167195092995</v>
      </c>
      <c r="W27" s="58">
        <v>1054.6956220530549</v>
      </c>
      <c r="X27" s="58">
        <v>1072.5533050855795</v>
      </c>
      <c r="Y27" s="58">
        <v>1092.4373108546893</v>
      </c>
      <c r="Z27" s="58">
        <v>1111.3922002731047</v>
      </c>
      <c r="AA27" s="58">
        <v>1129.586577667035</v>
      </c>
      <c r="AB27" s="58">
        <v>1147.319267668981</v>
      </c>
      <c r="AC27" s="58">
        <v>1164.9765197479683</v>
      </c>
      <c r="AD27" s="58">
        <v>1182.688432796856</v>
      </c>
      <c r="AE27" s="58">
        <v>1200.531501115217</v>
      </c>
      <c r="AF27" s="58">
        <v>1218.1926691213937</v>
      </c>
      <c r="AG27" s="58">
        <v>1235.6822951031429</v>
      </c>
      <c r="AH27" s="58">
        <v>1252.6339450788053</v>
      </c>
      <c r="AI27" s="58">
        <v>1266.8938142033574</v>
      </c>
      <c r="AJ27" s="58">
        <v>1281.4150560775963</v>
      </c>
      <c r="AK27" s="58">
        <v>1295.9639750355302</v>
      </c>
      <c r="AL27" s="58">
        <v>1310.6651722243989</v>
      </c>
      <c r="AM27" s="58">
        <v>1325.7008701968566</v>
      </c>
      <c r="AN27" s="58">
        <v>1340.6290639477629</v>
      </c>
      <c r="AO27" s="58">
        <v>1356.3682257797534</v>
      </c>
      <c r="AP27" s="58">
        <v>1372.6969779121916</v>
      </c>
      <c r="AQ27" s="58">
        <v>1389.3086597868041</v>
      </c>
      <c r="AR27" s="58">
        <v>1406.0774809034087</v>
      </c>
      <c r="AS27" s="58">
        <v>1423.2040821765236</v>
      </c>
      <c r="AT27" s="58">
        <v>1440.5496376038041</v>
      </c>
      <c r="AU27" s="58">
        <v>1458.2153574816014</v>
      </c>
      <c r="AV27" s="58">
        <v>1476.4287693710544</v>
      </c>
      <c r="AW27" s="58">
        <v>1494.8556831973442</v>
      </c>
      <c r="AX27" s="58">
        <v>1513.1155840410192</v>
      </c>
      <c r="AY27" s="58">
        <v>1531.4543809065187</v>
      </c>
      <c r="AZ27" s="58">
        <v>1549.7541531166596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>
        <v>256144294.17904755</v>
      </c>
      <c r="C30" s="62">
        <v>263427961.88082531</v>
      </c>
      <c r="D30" s="62">
        <v>268820935.21092725</v>
      </c>
      <c r="E30" s="62">
        <v>273658329.24138331</v>
      </c>
      <c r="F30" s="62">
        <v>278404118.85675418</v>
      </c>
      <c r="G30" s="62">
        <v>284589505.33850813</v>
      </c>
      <c r="H30" s="62">
        <v>291258991.73345572</v>
      </c>
      <c r="I30" s="62">
        <v>298753086.69491667</v>
      </c>
      <c r="J30" s="62">
        <v>303748883.90327168</v>
      </c>
      <c r="K30" s="62">
        <v>305611817.55668062</v>
      </c>
      <c r="L30" s="62">
        <v>310156348.9660989</v>
      </c>
      <c r="M30" s="62">
        <v>313582448.45298815</v>
      </c>
      <c r="N30" s="62">
        <v>314987025.31172669</v>
      </c>
      <c r="O30" s="62">
        <v>319608426.47037679</v>
      </c>
      <c r="P30" s="62">
        <v>323509058.58149427</v>
      </c>
      <c r="Q30" s="62">
        <v>327835506.99146843</v>
      </c>
      <c r="R30" s="62">
        <v>335648127.25269699</v>
      </c>
      <c r="S30" s="62">
        <v>343553013.86135173</v>
      </c>
      <c r="T30" s="62">
        <v>349860392.44599646</v>
      </c>
      <c r="U30" s="62">
        <v>355542928.09642208</v>
      </c>
      <c r="V30" s="62">
        <v>360404343.70063138</v>
      </c>
      <c r="W30" s="62">
        <v>365136007.23007256</v>
      </c>
      <c r="X30" s="62">
        <v>369786022.23044741</v>
      </c>
      <c r="Y30" s="62">
        <v>373932816.96997285</v>
      </c>
      <c r="Z30" s="62">
        <v>377630207.4127171</v>
      </c>
      <c r="AA30" s="62">
        <v>381120494.28871155</v>
      </c>
      <c r="AB30" s="62">
        <v>383868726.81150085</v>
      </c>
      <c r="AC30" s="62">
        <v>386210404.57085395</v>
      </c>
      <c r="AD30" s="62">
        <v>388572719.72853029</v>
      </c>
      <c r="AE30" s="62">
        <v>390866877.70152867</v>
      </c>
      <c r="AF30" s="62">
        <v>393261497.60168225</v>
      </c>
      <c r="AG30" s="62">
        <v>395735931.7238574</v>
      </c>
      <c r="AH30" s="62">
        <v>398209178.28356886</v>
      </c>
      <c r="AI30" s="62">
        <v>400666986.49330014</v>
      </c>
      <c r="AJ30" s="62">
        <v>403096397.29868948</v>
      </c>
      <c r="AK30" s="62">
        <v>405485352.98687428</v>
      </c>
      <c r="AL30" s="62">
        <v>407830436.44711578</v>
      </c>
      <c r="AM30" s="62">
        <v>410133522.93937516</v>
      </c>
      <c r="AN30" s="62">
        <v>412373148.30646455</v>
      </c>
      <c r="AO30" s="62">
        <v>414508553.37337267</v>
      </c>
      <c r="AP30" s="62">
        <v>416612901.04705024</v>
      </c>
      <c r="AQ30" s="62">
        <v>418746034.60527402</v>
      </c>
      <c r="AR30" s="62">
        <v>420949536.93139476</v>
      </c>
      <c r="AS30" s="62">
        <v>423267861.23701632</v>
      </c>
      <c r="AT30" s="62">
        <v>425679999.83338004</v>
      </c>
      <c r="AU30" s="62">
        <v>428282203.39292848</v>
      </c>
      <c r="AV30" s="62">
        <v>431001274.01907867</v>
      </c>
      <c r="AW30" s="62">
        <v>433769788.25173759</v>
      </c>
      <c r="AX30" s="62">
        <v>436612517.19681835</v>
      </c>
      <c r="AY30" s="62">
        <v>439548313.98867911</v>
      </c>
      <c r="AZ30" s="62">
        <v>442601700.59967333</v>
      </c>
    </row>
    <row r="31" spans="1:52" x14ac:dyDescent="0.35">
      <c r="A31" s="63" t="s">
        <v>857</v>
      </c>
      <c r="B31" s="64">
        <v>227942846</v>
      </c>
      <c r="C31" s="64">
        <v>234377604</v>
      </c>
      <c r="D31" s="64">
        <v>239280894</v>
      </c>
      <c r="E31" s="64">
        <v>243548497</v>
      </c>
      <c r="F31" s="64">
        <v>247577889</v>
      </c>
      <c r="G31" s="64">
        <v>253066482</v>
      </c>
      <c r="H31" s="64">
        <v>258973453</v>
      </c>
      <c r="I31" s="64">
        <v>265190216</v>
      </c>
      <c r="J31" s="64">
        <v>269860619</v>
      </c>
      <c r="K31" s="64">
        <v>272113428</v>
      </c>
      <c r="L31" s="64">
        <v>276529092</v>
      </c>
      <c r="M31" s="64">
        <v>279812599</v>
      </c>
      <c r="N31" s="64">
        <v>281549162</v>
      </c>
      <c r="O31" s="64">
        <v>286000218</v>
      </c>
      <c r="P31" s="64">
        <v>289308296</v>
      </c>
      <c r="Q31" s="64">
        <v>292751201</v>
      </c>
      <c r="R31" s="64">
        <v>299746148.08734471</v>
      </c>
      <c r="S31" s="64">
        <v>306643929.46647161</v>
      </c>
      <c r="T31" s="64">
        <v>312037568.85489458</v>
      </c>
      <c r="U31" s="64">
        <v>316938921.81114197</v>
      </c>
      <c r="V31" s="64">
        <v>321083194.94311142</v>
      </c>
      <c r="W31" s="64">
        <v>325181994.46714097</v>
      </c>
      <c r="X31" s="64">
        <v>329302968.12803984</v>
      </c>
      <c r="Y31" s="64">
        <v>332960319.44910026</v>
      </c>
      <c r="Z31" s="64">
        <v>336210040.7956208</v>
      </c>
      <c r="AA31" s="64">
        <v>339279238.06470335</v>
      </c>
      <c r="AB31" s="64">
        <v>341661078.56822419</v>
      </c>
      <c r="AC31" s="64">
        <v>343674624.39310598</v>
      </c>
      <c r="AD31" s="64">
        <v>345724974.41402239</v>
      </c>
      <c r="AE31" s="64">
        <v>347707217.87629598</v>
      </c>
      <c r="AF31" s="64">
        <v>349765948.88000309</v>
      </c>
      <c r="AG31" s="64">
        <v>351894550.65991539</v>
      </c>
      <c r="AH31" s="64">
        <v>354020768.14821333</v>
      </c>
      <c r="AI31" s="64">
        <v>356166580.99664235</v>
      </c>
      <c r="AJ31" s="64">
        <v>358275955.27517569</v>
      </c>
      <c r="AK31" s="64">
        <v>360331892.02173644</v>
      </c>
      <c r="AL31" s="64">
        <v>362328084.24168247</v>
      </c>
      <c r="AM31" s="64">
        <v>364269607.76884085</v>
      </c>
      <c r="AN31" s="64">
        <v>366134672.39778107</v>
      </c>
      <c r="AO31" s="64">
        <v>367879519.55321932</v>
      </c>
      <c r="AP31" s="64">
        <v>369578056.76946563</v>
      </c>
      <c r="AQ31" s="64">
        <v>371283765.66016752</v>
      </c>
      <c r="AR31" s="64">
        <v>373035933.95819205</v>
      </c>
      <c r="AS31" s="64">
        <v>374889162.56053305</v>
      </c>
      <c r="AT31" s="64">
        <v>376816169.82460612</v>
      </c>
      <c r="AU31" s="64">
        <v>378912440.50411916</v>
      </c>
      <c r="AV31" s="64">
        <v>381108051.58929694</v>
      </c>
      <c r="AW31" s="64">
        <v>383347696.55010313</v>
      </c>
      <c r="AX31" s="64">
        <v>385644710.60339427</v>
      </c>
      <c r="AY31" s="64">
        <v>388005905.61734802</v>
      </c>
      <c r="AZ31" s="64">
        <v>390445047.09193087</v>
      </c>
    </row>
    <row r="32" spans="1:52" x14ac:dyDescent="0.35">
      <c r="A32" s="65" t="s">
        <v>859</v>
      </c>
      <c r="B32" s="66">
        <v>26679508</v>
      </c>
      <c r="C32" s="66">
        <v>27609356</v>
      </c>
      <c r="D32" s="66">
        <v>28647121</v>
      </c>
      <c r="E32" s="66">
        <v>29429695</v>
      </c>
      <c r="F32" s="66">
        <v>30192633</v>
      </c>
      <c r="G32" s="66">
        <v>31273941</v>
      </c>
      <c r="H32" s="66">
        <v>32303391</v>
      </c>
      <c r="I32" s="66">
        <v>33513997</v>
      </c>
      <c r="J32" s="66">
        <v>34753905</v>
      </c>
      <c r="K32" s="66">
        <v>35320124</v>
      </c>
      <c r="L32" s="66">
        <v>35884391</v>
      </c>
      <c r="M32" s="66">
        <v>36307796</v>
      </c>
      <c r="N32" s="66">
        <v>36013088</v>
      </c>
      <c r="O32" s="66">
        <v>36192222</v>
      </c>
      <c r="P32" s="66">
        <v>36564027</v>
      </c>
      <c r="Q32" s="66">
        <v>37036579</v>
      </c>
      <c r="R32" s="66">
        <v>38368944.89899841</v>
      </c>
      <c r="S32" s="66">
        <v>39712912.750484169</v>
      </c>
      <c r="T32" s="66">
        <v>40809167.605141953</v>
      </c>
      <c r="U32" s="66">
        <v>41764926.952485345</v>
      </c>
      <c r="V32" s="66">
        <v>42523420.768682562</v>
      </c>
      <c r="W32" s="66">
        <v>43047796.417918332</v>
      </c>
      <c r="X32" s="66">
        <v>43427521.998284265</v>
      </c>
      <c r="Y32" s="66">
        <v>43704392.094875932</v>
      </c>
      <c r="Z32" s="66">
        <v>43906719.032517001</v>
      </c>
      <c r="AA32" s="66">
        <v>44162492.972503781</v>
      </c>
      <c r="AB32" s="66">
        <v>44420090.194790721</v>
      </c>
      <c r="AC32" s="66">
        <v>44736991.336033575</v>
      </c>
      <c r="AD32" s="66">
        <v>45162826.124488398</v>
      </c>
      <c r="AE32" s="66">
        <v>45710191.161263183</v>
      </c>
      <c r="AF32" s="66">
        <v>46366785.636716083</v>
      </c>
      <c r="AG32" s="66">
        <v>47131933.468295395</v>
      </c>
      <c r="AH32" s="66">
        <v>47975679.12983454</v>
      </c>
      <c r="AI32" s="66">
        <v>48896145.363381781</v>
      </c>
      <c r="AJ32" s="66">
        <v>49886786.769197389</v>
      </c>
      <c r="AK32" s="66">
        <v>50930851.674850233</v>
      </c>
      <c r="AL32" s="66">
        <v>52036843.892122693</v>
      </c>
      <c r="AM32" s="66">
        <v>53209607.308955655</v>
      </c>
      <c r="AN32" s="66">
        <v>54446203.09448944</v>
      </c>
      <c r="AO32" s="66">
        <v>55740009.471882641</v>
      </c>
      <c r="AP32" s="66">
        <v>57091827.4160638</v>
      </c>
      <c r="AQ32" s="66">
        <v>58500482.753349409</v>
      </c>
      <c r="AR32" s="66">
        <v>60011860.989989355</v>
      </c>
      <c r="AS32" s="66">
        <v>61664964.430407047</v>
      </c>
      <c r="AT32" s="66">
        <v>63448033.394208923</v>
      </c>
      <c r="AU32" s="66">
        <v>65382093.699568279</v>
      </c>
      <c r="AV32" s="66">
        <v>67454109.320623279</v>
      </c>
      <c r="AW32" s="66">
        <v>69675681.099817932</v>
      </c>
      <c r="AX32" s="66">
        <v>72056647.919578597</v>
      </c>
      <c r="AY32" s="66">
        <v>74584392.987840995</v>
      </c>
      <c r="AZ32" s="66">
        <v>77297714.874544621</v>
      </c>
    </row>
    <row r="33" spans="1:52" x14ac:dyDescent="0.35">
      <c r="A33" s="67" t="s">
        <v>878</v>
      </c>
      <c r="B33" s="68">
        <v>26679508</v>
      </c>
      <c r="C33" s="68">
        <v>27609356</v>
      </c>
      <c r="D33" s="68">
        <v>28647121</v>
      </c>
      <c r="E33" s="68">
        <v>29429695</v>
      </c>
      <c r="F33" s="68">
        <v>30192633</v>
      </c>
      <c r="G33" s="68">
        <v>31273941</v>
      </c>
      <c r="H33" s="68">
        <v>32303391</v>
      </c>
      <c r="I33" s="68">
        <v>33513997</v>
      </c>
      <c r="J33" s="68">
        <v>34753905</v>
      </c>
      <c r="K33" s="68">
        <v>35320124</v>
      </c>
      <c r="L33" s="68">
        <v>35884391</v>
      </c>
      <c r="M33" s="68">
        <v>36307796</v>
      </c>
      <c r="N33" s="68">
        <v>36013088</v>
      </c>
      <c r="O33" s="68">
        <v>36192222</v>
      </c>
      <c r="P33" s="68">
        <v>36564027</v>
      </c>
      <c r="Q33" s="68">
        <v>37036579</v>
      </c>
      <c r="R33" s="68">
        <v>37877782.445028692</v>
      </c>
      <c r="S33" s="68">
        <v>38685202.449186094</v>
      </c>
      <c r="T33" s="68">
        <v>39206526.615789078</v>
      </c>
      <c r="U33" s="68">
        <v>39551670.219402745</v>
      </c>
      <c r="V33" s="68">
        <v>39672196.378928483</v>
      </c>
      <c r="W33" s="68">
        <v>39529888.906623557</v>
      </c>
      <c r="X33" s="68">
        <v>39200756.129298776</v>
      </c>
      <c r="Y33" s="68">
        <v>38738235.113456458</v>
      </c>
      <c r="Z33" s="68">
        <v>38192739.626201592</v>
      </c>
      <c r="AA33" s="68">
        <v>37689369.717978835</v>
      </c>
      <c r="AB33" s="68">
        <v>37223712.503343068</v>
      </c>
      <c r="AC33" s="68">
        <v>36860041.910521343</v>
      </c>
      <c r="AD33" s="68">
        <v>36643158.683154464</v>
      </c>
      <c r="AE33" s="68">
        <v>36575946.461988218</v>
      </c>
      <c r="AF33" s="68">
        <v>36634401.876447268</v>
      </c>
      <c r="AG33" s="68">
        <v>36802223.471381247</v>
      </c>
      <c r="AH33" s="68">
        <v>37038305.248135671</v>
      </c>
      <c r="AI33" s="68">
        <v>37326631.900834091</v>
      </c>
      <c r="AJ33" s="68">
        <v>37651539.743774399</v>
      </c>
      <c r="AK33" s="68">
        <v>37988278.275715098</v>
      </c>
      <c r="AL33" s="68">
        <v>38337468.390612125</v>
      </c>
      <c r="AM33" s="68">
        <v>38694461.148484573</v>
      </c>
      <c r="AN33" s="68">
        <v>39063009.18134997</v>
      </c>
      <c r="AO33" s="68">
        <v>39440435.04811921</v>
      </c>
      <c r="AP33" s="68">
        <v>39835973.312593229</v>
      </c>
      <c r="AQ33" s="68">
        <v>40249372.029130086</v>
      </c>
      <c r="AR33" s="68">
        <v>40718093.048127472</v>
      </c>
      <c r="AS33" s="68">
        <v>41267550.67480313</v>
      </c>
      <c r="AT33" s="68">
        <v>41889191.314433858</v>
      </c>
      <c r="AU33" s="68">
        <v>42594304.731967248</v>
      </c>
      <c r="AV33" s="68">
        <v>43376046.218234532</v>
      </c>
      <c r="AW33" s="68">
        <v>44237717.512967899</v>
      </c>
      <c r="AX33" s="68">
        <v>45188521.399668381</v>
      </c>
      <c r="AY33" s="68">
        <v>46212460.080996424</v>
      </c>
      <c r="AZ33" s="68">
        <v>47335208.894825809</v>
      </c>
    </row>
    <row r="34" spans="1:52" x14ac:dyDescent="0.35">
      <c r="A34" s="69" t="s">
        <v>879</v>
      </c>
      <c r="B34" s="70">
        <v>26679508</v>
      </c>
      <c r="C34" s="70">
        <v>27609356</v>
      </c>
      <c r="D34" s="70">
        <v>28647121</v>
      </c>
      <c r="E34" s="70">
        <v>29429695</v>
      </c>
      <c r="F34" s="70">
        <v>30192633</v>
      </c>
      <c r="G34" s="70">
        <v>31273941</v>
      </c>
      <c r="H34" s="70">
        <v>32303391</v>
      </c>
      <c r="I34" s="70">
        <v>33513997</v>
      </c>
      <c r="J34" s="70">
        <v>34753905</v>
      </c>
      <c r="K34" s="70">
        <v>35320124</v>
      </c>
      <c r="L34" s="70">
        <v>35884391</v>
      </c>
      <c r="M34" s="70">
        <v>36307796</v>
      </c>
      <c r="N34" s="70">
        <v>36013088</v>
      </c>
      <c r="O34" s="70">
        <v>36192222</v>
      </c>
      <c r="P34" s="70">
        <v>36564027</v>
      </c>
      <c r="Q34" s="70">
        <v>37036579</v>
      </c>
      <c r="R34" s="70">
        <v>37877782.445028692</v>
      </c>
      <c r="S34" s="70">
        <v>38685202.449186094</v>
      </c>
      <c r="T34" s="70">
        <v>39206526.615789078</v>
      </c>
      <c r="U34" s="70">
        <v>39551670.219402745</v>
      </c>
      <c r="V34" s="70">
        <v>39672196.378928483</v>
      </c>
      <c r="W34" s="70">
        <v>39529888.906623557</v>
      </c>
      <c r="X34" s="70">
        <v>39200756.129298776</v>
      </c>
      <c r="Y34" s="70">
        <v>38738235.113456458</v>
      </c>
      <c r="Z34" s="70">
        <v>38192739.626201592</v>
      </c>
      <c r="AA34" s="70">
        <v>37689369.717978835</v>
      </c>
      <c r="AB34" s="70">
        <v>37223712.503343068</v>
      </c>
      <c r="AC34" s="70">
        <v>36860041.910521343</v>
      </c>
      <c r="AD34" s="70">
        <v>36643158.683154464</v>
      </c>
      <c r="AE34" s="70">
        <v>36575946.461988218</v>
      </c>
      <c r="AF34" s="70">
        <v>36634401.876447268</v>
      </c>
      <c r="AG34" s="70">
        <v>36802223.471381247</v>
      </c>
      <c r="AH34" s="70">
        <v>37038305.248135671</v>
      </c>
      <c r="AI34" s="70">
        <v>37326631.900834091</v>
      </c>
      <c r="AJ34" s="70">
        <v>37651539.743774399</v>
      </c>
      <c r="AK34" s="70">
        <v>37988278.275715098</v>
      </c>
      <c r="AL34" s="70">
        <v>38337468.390612125</v>
      </c>
      <c r="AM34" s="70">
        <v>38694461.148484573</v>
      </c>
      <c r="AN34" s="70">
        <v>39063009.18134997</v>
      </c>
      <c r="AO34" s="70">
        <v>39440435.04811921</v>
      </c>
      <c r="AP34" s="70">
        <v>39835973.312593229</v>
      </c>
      <c r="AQ34" s="70">
        <v>40249372.029130086</v>
      </c>
      <c r="AR34" s="70">
        <v>40718093.048127472</v>
      </c>
      <c r="AS34" s="70">
        <v>41267550.67480313</v>
      </c>
      <c r="AT34" s="70">
        <v>41889191.314433858</v>
      </c>
      <c r="AU34" s="70">
        <v>42594304.731967248</v>
      </c>
      <c r="AV34" s="70">
        <v>43376046.218234532</v>
      </c>
      <c r="AW34" s="70">
        <v>44237717.512967899</v>
      </c>
      <c r="AX34" s="70">
        <v>45188521.399668381</v>
      </c>
      <c r="AY34" s="70">
        <v>46212460.080996424</v>
      </c>
      <c r="AZ34" s="70">
        <v>47335208.894825809</v>
      </c>
    </row>
    <row r="35" spans="1:52" x14ac:dyDescent="0.35">
      <c r="A35" s="69" t="s">
        <v>880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>
        <v>0</v>
      </c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491162.45396971738</v>
      </c>
      <c r="S39" s="68">
        <v>1027710.3012980742</v>
      </c>
      <c r="T39" s="68">
        <v>1602640.9893528735</v>
      </c>
      <c r="U39" s="68">
        <v>2213256.7330826018</v>
      </c>
      <c r="V39" s="68">
        <v>2851224.3897540774</v>
      </c>
      <c r="W39" s="68">
        <v>3517907.5112947742</v>
      </c>
      <c r="X39" s="68">
        <v>4226765.8689854899</v>
      </c>
      <c r="Y39" s="68">
        <v>4966156.981419472</v>
      </c>
      <c r="Z39" s="68">
        <v>5713979.4063154086</v>
      </c>
      <c r="AA39" s="68">
        <v>6473123.2545249453</v>
      </c>
      <c r="AB39" s="68">
        <v>7196377.6914476492</v>
      </c>
      <c r="AC39" s="68">
        <v>7876949.42551223</v>
      </c>
      <c r="AD39" s="68">
        <v>8519667.4413339365</v>
      </c>
      <c r="AE39" s="68">
        <v>9134244.6992749684</v>
      </c>
      <c r="AF39" s="68">
        <v>9732383.7602688111</v>
      </c>
      <c r="AG39" s="68">
        <v>10329709.996914148</v>
      </c>
      <c r="AH39" s="68">
        <v>10937373.881698869</v>
      </c>
      <c r="AI39" s="68">
        <v>11569513.46254769</v>
      </c>
      <c r="AJ39" s="68">
        <v>12235247.025422994</v>
      </c>
      <c r="AK39" s="68">
        <v>12942573.399135135</v>
      </c>
      <c r="AL39" s="68">
        <v>13699375.50151057</v>
      </c>
      <c r="AM39" s="68">
        <v>14515146.160471084</v>
      </c>
      <c r="AN39" s="68">
        <v>15383193.913139466</v>
      </c>
      <c r="AO39" s="68">
        <v>16299574.42376343</v>
      </c>
      <c r="AP39" s="68">
        <v>17255854.103470571</v>
      </c>
      <c r="AQ39" s="68">
        <v>18251110.724219322</v>
      </c>
      <c r="AR39" s="68">
        <v>19293767.941861887</v>
      </c>
      <c r="AS39" s="68">
        <v>20397413.755603913</v>
      </c>
      <c r="AT39" s="68">
        <v>21558842.079775061</v>
      </c>
      <c r="AU39" s="68">
        <v>22787788.967601031</v>
      </c>
      <c r="AV39" s="68">
        <v>24078063.10238874</v>
      </c>
      <c r="AW39" s="68">
        <v>25437963.58685004</v>
      </c>
      <c r="AX39" s="68">
        <v>26868126.519910213</v>
      </c>
      <c r="AY39" s="68">
        <v>28371932.906844568</v>
      </c>
      <c r="AZ39" s="68">
        <v>29962505.979718819</v>
      </c>
    </row>
    <row r="40" spans="1:52" x14ac:dyDescent="0.35">
      <c r="A40" s="69" t="s">
        <v>884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491162.45396971738</v>
      </c>
      <c r="S40" s="70">
        <v>1027710.3012980742</v>
      </c>
      <c r="T40" s="70">
        <v>1602640.9893528735</v>
      </c>
      <c r="U40" s="70">
        <v>2213256.7330826018</v>
      </c>
      <c r="V40" s="70">
        <v>2851224.3897540774</v>
      </c>
      <c r="W40" s="70">
        <v>3517907.5112947742</v>
      </c>
      <c r="X40" s="70">
        <v>4226765.8689854899</v>
      </c>
      <c r="Y40" s="70">
        <v>4966156.981419472</v>
      </c>
      <c r="Z40" s="70">
        <v>5713979.4063154086</v>
      </c>
      <c r="AA40" s="70">
        <v>6473123.2545249453</v>
      </c>
      <c r="AB40" s="70">
        <v>7196377.6914476492</v>
      </c>
      <c r="AC40" s="70">
        <v>7876949.42551223</v>
      </c>
      <c r="AD40" s="70">
        <v>8519667.4413339365</v>
      </c>
      <c r="AE40" s="70">
        <v>9134244.6992749684</v>
      </c>
      <c r="AF40" s="70">
        <v>9732383.7602688111</v>
      </c>
      <c r="AG40" s="70">
        <v>10329709.996914148</v>
      </c>
      <c r="AH40" s="70">
        <v>10937373.881698869</v>
      </c>
      <c r="AI40" s="70">
        <v>11569513.46254769</v>
      </c>
      <c r="AJ40" s="70">
        <v>12235247.025422994</v>
      </c>
      <c r="AK40" s="70">
        <v>12942573.399135135</v>
      </c>
      <c r="AL40" s="70">
        <v>13699375.50151057</v>
      </c>
      <c r="AM40" s="70">
        <v>14515146.160471084</v>
      </c>
      <c r="AN40" s="70">
        <v>15383193.913139466</v>
      </c>
      <c r="AO40" s="70">
        <v>16299574.42376343</v>
      </c>
      <c r="AP40" s="70">
        <v>17255854.103470571</v>
      </c>
      <c r="AQ40" s="70">
        <v>18251110.724219322</v>
      </c>
      <c r="AR40" s="70">
        <v>19293767.941861887</v>
      </c>
      <c r="AS40" s="70">
        <v>20397413.755603913</v>
      </c>
      <c r="AT40" s="70">
        <v>21558842.079775061</v>
      </c>
      <c r="AU40" s="70">
        <v>22787788.967601031</v>
      </c>
      <c r="AV40" s="70">
        <v>24078063.10238874</v>
      </c>
      <c r="AW40" s="70">
        <v>25437963.58685004</v>
      </c>
      <c r="AX40" s="70">
        <v>26868126.519910213</v>
      </c>
      <c r="AY40" s="70">
        <v>28371932.906844568</v>
      </c>
      <c r="AZ40" s="70">
        <v>29962505.979718819</v>
      </c>
    </row>
    <row r="41" spans="1:52" x14ac:dyDescent="0.35">
      <c r="A41" s="69" t="s">
        <v>885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>
        <v>0</v>
      </c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>
        <v>200599391</v>
      </c>
      <c r="C45" s="66">
        <v>206096297</v>
      </c>
      <c r="D45" s="66">
        <v>209967381</v>
      </c>
      <c r="E45" s="66">
        <v>213447603</v>
      </c>
      <c r="F45" s="66">
        <v>216710017</v>
      </c>
      <c r="G45" s="66">
        <v>221125428</v>
      </c>
      <c r="H45" s="66">
        <v>226000715</v>
      </c>
      <c r="I45" s="66">
        <v>231005293</v>
      </c>
      <c r="J45" s="66">
        <v>234426746</v>
      </c>
      <c r="K45" s="66">
        <v>236114507</v>
      </c>
      <c r="L45" s="66">
        <v>239968731</v>
      </c>
      <c r="M45" s="66">
        <v>242827586</v>
      </c>
      <c r="N45" s="66">
        <v>244863667</v>
      </c>
      <c r="O45" s="66">
        <v>249130639</v>
      </c>
      <c r="P45" s="66">
        <v>252056715</v>
      </c>
      <c r="Q45" s="66">
        <v>255004455</v>
      </c>
      <c r="R45" s="66">
        <v>260655450.25575793</v>
      </c>
      <c r="S45" s="66">
        <v>266185492.74930799</v>
      </c>
      <c r="T45" s="66">
        <v>270462776.71451253</v>
      </c>
      <c r="U45" s="66">
        <v>274390884.67675906</v>
      </c>
      <c r="V45" s="66">
        <v>277761604.862719</v>
      </c>
      <c r="W45" s="66">
        <v>281322555.8742342</v>
      </c>
      <c r="X45" s="66">
        <v>285052868.19926703</v>
      </c>
      <c r="Y45" s="66">
        <v>288422505.76687771</v>
      </c>
      <c r="Z45" s="66">
        <v>291459631.50242114</v>
      </c>
      <c r="AA45" s="66">
        <v>294263321.54246569</v>
      </c>
      <c r="AB45" s="66">
        <v>296379268.23911953</v>
      </c>
      <c r="AC45" s="66">
        <v>298068580.68242955</v>
      </c>
      <c r="AD45" s="66">
        <v>299685858.14997166</v>
      </c>
      <c r="AE45" s="66">
        <v>301113856.90390283</v>
      </c>
      <c r="AF45" s="66">
        <v>302509640.55208248</v>
      </c>
      <c r="AG45" s="66">
        <v>303867568.41387469</v>
      </c>
      <c r="AH45" s="66">
        <v>305145169.69293046</v>
      </c>
      <c r="AI45" s="66">
        <v>306365784.27248502</v>
      </c>
      <c r="AJ45" s="66">
        <v>307478810.93601906</v>
      </c>
      <c r="AK45" s="66">
        <v>308485418.09805566</v>
      </c>
      <c r="AL45" s="66">
        <v>309370567.17633927</v>
      </c>
      <c r="AM45" s="66">
        <v>310134202.69641531</v>
      </c>
      <c r="AN45" s="66">
        <v>310757720.59176028</v>
      </c>
      <c r="AO45" s="66">
        <v>311203835.43913114</v>
      </c>
      <c r="AP45" s="66">
        <v>311544954.5608086</v>
      </c>
      <c r="AQ45" s="66">
        <v>311836489.09570438</v>
      </c>
      <c r="AR45" s="66">
        <v>312071918.51171064</v>
      </c>
      <c r="AS45" s="66">
        <v>312266763.34839261</v>
      </c>
      <c r="AT45" s="66">
        <v>312405435.31799066</v>
      </c>
      <c r="AU45" s="66">
        <v>312562282.91861737</v>
      </c>
      <c r="AV45" s="66">
        <v>312680537.37337321</v>
      </c>
      <c r="AW45" s="66">
        <v>312692974.78946877</v>
      </c>
      <c r="AX45" s="66">
        <v>312603302.79645365</v>
      </c>
      <c r="AY45" s="66">
        <v>312430814.36245257</v>
      </c>
      <c r="AZ45" s="66">
        <v>312150592.92072517</v>
      </c>
    </row>
    <row r="46" spans="1:52" x14ac:dyDescent="0.35">
      <c r="A46" s="67" t="s">
        <v>878</v>
      </c>
      <c r="B46" s="68">
        <v>200599391</v>
      </c>
      <c r="C46" s="68">
        <v>206096297</v>
      </c>
      <c r="D46" s="68">
        <v>209967381</v>
      </c>
      <c r="E46" s="68">
        <v>213447594</v>
      </c>
      <c r="F46" s="68">
        <v>216710004</v>
      </c>
      <c r="G46" s="68">
        <v>221125413</v>
      </c>
      <c r="H46" s="68">
        <v>226000665</v>
      </c>
      <c r="I46" s="68">
        <v>231005217</v>
      </c>
      <c r="J46" s="68">
        <v>234425550</v>
      </c>
      <c r="K46" s="68">
        <v>236112216</v>
      </c>
      <c r="L46" s="68">
        <v>239960175</v>
      </c>
      <c r="M46" s="68">
        <v>242802472</v>
      </c>
      <c r="N46" s="68">
        <v>244817391</v>
      </c>
      <c r="O46" s="68">
        <v>249034995</v>
      </c>
      <c r="P46" s="68">
        <v>251862343</v>
      </c>
      <c r="Q46" s="68">
        <v>254665859</v>
      </c>
      <c r="R46" s="68">
        <v>260111761.08239552</v>
      </c>
      <c r="S46" s="68">
        <v>265411246.74483094</v>
      </c>
      <c r="T46" s="68">
        <v>269400658.67478859</v>
      </c>
      <c r="U46" s="68">
        <v>272922789.67309946</v>
      </c>
      <c r="V46" s="68">
        <v>275776426.90604752</v>
      </c>
      <c r="W46" s="68">
        <v>276669196.84533083</v>
      </c>
      <c r="X46" s="68">
        <v>277083239.38094842</v>
      </c>
      <c r="Y46" s="68">
        <v>276391095.66073543</v>
      </c>
      <c r="Z46" s="68">
        <v>275451099.13590902</v>
      </c>
      <c r="AA46" s="68">
        <v>274313464.14010054</v>
      </c>
      <c r="AB46" s="68">
        <v>272840391.86276937</v>
      </c>
      <c r="AC46" s="68">
        <v>271101753.87964916</v>
      </c>
      <c r="AD46" s="68">
        <v>269654667.35666275</v>
      </c>
      <c r="AE46" s="68">
        <v>268198458.47259903</v>
      </c>
      <c r="AF46" s="68">
        <v>266490262.53869095</v>
      </c>
      <c r="AG46" s="68">
        <v>264508138.65130424</v>
      </c>
      <c r="AH46" s="68">
        <v>262146784.60494325</v>
      </c>
      <c r="AI46" s="68">
        <v>259420379.95287019</v>
      </c>
      <c r="AJ46" s="68">
        <v>256269774.75489363</v>
      </c>
      <c r="AK46" s="68">
        <v>252728695.28366968</v>
      </c>
      <c r="AL46" s="68">
        <v>248798055.18477705</v>
      </c>
      <c r="AM46" s="68">
        <v>244537595.84973139</v>
      </c>
      <c r="AN46" s="68">
        <v>239975289.30019698</v>
      </c>
      <c r="AO46" s="68">
        <v>235172241.45732382</v>
      </c>
      <c r="AP46" s="68">
        <v>230234777.46725693</v>
      </c>
      <c r="AQ46" s="68">
        <v>225294055.27490011</v>
      </c>
      <c r="AR46" s="68">
        <v>220397376.05240327</v>
      </c>
      <c r="AS46" s="68">
        <v>215634092.20160761</v>
      </c>
      <c r="AT46" s="68">
        <v>211008254.92640382</v>
      </c>
      <c r="AU46" s="68">
        <v>206635844.54326367</v>
      </c>
      <c r="AV46" s="68">
        <v>202485209.75796694</v>
      </c>
      <c r="AW46" s="68">
        <v>198566490.63557503</v>
      </c>
      <c r="AX46" s="68">
        <v>194854353.02251703</v>
      </c>
      <c r="AY46" s="68">
        <v>191379619.28459835</v>
      </c>
      <c r="AZ46" s="68">
        <v>188065545.31040093</v>
      </c>
    </row>
    <row r="47" spans="1:52" x14ac:dyDescent="0.35">
      <c r="A47" s="69" t="s">
        <v>889</v>
      </c>
      <c r="B47" s="70">
        <v>3730015</v>
      </c>
      <c r="C47" s="70">
        <v>4257955</v>
      </c>
      <c r="D47" s="70">
        <v>4753347</v>
      </c>
      <c r="E47" s="70">
        <v>5341617</v>
      </c>
      <c r="F47" s="70">
        <v>5628901</v>
      </c>
      <c r="G47" s="70">
        <v>5881840</v>
      </c>
      <c r="H47" s="70">
        <v>6086089</v>
      </c>
      <c r="I47" s="70">
        <v>6334989</v>
      </c>
      <c r="J47" s="70">
        <v>6520408</v>
      </c>
      <c r="K47" s="70">
        <v>6755828</v>
      </c>
      <c r="L47" s="70">
        <v>7017824</v>
      </c>
      <c r="M47" s="70">
        <v>6940405</v>
      </c>
      <c r="N47" s="70">
        <v>7119510</v>
      </c>
      <c r="O47" s="70">
        <v>7401821</v>
      </c>
      <c r="P47" s="70">
        <v>7614498</v>
      </c>
      <c r="Q47" s="70">
        <v>7685081</v>
      </c>
      <c r="R47" s="70">
        <v>7703357.7316765655</v>
      </c>
      <c r="S47" s="70">
        <v>7847852.3860236891</v>
      </c>
      <c r="T47" s="70">
        <v>7925082.1343379002</v>
      </c>
      <c r="U47" s="70">
        <v>7965579.075027599</v>
      </c>
      <c r="V47" s="70">
        <v>7982116.2936744653</v>
      </c>
      <c r="W47" s="70">
        <v>7874289.5511655062</v>
      </c>
      <c r="X47" s="70">
        <v>7770175.0331430817</v>
      </c>
      <c r="Y47" s="70">
        <v>7637599.2094121194</v>
      </c>
      <c r="Z47" s="70">
        <v>7525119.0049537737</v>
      </c>
      <c r="AA47" s="70">
        <v>7440983.8095110115</v>
      </c>
      <c r="AB47" s="70">
        <v>7374409.8869302515</v>
      </c>
      <c r="AC47" s="70">
        <v>7315104.1430651024</v>
      </c>
      <c r="AD47" s="70">
        <v>7296014.4687444642</v>
      </c>
      <c r="AE47" s="70">
        <v>7282168.1218065172</v>
      </c>
      <c r="AF47" s="70">
        <v>7253329.7579627093</v>
      </c>
      <c r="AG47" s="70">
        <v>7212103.5898003196</v>
      </c>
      <c r="AH47" s="70">
        <v>7158669.6785632679</v>
      </c>
      <c r="AI47" s="70">
        <v>7096947.273388328</v>
      </c>
      <c r="AJ47" s="70">
        <v>7029471.0537542813</v>
      </c>
      <c r="AK47" s="70">
        <v>6954214.5804460114</v>
      </c>
      <c r="AL47" s="70">
        <v>6871487.9696594523</v>
      </c>
      <c r="AM47" s="70">
        <v>6778302.5558062568</v>
      </c>
      <c r="AN47" s="70">
        <v>6675683.03092827</v>
      </c>
      <c r="AO47" s="70">
        <v>6561254.3259318871</v>
      </c>
      <c r="AP47" s="70">
        <v>6438125.561796207</v>
      </c>
      <c r="AQ47" s="70">
        <v>6307061.015599682</v>
      </c>
      <c r="AR47" s="70">
        <v>6171226.8006856833</v>
      </c>
      <c r="AS47" s="70">
        <v>6031464.3280983679</v>
      </c>
      <c r="AT47" s="70">
        <v>5891400.0450668838</v>
      </c>
      <c r="AU47" s="70">
        <v>5752922.0576538341</v>
      </c>
      <c r="AV47" s="70">
        <v>5618457.1395791788</v>
      </c>
      <c r="AW47" s="70">
        <v>5487882.9924333524</v>
      </c>
      <c r="AX47" s="70">
        <v>5363025.6197711555</v>
      </c>
      <c r="AY47" s="70">
        <v>5242812.7017882504</v>
      </c>
      <c r="AZ47" s="70">
        <v>5126465.1597304689</v>
      </c>
    </row>
    <row r="48" spans="1:52" x14ac:dyDescent="0.35">
      <c r="A48" s="69" t="s">
        <v>879</v>
      </c>
      <c r="B48" s="70">
        <v>158855956</v>
      </c>
      <c r="C48" s="70">
        <v>160086903</v>
      </c>
      <c r="D48" s="70">
        <v>159210184</v>
      </c>
      <c r="E48" s="70">
        <v>157556134</v>
      </c>
      <c r="F48" s="70">
        <v>155284913</v>
      </c>
      <c r="G48" s="70">
        <v>154388861</v>
      </c>
      <c r="H48" s="70">
        <v>153000612</v>
      </c>
      <c r="I48" s="70">
        <v>152669704</v>
      </c>
      <c r="J48" s="70">
        <v>150364082</v>
      </c>
      <c r="K48" s="70">
        <v>147365482</v>
      </c>
      <c r="L48" s="70">
        <v>145998073</v>
      </c>
      <c r="M48" s="70">
        <v>144080609</v>
      </c>
      <c r="N48" s="70">
        <v>141772302</v>
      </c>
      <c r="O48" s="70">
        <v>140845134</v>
      </c>
      <c r="P48" s="70">
        <v>139854618</v>
      </c>
      <c r="Q48" s="70">
        <v>139055432</v>
      </c>
      <c r="R48" s="70">
        <v>141115995.25591767</v>
      </c>
      <c r="S48" s="70">
        <v>143293063.19251952</v>
      </c>
      <c r="T48" s="70">
        <v>144683146.26787087</v>
      </c>
      <c r="U48" s="70">
        <v>145999953.69487402</v>
      </c>
      <c r="V48" s="70">
        <v>147152427.07464376</v>
      </c>
      <c r="W48" s="70">
        <v>147691517.94829768</v>
      </c>
      <c r="X48" s="70">
        <v>148105839.05387193</v>
      </c>
      <c r="Y48" s="70">
        <v>148079230.79569295</v>
      </c>
      <c r="Z48" s="70">
        <v>148057250.91706339</v>
      </c>
      <c r="AA48" s="70">
        <v>148054776.99923432</v>
      </c>
      <c r="AB48" s="70">
        <v>147958934.67261204</v>
      </c>
      <c r="AC48" s="70">
        <v>147777222.05974412</v>
      </c>
      <c r="AD48" s="70">
        <v>147750568.05848294</v>
      </c>
      <c r="AE48" s="70">
        <v>147697323.88433191</v>
      </c>
      <c r="AF48" s="70">
        <v>147459591.42554262</v>
      </c>
      <c r="AG48" s="70">
        <v>146993662.68897337</v>
      </c>
      <c r="AH48" s="70">
        <v>146198570.93159905</v>
      </c>
      <c r="AI48" s="70">
        <v>145079669.94959468</v>
      </c>
      <c r="AJ48" s="70">
        <v>143602967.62927607</v>
      </c>
      <c r="AK48" s="70">
        <v>141814164.51211661</v>
      </c>
      <c r="AL48" s="70">
        <v>139734624.43096066</v>
      </c>
      <c r="AM48" s="70">
        <v>137429355.78931716</v>
      </c>
      <c r="AN48" s="70">
        <v>134929294.40779835</v>
      </c>
      <c r="AO48" s="70">
        <v>132279433.91577974</v>
      </c>
      <c r="AP48" s="70">
        <v>129543886.26569262</v>
      </c>
      <c r="AQ48" s="70">
        <v>126801686.82434347</v>
      </c>
      <c r="AR48" s="70">
        <v>124077192.87709564</v>
      </c>
      <c r="AS48" s="70">
        <v>121423290.89752243</v>
      </c>
      <c r="AT48" s="70">
        <v>118833915.72574408</v>
      </c>
      <c r="AU48" s="70">
        <v>116376068.21330479</v>
      </c>
      <c r="AV48" s="70">
        <v>114027073.58295801</v>
      </c>
      <c r="AW48" s="70">
        <v>111786650.04006954</v>
      </c>
      <c r="AX48" s="70">
        <v>109629320.71137998</v>
      </c>
      <c r="AY48" s="70">
        <v>107576591.70005301</v>
      </c>
      <c r="AZ48" s="70">
        <v>105577639.79371086</v>
      </c>
    </row>
    <row r="49" spans="1:52" x14ac:dyDescent="0.35">
      <c r="A49" s="69" t="s">
        <v>890</v>
      </c>
      <c r="B49" s="70">
        <v>289199.99999999994</v>
      </c>
      <c r="C49" s="70">
        <v>338231.00000000006</v>
      </c>
      <c r="D49" s="70">
        <v>339553</v>
      </c>
      <c r="E49" s="70">
        <v>337476</v>
      </c>
      <c r="F49" s="70">
        <v>347219</v>
      </c>
      <c r="G49" s="70">
        <v>446461</v>
      </c>
      <c r="H49" s="70">
        <v>525839</v>
      </c>
      <c r="I49" s="70">
        <v>595140</v>
      </c>
      <c r="J49" s="70">
        <v>678143</v>
      </c>
      <c r="K49" s="70">
        <v>752594</v>
      </c>
      <c r="L49" s="70">
        <v>926798</v>
      </c>
      <c r="M49" s="70">
        <v>965753</v>
      </c>
      <c r="N49" s="70">
        <v>1089082</v>
      </c>
      <c r="O49" s="70">
        <v>1175568</v>
      </c>
      <c r="P49" s="70">
        <v>1238936</v>
      </c>
      <c r="Q49" s="70">
        <v>1313031</v>
      </c>
      <c r="R49" s="70">
        <v>1364668.9780066723</v>
      </c>
      <c r="S49" s="70">
        <v>1418634.0339842103</v>
      </c>
      <c r="T49" s="70">
        <v>1469369.9885904312</v>
      </c>
      <c r="U49" s="70">
        <v>1524301.9565423985</v>
      </c>
      <c r="V49" s="70">
        <v>1582342.1067417313</v>
      </c>
      <c r="W49" s="70">
        <v>1620183.0013481127</v>
      </c>
      <c r="X49" s="70">
        <v>1676307.0046967287</v>
      </c>
      <c r="Y49" s="70">
        <v>1734834.0691125249</v>
      </c>
      <c r="Z49" s="70">
        <v>1805891.9972250098</v>
      </c>
      <c r="AA49" s="70">
        <v>1889552.9759974186</v>
      </c>
      <c r="AB49" s="70">
        <v>1986531.0695685381</v>
      </c>
      <c r="AC49" s="70">
        <v>2095751.056975194</v>
      </c>
      <c r="AD49" s="70">
        <v>2224448.6544638914</v>
      </c>
      <c r="AE49" s="70">
        <v>2360625.0689738723</v>
      </c>
      <c r="AF49" s="70">
        <v>2502544.6400536071</v>
      </c>
      <c r="AG49" s="70">
        <v>2650892.3574511842</v>
      </c>
      <c r="AH49" s="70">
        <v>2805151.9104089239</v>
      </c>
      <c r="AI49" s="70">
        <v>2965712.6033870811</v>
      </c>
      <c r="AJ49" s="70">
        <v>3130348.0027339882</v>
      </c>
      <c r="AK49" s="70">
        <v>3298236.8315178934</v>
      </c>
      <c r="AL49" s="70">
        <v>3466758.5485333344</v>
      </c>
      <c r="AM49" s="70">
        <v>3635579.5041489373</v>
      </c>
      <c r="AN49" s="70">
        <v>3803089.9635113459</v>
      </c>
      <c r="AO49" s="70">
        <v>3969325.5367425163</v>
      </c>
      <c r="AP49" s="70">
        <v>4134557.9339925693</v>
      </c>
      <c r="AQ49" s="70">
        <v>4300221.6317927632</v>
      </c>
      <c r="AR49" s="70">
        <v>4466033.4486754239</v>
      </c>
      <c r="AS49" s="70">
        <v>4634101.4242824707</v>
      </c>
      <c r="AT49" s="70">
        <v>4803801.9688970214</v>
      </c>
      <c r="AU49" s="70">
        <v>4977858.2779826559</v>
      </c>
      <c r="AV49" s="70">
        <v>5154281.4827351542</v>
      </c>
      <c r="AW49" s="70">
        <v>5335116.367275754</v>
      </c>
      <c r="AX49" s="70">
        <v>5519391.2600526214</v>
      </c>
      <c r="AY49" s="70">
        <v>5707902.9507366028</v>
      </c>
      <c r="AZ49" s="70">
        <v>5897685.9749219473</v>
      </c>
    </row>
    <row r="50" spans="1:52" x14ac:dyDescent="0.35">
      <c r="A50" s="69" t="s">
        <v>891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2734.8439876029179</v>
      </c>
      <c r="S50" s="70">
        <v>6273.0001157802471</v>
      </c>
      <c r="T50" s="70">
        <v>10688.000264039549</v>
      </c>
      <c r="U50" s="70">
        <v>16209.000055728531</v>
      </c>
      <c r="V50" s="70">
        <v>22996.999957698601</v>
      </c>
      <c r="W50" s="70">
        <v>36165.999831793328</v>
      </c>
      <c r="X50" s="70">
        <v>51372.998746458645</v>
      </c>
      <c r="Y50" s="70">
        <v>68708.000109909131</v>
      </c>
      <c r="Z50" s="70">
        <v>87491.000813301245</v>
      </c>
      <c r="AA50" s="70">
        <v>107894.00117621981</v>
      </c>
      <c r="AB50" s="70">
        <v>129192.00061649599</v>
      </c>
      <c r="AC50" s="70">
        <v>151895.37219316614</v>
      </c>
      <c r="AD50" s="70">
        <v>175631.05857574515</v>
      </c>
      <c r="AE50" s="70">
        <v>200685.2427076009</v>
      </c>
      <c r="AF50" s="70">
        <v>228499.32561144442</v>
      </c>
      <c r="AG50" s="70">
        <v>259231.23596050037</v>
      </c>
      <c r="AH50" s="70">
        <v>293123.24163637863</v>
      </c>
      <c r="AI50" s="70">
        <v>330676.14808734768</v>
      </c>
      <c r="AJ50" s="70">
        <v>372067.56521623366</v>
      </c>
      <c r="AK50" s="70">
        <v>417594.16252262983</v>
      </c>
      <c r="AL50" s="70">
        <v>467472.87288997299</v>
      </c>
      <c r="AM50" s="70">
        <v>522029.5520943242</v>
      </c>
      <c r="AN50" s="70">
        <v>581519.57199481106</v>
      </c>
      <c r="AO50" s="70">
        <v>646264.43280807778</v>
      </c>
      <c r="AP50" s="70">
        <v>716792.49529217451</v>
      </c>
      <c r="AQ50" s="70">
        <v>793793.83885023929</v>
      </c>
      <c r="AR50" s="70">
        <v>877392.06706999755</v>
      </c>
      <c r="AS50" s="70">
        <v>968052.01325018331</v>
      </c>
      <c r="AT50" s="70">
        <v>1065664.0274578542</v>
      </c>
      <c r="AU50" s="70">
        <v>1170939.3849668789</v>
      </c>
      <c r="AV50" s="70">
        <v>1283382.1517012815</v>
      </c>
      <c r="AW50" s="70">
        <v>1402978.8600686672</v>
      </c>
      <c r="AX50" s="70">
        <v>1529341.4539468067</v>
      </c>
      <c r="AY50" s="70">
        <v>1662718.5103970843</v>
      </c>
      <c r="AZ50" s="70">
        <v>1802020.3635426899</v>
      </c>
    </row>
    <row r="51" spans="1:52" x14ac:dyDescent="0.35">
      <c r="A51" s="69" t="s">
        <v>880</v>
      </c>
      <c r="B51" s="70">
        <v>37724220</v>
      </c>
      <c r="C51" s="70">
        <v>41413208</v>
      </c>
      <c r="D51" s="70">
        <v>45664297</v>
      </c>
      <c r="E51" s="70">
        <v>50212367</v>
      </c>
      <c r="F51" s="70">
        <v>55448971</v>
      </c>
      <c r="G51" s="70">
        <v>60408251</v>
      </c>
      <c r="H51" s="70">
        <v>66388125</v>
      </c>
      <c r="I51" s="70">
        <v>71405384</v>
      </c>
      <c r="J51" s="70">
        <v>76862917</v>
      </c>
      <c r="K51" s="70">
        <v>81238312</v>
      </c>
      <c r="L51" s="70">
        <v>86017480</v>
      </c>
      <c r="M51" s="70">
        <v>90815705</v>
      </c>
      <c r="N51" s="70">
        <v>94836497</v>
      </c>
      <c r="O51" s="70">
        <v>99612472</v>
      </c>
      <c r="P51" s="70">
        <v>103154291</v>
      </c>
      <c r="Q51" s="70">
        <v>106612315</v>
      </c>
      <c r="R51" s="70">
        <v>109924977.28358285</v>
      </c>
      <c r="S51" s="70">
        <v>112845358.13218851</v>
      </c>
      <c r="T51" s="70">
        <v>115312253.28372295</v>
      </c>
      <c r="U51" s="70">
        <v>117416551.94660217</v>
      </c>
      <c r="V51" s="70">
        <v>119036245.43103142</v>
      </c>
      <c r="W51" s="70">
        <v>119446597.34469227</v>
      </c>
      <c r="X51" s="70">
        <v>119478906.29050042</v>
      </c>
      <c r="Y51" s="70">
        <v>118869828.58640268</v>
      </c>
      <c r="Z51" s="70">
        <v>117974111.21584611</v>
      </c>
      <c r="AA51" s="70">
        <v>116818577.35416622</v>
      </c>
      <c r="AB51" s="70">
        <v>115389066.2330382</v>
      </c>
      <c r="AC51" s="70">
        <v>113758764.48416957</v>
      </c>
      <c r="AD51" s="70">
        <v>112203986.39324884</v>
      </c>
      <c r="AE51" s="70">
        <v>110652334.37517196</v>
      </c>
      <c r="AF51" s="70">
        <v>109039282.85878728</v>
      </c>
      <c r="AG51" s="70">
        <v>107383020.64423186</v>
      </c>
      <c r="AH51" s="70">
        <v>105679171.37067813</v>
      </c>
      <c r="AI51" s="70">
        <v>103931542.19636306</v>
      </c>
      <c r="AJ51" s="70">
        <v>102114223.01796156</v>
      </c>
      <c r="AK51" s="70">
        <v>100217460.85084336</v>
      </c>
      <c r="AL51" s="70">
        <v>98222456.599158585</v>
      </c>
      <c r="AM51" s="70">
        <v>96126423.234898239</v>
      </c>
      <c r="AN51" s="70">
        <v>93925971.42568092</v>
      </c>
      <c r="AO51" s="70">
        <v>91638423.49872905</v>
      </c>
      <c r="AP51" s="70">
        <v>89300805.588900015</v>
      </c>
      <c r="AQ51" s="70">
        <v>86960921.162141785</v>
      </c>
      <c r="AR51" s="70">
        <v>84636787.858707279</v>
      </c>
      <c r="AS51" s="70">
        <v>82359346.599664122</v>
      </c>
      <c r="AT51" s="70">
        <v>80132968.546313569</v>
      </c>
      <c r="AU51" s="70">
        <v>77998196.179674417</v>
      </c>
      <c r="AV51" s="70">
        <v>75942320.385204524</v>
      </c>
      <c r="AW51" s="70">
        <v>73970298.837110832</v>
      </c>
      <c r="AX51" s="70">
        <v>72077109.456386432</v>
      </c>
      <c r="AY51" s="70">
        <v>70268316.127904743</v>
      </c>
      <c r="AZ51" s="70">
        <v>68518503.605143473</v>
      </c>
    </row>
    <row r="52" spans="1:52" x14ac:dyDescent="0.35">
      <c r="A52" s="69" t="s">
        <v>881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26.989224170607599</v>
      </c>
      <c r="S52" s="70">
        <v>65.999999202373033</v>
      </c>
      <c r="T52" s="70">
        <v>119.00000238815851</v>
      </c>
      <c r="U52" s="70">
        <v>193.99999756613332</v>
      </c>
      <c r="V52" s="70">
        <v>298.99999847939694</v>
      </c>
      <c r="W52" s="70">
        <v>442.9999954473754</v>
      </c>
      <c r="X52" s="70">
        <v>638.99998980088333</v>
      </c>
      <c r="Y52" s="70">
        <v>895.00000515707313</v>
      </c>
      <c r="Z52" s="70">
        <v>1235.0000074568268</v>
      </c>
      <c r="AA52" s="70">
        <v>1679.0000154071145</v>
      </c>
      <c r="AB52" s="70">
        <v>2258.0000038188505</v>
      </c>
      <c r="AC52" s="70">
        <v>3016.7635020053267</v>
      </c>
      <c r="AD52" s="70">
        <v>4018.7231468666105</v>
      </c>
      <c r="AE52" s="70">
        <v>5321.7796071364082</v>
      </c>
      <c r="AF52" s="70">
        <v>7014.5307333254386</v>
      </c>
      <c r="AG52" s="70">
        <v>9228.1348870012407</v>
      </c>
      <c r="AH52" s="70">
        <v>12097.472057517651</v>
      </c>
      <c r="AI52" s="70">
        <v>15831.782049696063</v>
      </c>
      <c r="AJ52" s="70">
        <v>20697.485951526294</v>
      </c>
      <c r="AK52" s="70">
        <v>27024.34622315002</v>
      </c>
      <c r="AL52" s="70">
        <v>35254.763575088611</v>
      </c>
      <c r="AM52" s="70">
        <v>45905.213466482892</v>
      </c>
      <c r="AN52" s="70">
        <v>59730.900283244548</v>
      </c>
      <c r="AO52" s="70">
        <v>77539.747332568455</v>
      </c>
      <c r="AP52" s="70">
        <v>100609.62158332503</v>
      </c>
      <c r="AQ52" s="70">
        <v>130370.80217215457</v>
      </c>
      <c r="AR52" s="70">
        <v>168743.00016923898</v>
      </c>
      <c r="AS52" s="70">
        <v>217836.93879002801</v>
      </c>
      <c r="AT52" s="70">
        <v>280504.61292441981</v>
      </c>
      <c r="AU52" s="70">
        <v>359860.4296811283</v>
      </c>
      <c r="AV52" s="70">
        <v>459695.01578878995</v>
      </c>
      <c r="AW52" s="70">
        <v>583563.53861687891</v>
      </c>
      <c r="AX52" s="70">
        <v>736164.52098003367</v>
      </c>
      <c r="AY52" s="70">
        <v>921277.29371867795</v>
      </c>
      <c r="AZ52" s="70">
        <v>1143230.4133515088</v>
      </c>
    </row>
    <row r="53" spans="1:52" x14ac:dyDescent="0.35">
      <c r="A53" s="69" t="s">
        <v>892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>
        <v>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132</v>
      </c>
      <c r="K62" s="68">
        <v>165</v>
      </c>
      <c r="L62" s="68">
        <v>389</v>
      </c>
      <c r="M62" s="68">
        <v>608</v>
      </c>
      <c r="N62" s="68">
        <v>6805</v>
      </c>
      <c r="O62" s="68">
        <v>30848</v>
      </c>
      <c r="P62" s="68">
        <v>92956</v>
      </c>
      <c r="Q62" s="68">
        <v>181560</v>
      </c>
      <c r="R62" s="68">
        <v>292810.86510473443</v>
      </c>
      <c r="S62" s="68">
        <v>422406.00291724864</v>
      </c>
      <c r="T62" s="68">
        <v>573430.02505257563</v>
      </c>
      <c r="U62" s="68">
        <v>782673.00096568593</v>
      </c>
      <c r="V62" s="68">
        <v>1050535.9689370799</v>
      </c>
      <c r="W62" s="68">
        <v>1844143.0392543916</v>
      </c>
      <c r="X62" s="68">
        <v>2897968.9642793243</v>
      </c>
      <c r="Y62" s="68">
        <v>4215825.0960006323</v>
      </c>
      <c r="Z62" s="68">
        <v>5645524.1537805283</v>
      </c>
      <c r="AA62" s="68">
        <v>7165199.1444027806</v>
      </c>
      <c r="AB62" s="68">
        <v>8674843.1468664166</v>
      </c>
      <c r="AC62" s="68">
        <v>10196526.61613423</v>
      </c>
      <c r="AD62" s="68">
        <v>11668293.470203005</v>
      </c>
      <c r="AE62" s="68">
        <v>13104348.130453851</v>
      </c>
      <c r="AF62" s="68">
        <v>14596108.285644313</v>
      </c>
      <c r="AG62" s="68">
        <v>16129987.458454836</v>
      </c>
      <c r="AH62" s="68">
        <v>17719766.479014371</v>
      </c>
      <c r="AI62" s="68">
        <v>19356740.276777338</v>
      </c>
      <c r="AJ62" s="68">
        <v>21035330.865094483</v>
      </c>
      <c r="AK62" s="68">
        <v>22731002.641681489</v>
      </c>
      <c r="AL62" s="68">
        <v>24419620.727515236</v>
      </c>
      <c r="AM62" s="68">
        <v>26068565.583541729</v>
      </c>
      <c r="AN62" s="68">
        <v>27648833.872341786</v>
      </c>
      <c r="AO62" s="68">
        <v>29121400.383841161</v>
      </c>
      <c r="AP62" s="68">
        <v>30459336.648087773</v>
      </c>
      <c r="AQ62" s="68">
        <v>31626107.14177781</v>
      </c>
      <c r="AR62" s="68">
        <v>32589342.793304723</v>
      </c>
      <c r="AS62" s="68">
        <v>33330436.917720139</v>
      </c>
      <c r="AT62" s="68">
        <v>33836123.139130175</v>
      </c>
      <c r="AU62" s="68">
        <v>34111472.063460343</v>
      </c>
      <c r="AV62" s="68">
        <v>34148594.126397237</v>
      </c>
      <c r="AW62" s="68">
        <v>33951034.249434538</v>
      </c>
      <c r="AX62" s="68">
        <v>33530895.205697469</v>
      </c>
      <c r="AY62" s="68">
        <v>32915388.167624943</v>
      </c>
      <c r="AZ62" s="68">
        <v>32136848.973485231</v>
      </c>
    </row>
    <row r="63" spans="1:52" x14ac:dyDescent="0.35">
      <c r="A63" s="69" t="s">
        <v>889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132</v>
      </c>
      <c r="K64" s="70">
        <v>165</v>
      </c>
      <c r="L64" s="70">
        <v>389</v>
      </c>
      <c r="M64" s="70">
        <v>608</v>
      </c>
      <c r="N64" s="70">
        <v>6805</v>
      </c>
      <c r="O64" s="70">
        <v>30848</v>
      </c>
      <c r="P64" s="70">
        <v>92956</v>
      </c>
      <c r="Q64" s="70">
        <v>181560</v>
      </c>
      <c r="R64" s="70">
        <v>292810.86510473443</v>
      </c>
      <c r="S64" s="70">
        <v>422406.00291724864</v>
      </c>
      <c r="T64" s="70">
        <v>573430.02505257563</v>
      </c>
      <c r="U64" s="70">
        <v>782673.00096568593</v>
      </c>
      <c r="V64" s="70">
        <v>1050535.9689370799</v>
      </c>
      <c r="W64" s="70">
        <v>1844141.0392544135</v>
      </c>
      <c r="X64" s="70">
        <v>2897963.9642794328</v>
      </c>
      <c r="Y64" s="70">
        <v>4215816.0960005522</v>
      </c>
      <c r="Z64" s="70">
        <v>5645510.1537806792</v>
      </c>
      <c r="AA64" s="70">
        <v>7165180.1444025859</v>
      </c>
      <c r="AB64" s="70">
        <v>8674819.146866357</v>
      </c>
      <c r="AC64" s="70">
        <v>10196497.616134753</v>
      </c>
      <c r="AD64" s="70">
        <v>11668259.470202941</v>
      </c>
      <c r="AE64" s="70">
        <v>13104309.130453505</v>
      </c>
      <c r="AF64" s="70">
        <v>14596063.285643384</v>
      </c>
      <c r="AG64" s="70">
        <v>16129935.458454765</v>
      </c>
      <c r="AH64" s="70">
        <v>17719707.479014169</v>
      </c>
      <c r="AI64" s="70">
        <v>19356672.276778094</v>
      </c>
      <c r="AJ64" s="70">
        <v>21035253.865093358</v>
      </c>
      <c r="AK64" s="70">
        <v>22730915.6416815</v>
      </c>
      <c r="AL64" s="70">
        <v>24419523.72751274</v>
      </c>
      <c r="AM64" s="70">
        <v>26068458.583542261</v>
      </c>
      <c r="AN64" s="70">
        <v>27648716.872340698</v>
      </c>
      <c r="AO64" s="70">
        <v>29121273.383841336</v>
      </c>
      <c r="AP64" s="70">
        <v>30459199.648091018</v>
      </c>
      <c r="AQ64" s="70">
        <v>31625960.141776644</v>
      </c>
      <c r="AR64" s="70">
        <v>32589185.793304179</v>
      </c>
      <c r="AS64" s="70">
        <v>33330271.917719565</v>
      </c>
      <c r="AT64" s="70">
        <v>33835951.139127754</v>
      </c>
      <c r="AU64" s="70">
        <v>34111294.063459992</v>
      </c>
      <c r="AV64" s="70">
        <v>34148416.126401894</v>
      </c>
      <c r="AW64" s="70">
        <v>33950857.249432474</v>
      </c>
      <c r="AX64" s="70">
        <v>33530717.20569801</v>
      </c>
      <c r="AY64" s="70">
        <v>32915212.167626083</v>
      </c>
      <c r="AZ64" s="70">
        <v>32136677.973485414</v>
      </c>
    </row>
    <row r="65" spans="1:52" x14ac:dyDescent="0.35">
      <c r="A65" s="69" t="s">
        <v>890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1.9999999780647935</v>
      </c>
      <c r="X67" s="70">
        <v>4.9999998914432675</v>
      </c>
      <c r="Y67" s="70">
        <v>9.0000000796880606</v>
      </c>
      <c r="Z67" s="70">
        <v>13.999999849521416</v>
      </c>
      <c r="AA67" s="70">
        <v>19.000000194239359</v>
      </c>
      <c r="AB67" s="70">
        <v>24.000000058711926</v>
      </c>
      <c r="AC67" s="70">
        <v>28.99999947639251</v>
      </c>
      <c r="AD67" s="70">
        <v>34.000000062908654</v>
      </c>
      <c r="AE67" s="70">
        <v>39.000000346915066</v>
      </c>
      <c r="AF67" s="70">
        <v>45.000000929267038</v>
      </c>
      <c r="AG67" s="70">
        <v>52.000000071148158</v>
      </c>
      <c r="AH67" s="70">
        <v>59.000000200483342</v>
      </c>
      <c r="AI67" s="70">
        <v>67.999999244656564</v>
      </c>
      <c r="AJ67" s="70">
        <v>77.000001126867843</v>
      </c>
      <c r="AK67" s="70">
        <v>86.999999988323495</v>
      </c>
      <c r="AL67" s="70">
        <v>97.000002496567305</v>
      </c>
      <c r="AM67" s="70">
        <v>106.9999994690999</v>
      </c>
      <c r="AN67" s="70">
        <v>117.00000108738075</v>
      </c>
      <c r="AO67" s="70">
        <v>126.99999982410731</v>
      </c>
      <c r="AP67" s="70">
        <v>136.99999675347053</v>
      </c>
      <c r="AQ67" s="70">
        <v>147.00000116711831</v>
      </c>
      <c r="AR67" s="70">
        <v>157.0000005423521</v>
      </c>
      <c r="AS67" s="70">
        <v>165.00000057420914</v>
      </c>
      <c r="AT67" s="70">
        <v>172.00000242361142</v>
      </c>
      <c r="AU67" s="70">
        <v>178.00000035252049</v>
      </c>
      <c r="AV67" s="70">
        <v>177.99999534128582</v>
      </c>
      <c r="AW67" s="70">
        <v>177.00000206196646</v>
      </c>
      <c r="AX67" s="70">
        <v>177.99999945869106</v>
      </c>
      <c r="AY67" s="70">
        <v>175.99999885987623</v>
      </c>
      <c r="AZ67" s="70">
        <v>170.99999981878668</v>
      </c>
    </row>
    <row r="68" spans="1:52" x14ac:dyDescent="0.35">
      <c r="A68" s="69" t="s">
        <v>881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>
        <v>0</v>
      </c>
      <c r="C70" s="68">
        <v>0</v>
      </c>
      <c r="D70" s="68">
        <v>0</v>
      </c>
      <c r="E70" s="68">
        <v>9</v>
      </c>
      <c r="F70" s="68">
        <v>13.000000000000004</v>
      </c>
      <c r="G70" s="68">
        <v>15</v>
      </c>
      <c r="H70" s="68">
        <v>50</v>
      </c>
      <c r="I70" s="68">
        <v>76</v>
      </c>
      <c r="J70" s="68">
        <v>1064</v>
      </c>
      <c r="K70" s="68">
        <v>2126</v>
      </c>
      <c r="L70" s="68">
        <v>8167</v>
      </c>
      <c r="M70" s="68">
        <v>24506</v>
      </c>
      <c r="N70" s="68">
        <v>39471</v>
      </c>
      <c r="O70" s="68">
        <v>64796</v>
      </c>
      <c r="P70" s="68">
        <v>101416</v>
      </c>
      <c r="Q70" s="68">
        <v>157036</v>
      </c>
      <c r="R70" s="68">
        <v>250349.54724670289</v>
      </c>
      <c r="S70" s="68">
        <v>350712.00154736493</v>
      </c>
      <c r="T70" s="68">
        <v>486899.01463104162</v>
      </c>
      <c r="U70" s="68">
        <v>682695.00269400876</v>
      </c>
      <c r="V70" s="68">
        <v>930304.98774413613</v>
      </c>
      <c r="W70" s="68">
        <v>2803878.9896776546</v>
      </c>
      <c r="X70" s="68">
        <v>5066111.8541529672</v>
      </c>
      <c r="Y70" s="68">
        <v>7809886.0101394635</v>
      </c>
      <c r="Z70" s="68">
        <v>10357240.212665841</v>
      </c>
      <c r="AA70" s="68">
        <v>12778904.257925833</v>
      </c>
      <c r="AB70" s="68">
        <v>14858368.229484852</v>
      </c>
      <c r="AC70" s="68">
        <v>16764800.642722873</v>
      </c>
      <c r="AD70" s="68">
        <v>18357592.07039164</v>
      </c>
      <c r="AE70" s="68">
        <v>19805160.96228563</v>
      </c>
      <c r="AF70" s="68">
        <v>21406894.095222171</v>
      </c>
      <c r="AG70" s="68">
        <v>23187769.510636542</v>
      </c>
      <c r="AH70" s="68">
        <v>25194951.645607613</v>
      </c>
      <c r="AI70" s="68">
        <v>27444770.271808825</v>
      </c>
      <c r="AJ70" s="68">
        <v>29950421.009600155</v>
      </c>
      <c r="AK70" s="68">
        <v>32703509.458670139</v>
      </c>
      <c r="AL70" s="68">
        <v>35712073.345578782</v>
      </c>
      <c r="AM70" s="68">
        <v>38949334.591953821</v>
      </c>
      <c r="AN70" s="68">
        <v>42398261.023865238</v>
      </c>
      <c r="AO70" s="68">
        <v>46000628.072111964</v>
      </c>
      <c r="AP70" s="68">
        <v>49749750.119234972</v>
      </c>
      <c r="AQ70" s="68">
        <v>53606194.467803672</v>
      </c>
      <c r="AR70" s="68">
        <v>57548508.356716126</v>
      </c>
      <c r="AS70" s="68">
        <v>61522362.262298554</v>
      </c>
      <c r="AT70" s="68">
        <v>65522777.257250421</v>
      </c>
      <c r="AU70" s="68">
        <v>69503441.146760076</v>
      </c>
      <c r="AV70" s="68">
        <v>73449767.447015673</v>
      </c>
      <c r="AW70" s="68">
        <v>77283135.985607237</v>
      </c>
      <c r="AX70" s="68">
        <v>81022312.942884043</v>
      </c>
      <c r="AY70" s="68">
        <v>84630414.89997679</v>
      </c>
      <c r="AZ70" s="68">
        <v>88130599.158054098</v>
      </c>
    </row>
    <row r="71" spans="1:52" x14ac:dyDescent="0.35">
      <c r="A71" s="69" t="s">
        <v>884</v>
      </c>
      <c r="B71" s="70">
        <v>0</v>
      </c>
      <c r="C71" s="70">
        <v>0</v>
      </c>
      <c r="D71" s="70">
        <v>0</v>
      </c>
      <c r="E71" s="70">
        <v>9</v>
      </c>
      <c r="F71" s="70">
        <v>13.000000000000004</v>
      </c>
      <c r="G71" s="70">
        <v>15</v>
      </c>
      <c r="H71" s="70">
        <v>50</v>
      </c>
      <c r="I71" s="70">
        <v>76</v>
      </c>
      <c r="J71" s="70">
        <v>1064</v>
      </c>
      <c r="K71" s="70">
        <v>2126</v>
      </c>
      <c r="L71" s="70">
        <v>8167</v>
      </c>
      <c r="M71" s="70">
        <v>24506</v>
      </c>
      <c r="N71" s="70">
        <v>39471</v>
      </c>
      <c r="O71" s="70">
        <v>64796</v>
      </c>
      <c r="P71" s="70">
        <v>101416</v>
      </c>
      <c r="Q71" s="70">
        <v>157036</v>
      </c>
      <c r="R71" s="70">
        <v>250336.547246492</v>
      </c>
      <c r="S71" s="70">
        <v>350670.00154822797</v>
      </c>
      <c r="T71" s="70">
        <v>486784.01462794212</v>
      </c>
      <c r="U71" s="70">
        <v>682378.00269681483</v>
      </c>
      <c r="V71" s="70">
        <v>929507.98775143176</v>
      </c>
      <c r="W71" s="70">
        <v>2798990.989704458</v>
      </c>
      <c r="X71" s="70">
        <v>5052139.8545617098</v>
      </c>
      <c r="Y71" s="70">
        <v>7776576.0101180729</v>
      </c>
      <c r="Z71" s="70">
        <v>10291406.211425722</v>
      </c>
      <c r="AA71" s="70">
        <v>12659610.255564278</v>
      </c>
      <c r="AB71" s="70">
        <v>14660775.226628095</v>
      </c>
      <c r="AC71" s="70">
        <v>16452663.142230276</v>
      </c>
      <c r="AD71" s="70">
        <v>17892953.72032642</v>
      </c>
      <c r="AE71" s="70">
        <v>19137448.651915368</v>
      </c>
      <c r="AF71" s="70">
        <v>20455414.391817149</v>
      </c>
      <c r="AG71" s="70">
        <v>21858736.138294268</v>
      </c>
      <c r="AH71" s="70">
        <v>23382145.07742941</v>
      </c>
      <c r="AI71" s="70">
        <v>25035926.563422915</v>
      </c>
      <c r="AJ71" s="70">
        <v>26832510.992084261</v>
      </c>
      <c r="AK71" s="70">
        <v>28771042.781959575</v>
      </c>
      <c r="AL71" s="70">
        <v>30866964.196635708</v>
      </c>
      <c r="AM71" s="70">
        <v>33110196.565128639</v>
      </c>
      <c r="AN71" s="70">
        <v>35498033.297309898</v>
      </c>
      <c r="AO71" s="70">
        <v>37995788.579327941</v>
      </c>
      <c r="AP71" s="70">
        <v>40610456.693030976</v>
      </c>
      <c r="AQ71" s="70">
        <v>43323210.849227495</v>
      </c>
      <c r="AR71" s="70">
        <v>46124244.253523663</v>
      </c>
      <c r="AS71" s="70">
        <v>48974948.734051123</v>
      </c>
      <c r="AT71" s="70">
        <v>51877060.233359165</v>
      </c>
      <c r="AU71" s="70">
        <v>54791485.304018781</v>
      </c>
      <c r="AV71" s="70">
        <v>57708144.184406914</v>
      </c>
      <c r="AW71" s="70">
        <v>60559271.111420102</v>
      </c>
      <c r="AX71" s="70">
        <v>63359980.221387766</v>
      </c>
      <c r="AY71" s="70">
        <v>66075643.305383816</v>
      </c>
      <c r="AZ71" s="70">
        <v>68725245.736426458</v>
      </c>
    </row>
    <row r="72" spans="1:52" x14ac:dyDescent="0.35">
      <c r="A72" s="69" t="s">
        <v>885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13.000000210884709</v>
      </c>
      <c r="S72" s="70">
        <v>41.999999136981536</v>
      </c>
      <c r="T72" s="70">
        <v>115.00000309950497</v>
      </c>
      <c r="U72" s="70">
        <v>316.99999719395908</v>
      </c>
      <c r="V72" s="70">
        <v>796.9999927043915</v>
      </c>
      <c r="W72" s="70">
        <v>4887.9999731966527</v>
      </c>
      <c r="X72" s="70">
        <v>13971.999591257612</v>
      </c>
      <c r="Y72" s="70">
        <v>33310.00002139042</v>
      </c>
      <c r="Z72" s="70">
        <v>65834.001240118785</v>
      </c>
      <c r="AA72" s="70">
        <v>119294.00236155398</v>
      </c>
      <c r="AB72" s="70">
        <v>197593.00285675729</v>
      </c>
      <c r="AC72" s="70">
        <v>312137.50049259787</v>
      </c>
      <c r="AD72" s="70">
        <v>464638.35006521881</v>
      </c>
      <c r="AE72" s="70">
        <v>667712.31037026376</v>
      </c>
      <c r="AF72" s="70">
        <v>951479.70340502309</v>
      </c>
      <c r="AG72" s="70">
        <v>1329033.3723422729</v>
      </c>
      <c r="AH72" s="70">
        <v>1812806.5681782023</v>
      </c>
      <c r="AI72" s="70">
        <v>2408843.7083859118</v>
      </c>
      <c r="AJ72" s="70">
        <v>3117910.0175158959</v>
      </c>
      <c r="AK72" s="70">
        <v>3932466.6767105656</v>
      </c>
      <c r="AL72" s="70">
        <v>4845109.148943075</v>
      </c>
      <c r="AM72" s="70">
        <v>5839138.0268251821</v>
      </c>
      <c r="AN72" s="70">
        <v>6900227.7265553437</v>
      </c>
      <c r="AO72" s="70">
        <v>8004839.4927840214</v>
      </c>
      <c r="AP72" s="70">
        <v>9139293.4262039941</v>
      </c>
      <c r="AQ72" s="70">
        <v>10282983.618576175</v>
      </c>
      <c r="AR72" s="70">
        <v>11424264.10319246</v>
      </c>
      <c r="AS72" s="70">
        <v>12547413.528247429</v>
      </c>
      <c r="AT72" s="70">
        <v>13645717.023891253</v>
      </c>
      <c r="AU72" s="70">
        <v>14711955.842741299</v>
      </c>
      <c r="AV72" s="70">
        <v>15741623.262608754</v>
      </c>
      <c r="AW72" s="70">
        <v>16723864.87418714</v>
      </c>
      <c r="AX72" s="70">
        <v>17662332.721496273</v>
      </c>
      <c r="AY72" s="70">
        <v>18554771.594592974</v>
      </c>
      <c r="AZ72" s="70">
        <v>19405353.421627644</v>
      </c>
    </row>
    <row r="73" spans="1:52" x14ac:dyDescent="0.35">
      <c r="A73" s="69" t="s">
        <v>886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>
        <v>0</v>
      </c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528.76101097339495</v>
      </c>
      <c r="S75" s="68">
        <v>1128.0000124367641</v>
      </c>
      <c r="T75" s="68">
        <v>1789.0000403666957</v>
      </c>
      <c r="U75" s="68">
        <v>2726.999999877045</v>
      </c>
      <c r="V75" s="68">
        <v>4336.9999902033469</v>
      </c>
      <c r="W75" s="68">
        <v>5336.999971311885</v>
      </c>
      <c r="X75" s="68">
        <v>5547.9998862822977</v>
      </c>
      <c r="Y75" s="68">
        <v>5699.0000022083022</v>
      </c>
      <c r="Z75" s="68">
        <v>5768.0000657627279</v>
      </c>
      <c r="AA75" s="68">
        <v>5754.0000365601272</v>
      </c>
      <c r="AB75" s="68">
        <v>5664.9999988503532</v>
      </c>
      <c r="AC75" s="68">
        <v>5499.5439232969575</v>
      </c>
      <c r="AD75" s="68">
        <v>5305.2527142877552</v>
      </c>
      <c r="AE75" s="68">
        <v>5889.3385643089296</v>
      </c>
      <c r="AF75" s="68">
        <v>16375.63252502795</v>
      </c>
      <c r="AG75" s="68">
        <v>41672.793479027896</v>
      </c>
      <c r="AH75" s="68">
        <v>83666.963365272721</v>
      </c>
      <c r="AI75" s="68">
        <v>143893.77102871996</v>
      </c>
      <c r="AJ75" s="68">
        <v>223284.30643082305</v>
      </c>
      <c r="AK75" s="68">
        <v>322210.71403440647</v>
      </c>
      <c r="AL75" s="68">
        <v>440817.91846818826</v>
      </c>
      <c r="AM75" s="68">
        <v>578706.67118836776</v>
      </c>
      <c r="AN75" s="68">
        <v>735336.39535630064</v>
      </c>
      <c r="AO75" s="68">
        <v>909565.52585425926</v>
      </c>
      <c r="AP75" s="68">
        <v>1101090.326228891</v>
      </c>
      <c r="AQ75" s="68">
        <v>1310132.211222745</v>
      </c>
      <c r="AR75" s="68">
        <v>1536691.3092865394</v>
      </c>
      <c r="AS75" s="68">
        <v>1779871.9667663013</v>
      </c>
      <c r="AT75" s="68">
        <v>2038279.9952062208</v>
      </c>
      <c r="AU75" s="68">
        <v>2311525.1651332178</v>
      </c>
      <c r="AV75" s="68">
        <v>2596966.0419932944</v>
      </c>
      <c r="AW75" s="68">
        <v>2892313.91885196</v>
      </c>
      <c r="AX75" s="68">
        <v>3195741.625355104</v>
      </c>
      <c r="AY75" s="68">
        <v>3505392.0102524548</v>
      </c>
      <c r="AZ75" s="68">
        <v>3817599.4787849393</v>
      </c>
    </row>
    <row r="76" spans="1:52" x14ac:dyDescent="0.35">
      <c r="A76" s="69" t="s">
        <v>888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37.98922425387255</v>
      </c>
      <c r="S76" s="70">
        <v>90.999998965137493</v>
      </c>
      <c r="T76" s="70">
        <v>160.00000316555162</v>
      </c>
      <c r="U76" s="70">
        <v>275.99999562165766</v>
      </c>
      <c r="V76" s="70">
        <v>509.99999782350972</v>
      </c>
      <c r="W76" s="70">
        <v>797.9999915166934</v>
      </c>
      <c r="X76" s="70">
        <v>880.99998399159085</v>
      </c>
      <c r="Y76" s="70">
        <v>960.00000323397671</v>
      </c>
      <c r="Z76" s="70">
        <v>1024.0000107669248</v>
      </c>
      <c r="AA76" s="70">
        <v>1073.0000041740104</v>
      </c>
      <c r="AB76" s="70">
        <v>1105.0000031237025</v>
      </c>
      <c r="AC76" s="70">
        <v>1128.8874016925204</v>
      </c>
      <c r="AD76" s="70">
        <v>1149.5519750558465</v>
      </c>
      <c r="AE76" s="70">
        <v>1526.7648082848521</v>
      </c>
      <c r="AF76" s="70">
        <v>6741.3427143674198</v>
      </c>
      <c r="AG76" s="70">
        <v>20131.602668939766</v>
      </c>
      <c r="AH76" s="70">
        <v>43901.399894745016</v>
      </c>
      <c r="AI76" s="70">
        <v>80150.841890773067</v>
      </c>
      <c r="AJ76" s="70">
        <v>130639.66632126516</v>
      </c>
      <c r="AK76" s="70">
        <v>196785.58808510375</v>
      </c>
      <c r="AL76" s="70">
        <v>279729.05645471293</v>
      </c>
      <c r="AM76" s="70">
        <v>380223.96588937717</v>
      </c>
      <c r="AN76" s="70">
        <v>498688.74554819858</v>
      </c>
      <c r="AO76" s="70">
        <v>635018.36872907821</v>
      </c>
      <c r="AP76" s="70">
        <v>789574.16188903211</v>
      </c>
      <c r="AQ76" s="70">
        <v>963115.84799802769</v>
      </c>
      <c r="AR76" s="70">
        <v>1156041.5901812529</v>
      </c>
      <c r="AS76" s="70">
        <v>1367904.5223851488</v>
      </c>
      <c r="AT76" s="70">
        <v>1597733.6220187657</v>
      </c>
      <c r="AU76" s="70">
        <v>1845300.7662904239</v>
      </c>
      <c r="AV76" s="70">
        <v>2108230.530845101</v>
      </c>
      <c r="AW76" s="70">
        <v>2384320.186622425</v>
      </c>
      <c r="AX76" s="70">
        <v>2671596.1161900447</v>
      </c>
      <c r="AY76" s="70">
        <v>2967939.192196507</v>
      </c>
      <c r="AZ76" s="70">
        <v>3269543.3504868504</v>
      </c>
    </row>
    <row r="77" spans="1:52" x14ac:dyDescent="0.35">
      <c r="A77" s="69" t="s">
        <v>894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490.77178671952237</v>
      </c>
      <c r="S77" s="70">
        <v>1037.0000134716265</v>
      </c>
      <c r="T77" s="70">
        <v>1629.0000372011441</v>
      </c>
      <c r="U77" s="70">
        <v>2451.0000042553875</v>
      </c>
      <c r="V77" s="70">
        <v>3826.9999923798368</v>
      </c>
      <c r="W77" s="70">
        <v>4538.9999797951914</v>
      </c>
      <c r="X77" s="70">
        <v>4666.9999022907068</v>
      </c>
      <c r="Y77" s="70">
        <v>4738.9999989743255</v>
      </c>
      <c r="Z77" s="70">
        <v>4744.0000549958031</v>
      </c>
      <c r="AA77" s="70">
        <v>4681.0000323861168</v>
      </c>
      <c r="AB77" s="70">
        <v>4559.9999957266509</v>
      </c>
      <c r="AC77" s="70">
        <v>4370.6565216044373</v>
      </c>
      <c r="AD77" s="70">
        <v>4155.7007392319092</v>
      </c>
      <c r="AE77" s="70">
        <v>4362.5737560240777</v>
      </c>
      <c r="AF77" s="70">
        <v>9634.2898106605298</v>
      </c>
      <c r="AG77" s="70">
        <v>21541.190810088134</v>
      </c>
      <c r="AH77" s="70">
        <v>39765.563470527704</v>
      </c>
      <c r="AI77" s="70">
        <v>63742.929137946907</v>
      </c>
      <c r="AJ77" s="70">
        <v>92644.640109557906</v>
      </c>
      <c r="AK77" s="70">
        <v>125425.12594930269</v>
      </c>
      <c r="AL77" s="70">
        <v>161088.8620134753</v>
      </c>
      <c r="AM77" s="70">
        <v>198482.70529899054</v>
      </c>
      <c r="AN77" s="70">
        <v>236647.64980810208</v>
      </c>
      <c r="AO77" s="70">
        <v>274547.15712518105</v>
      </c>
      <c r="AP77" s="70">
        <v>311516.16433985886</v>
      </c>
      <c r="AQ77" s="70">
        <v>347016.36322471726</v>
      </c>
      <c r="AR77" s="70">
        <v>380649.71910528664</v>
      </c>
      <c r="AS77" s="70">
        <v>411967.44438115257</v>
      </c>
      <c r="AT77" s="70">
        <v>440546.37318745512</v>
      </c>
      <c r="AU77" s="70">
        <v>466224.39884279383</v>
      </c>
      <c r="AV77" s="70">
        <v>488735.5111481935</v>
      </c>
      <c r="AW77" s="70">
        <v>507993.73222953506</v>
      </c>
      <c r="AX77" s="70">
        <v>524145.50916505943</v>
      </c>
      <c r="AY77" s="70">
        <v>537452.81805594789</v>
      </c>
      <c r="AZ77" s="70">
        <v>548056.12829808914</v>
      </c>
    </row>
    <row r="78" spans="1:52" x14ac:dyDescent="0.35">
      <c r="A78" s="65" t="s">
        <v>861</v>
      </c>
      <c r="B78" s="66">
        <v>663947</v>
      </c>
      <c r="C78" s="66">
        <v>671951</v>
      </c>
      <c r="D78" s="66">
        <v>666392</v>
      </c>
      <c r="E78" s="66">
        <v>671199</v>
      </c>
      <c r="F78" s="66">
        <v>675239</v>
      </c>
      <c r="G78" s="66">
        <v>667113</v>
      </c>
      <c r="H78" s="66">
        <v>669347</v>
      </c>
      <c r="I78" s="66">
        <v>670926</v>
      </c>
      <c r="J78" s="66">
        <v>679968</v>
      </c>
      <c r="K78" s="66">
        <v>678797</v>
      </c>
      <c r="L78" s="66">
        <v>675970</v>
      </c>
      <c r="M78" s="66">
        <v>677217</v>
      </c>
      <c r="N78" s="66">
        <v>672407</v>
      </c>
      <c r="O78" s="66">
        <v>677357</v>
      </c>
      <c r="P78" s="66">
        <v>687554</v>
      </c>
      <c r="Q78" s="66">
        <v>710167</v>
      </c>
      <c r="R78" s="66">
        <v>721752.93258841464</v>
      </c>
      <c r="S78" s="66">
        <v>745523.96667947888</v>
      </c>
      <c r="T78" s="66">
        <v>765624.53524011467</v>
      </c>
      <c r="U78" s="66">
        <v>783110.18189755618</v>
      </c>
      <c r="V78" s="66">
        <v>798169.31170988688</v>
      </c>
      <c r="W78" s="66">
        <v>811642.1749884421</v>
      </c>
      <c r="X78" s="66">
        <v>822577.93048854603</v>
      </c>
      <c r="Y78" s="66">
        <v>833421.58734662773</v>
      </c>
      <c r="Z78" s="66">
        <v>843690.26068266714</v>
      </c>
      <c r="AA78" s="66">
        <v>853423.5497338908</v>
      </c>
      <c r="AB78" s="66">
        <v>861720.1343139247</v>
      </c>
      <c r="AC78" s="66">
        <v>869052.37464282394</v>
      </c>
      <c r="AD78" s="66">
        <v>876290.13956229156</v>
      </c>
      <c r="AE78" s="66">
        <v>883169.81113001076</v>
      </c>
      <c r="AF78" s="66">
        <v>889522.69120453089</v>
      </c>
      <c r="AG78" s="66">
        <v>895048.77774528193</v>
      </c>
      <c r="AH78" s="66">
        <v>899919.32544830814</v>
      </c>
      <c r="AI78" s="66">
        <v>904651.3607755024</v>
      </c>
      <c r="AJ78" s="66">
        <v>910357.56995921675</v>
      </c>
      <c r="AK78" s="66">
        <v>915622.24883055128</v>
      </c>
      <c r="AL78" s="66">
        <v>920673.17322052375</v>
      </c>
      <c r="AM78" s="66">
        <v>925797.76346987858</v>
      </c>
      <c r="AN78" s="66">
        <v>930748.71153134154</v>
      </c>
      <c r="AO78" s="66">
        <v>935674.64220555534</v>
      </c>
      <c r="AP78" s="66">
        <v>941274.79259323748</v>
      </c>
      <c r="AQ78" s="66">
        <v>946793.81111368746</v>
      </c>
      <c r="AR78" s="66">
        <v>952154.4564920679</v>
      </c>
      <c r="AS78" s="66">
        <v>957434.78173339262</v>
      </c>
      <c r="AT78" s="66">
        <v>962701.1124065537</v>
      </c>
      <c r="AU78" s="66">
        <v>968063.88593351946</v>
      </c>
      <c r="AV78" s="66">
        <v>973404.89530044037</v>
      </c>
      <c r="AW78" s="66">
        <v>979040.66081641812</v>
      </c>
      <c r="AX78" s="66">
        <v>984759.88736201404</v>
      </c>
      <c r="AY78" s="66">
        <v>990698.26705440914</v>
      </c>
      <c r="AZ78" s="66">
        <v>996739.2966610759</v>
      </c>
    </row>
    <row r="79" spans="1:52" x14ac:dyDescent="0.35">
      <c r="A79" s="67" t="s">
        <v>878</v>
      </c>
      <c r="B79" s="68">
        <v>662223</v>
      </c>
      <c r="C79" s="68">
        <v>670169</v>
      </c>
      <c r="D79" s="68">
        <v>664578</v>
      </c>
      <c r="E79" s="68">
        <v>669433</v>
      </c>
      <c r="F79" s="68">
        <v>673466</v>
      </c>
      <c r="G79" s="68">
        <v>664942</v>
      </c>
      <c r="H79" s="68">
        <v>667219</v>
      </c>
      <c r="I79" s="68">
        <v>668817</v>
      </c>
      <c r="J79" s="68">
        <v>677815</v>
      </c>
      <c r="K79" s="68">
        <v>676592</v>
      </c>
      <c r="L79" s="68">
        <v>673419</v>
      </c>
      <c r="M79" s="68">
        <v>674555</v>
      </c>
      <c r="N79" s="68">
        <v>669752</v>
      </c>
      <c r="O79" s="68">
        <v>673579</v>
      </c>
      <c r="P79" s="68">
        <v>683833</v>
      </c>
      <c r="Q79" s="68">
        <v>706049</v>
      </c>
      <c r="R79" s="68">
        <v>716790.76840364852</v>
      </c>
      <c r="S79" s="68">
        <v>739066.39553565788</v>
      </c>
      <c r="T79" s="68">
        <v>757304.94899180112</v>
      </c>
      <c r="U79" s="68">
        <v>772638.21806829551</v>
      </c>
      <c r="V79" s="68">
        <v>785316.17507697095</v>
      </c>
      <c r="W79" s="68">
        <v>795877.85888527508</v>
      </c>
      <c r="X79" s="68">
        <v>803363.77380875871</v>
      </c>
      <c r="Y79" s="68">
        <v>810189.05629994138</v>
      </c>
      <c r="Z79" s="68">
        <v>815892.08047749603</v>
      </c>
      <c r="AA79" s="68">
        <v>820551.94255050248</v>
      </c>
      <c r="AB79" s="68">
        <v>823310.44465580827</v>
      </c>
      <c r="AC79" s="68">
        <v>824603.86021953996</v>
      </c>
      <c r="AD79" s="68">
        <v>825281.9013713724</v>
      </c>
      <c r="AE79" s="68">
        <v>825014.47304777871</v>
      </c>
      <c r="AF79" s="68">
        <v>823579.81181740749</v>
      </c>
      <c r="AG79" s="68">
        <v>820572.97489339649</v>
      </c>
      <c r="AH79" s="68">
        <v>816133.91066207609</v>
      </c>
      <c r="AI79" s="68">
        <v>810871.60488978738</v>
      </c>
      <c r="AJ79" s="68">
        <v>805857.51341414195</v>
      </c>
      <c r="AK79" s="68">
        <v>799960.30194610357</v>
      </c>
      <c r="AL79" s="68">
        <v>793400.32413524238</v>
      </c>
      <c r="AM79" s="68">
        <v>786349.49876456393</v>
      </c>
      <c r="AN79" s="68">
        <v>778716.47967176186</v>
      </c>
      <c r="AO79" s="68">
        <v>770542.44178875012</v>
      </c>
      <c r="AP79" s="68">
        <v>762432.69018844201</v>
      </c>
      <c r="AQ79" s="68">
        <v>753600.65526646411</v>
      </c>
      <c r="AR79" s="68">
        <v>744052.01802034653</v>
      </c>
      <c r="AS79" s="68">
        <v>733849.6451070417</v>
      </c>
      <c r="AT79" s="68">
        <v>723252.62050798803</v>
      </c>
      <c r="AU79" s="68">
        <v>712228.44712962664</v>
      </c>
      <c r="AV79" s="68">
        <v>700920.9097955107</v>
      </c>
      <c r="AW79" s="68">
        <v>689415.13200653938</v>
      </c>
      <c r="AX79" s="68">
        <v>677997.41438086738</v>
      </c>
      <c r="AY79" s="68">
        <v>666450.28269779612</v>
      </c>
      <c r="AZ79" s="68">
        <v>655061.7679205233</v>
      </c>
    </row>
    <row r="80" spans="1:52" x14ac:dyDescent="0.35">
      <c r="A80" s="69" t="s">
        <v>889</v>
      </c>
      <c r="B80" s="70">
        <v>1225</v>
      </c>
      <c r="C80" s="70">
        <v>1203</v>
      </c>
      <c r="D80" s="70">
        <v>1138</v>
      </c>
      <c r="E80" s="70">
        <v>1103</v>
      </c>
      <c r="F80" s="70">
        <v>2248</v>
      </c>
      <c r="G80" s="70">
        <v>2247</v>
      </c>
      <c r="H80" s="70">
        <v>2167</v>
      </c>
      <c r="I80" s="70">
        <v>2263</v>
      </c>
      <c r="J80" s="70">
        <v>2282</v>
      </c>
      <c r="K80" s="70">
        <v>2396</v>
      </c>
      <c r="L80" s="70">
        <v>2375</v>
      </c>
      <c r="M80" s="70">
        <v>2314</v>
      </c>
      <c r="N80" s="70">
        <v>2212</v>
      </c>
      <c r="O80" s="70">
        <v>2153</v>
      </c>
      <c r="P80" s="70">
        <v>2116</v>
      </c>
      <c r="Q80" s="70">
        <v>2004</v>
      </c>
      <c r="R80" s="70">
        <v>1956.8184567995399</v>
      </c>
      <c r="S80" s="70">
        <v>1937.7758596913063</v>
      </c>
      <c r="T80" s="70">
        <v>1846.9817228870249</v>
      </c>
      <c r="U80" s="70">
        <v>1800.0094418821041</v>
      </c>
      <c r="V80" s="70">
        <v>1794.0340256692343</v>
      </c>
      <c r="W80" s="70">
        <v>1831.996135139791</v>
      </c>
      <c r="X80" s="70">
        <v>1897.9498524941323</v>
      </c>
      <c r="Y80" s="70">
        <v>1983.0299686245723</v>
      </c>
      <c r="Z80" s="70">
        <v>2085.0967253474132</v>
      </c>
      <c r="AA80" s="70">
        <v>2192.0807920282123</v>
      </c>
      <c r="AB80" s="70">
        <v>2287.0625701955587</v>
      </c>
      <c r="AC80" s="70">
        <v>2377.0696288251006</v>
      </c>
      <c r="AD80" s="70">
        <v>2451.0181803931655</v>
      </c>
      <c r="AE80" s="70">
        <v>2517.0594288489879</v>
      </c>
      <c r="AF80" s="70">
        <v>2566.0471387213624</v>
      </c>
      <c r="AG80" s="70">
        <v>2603.0173591378407</v>
      </c>
      <c r="AH80" s="70">
        <v>2632.040260377245</v>
      </c>
      <c r="AI80" s="70">
        <v>2650.9744461354194</v>
      </c>
      <c r="AJ80" s="70">
        <v>2664.0120408512671</v>
      </c>
      <c r="AK80" s="70">
        <v>2647.9946656454449</v>
      </c>
      <c r="AL80" s="70">
        <v>2627.0315952925093</v>
      </c>
      <c r="AM80" s="70">
        <v>2604.0140950348195</v>
      </c>
      <c r="AN80" s="70">
        <v>2576.9872526613431</v>
      </c>
      <c r="AO80" s="70">
        <v>2549.0167797068516</v>
      </c>
      <c r="AP80" s="70">
        <v>2522.9866230886637</v>
      </c>
      <c r="AQ80" s="70">
        <v>2493.0505626438903</v>
      </c>
      <c r="AR80" s="70">
        <v>2468.0772654499719</v>
      </c>
      <c r="AS80" s="70">
        <v>2430.9420283503437</v>
      </c>
      <c r="AT80" s="70">
        <v>2391.0189450967728</v>
      </c>
      <c r="AU80" s="70">
        <v>2359.9916223250007</v>
      </c>
      <c r="AV80" s="70">
        <v>2326.9797337425798</v>
      </c>
      <c r="AW80" s="70">
        <v>2297.9922262657806</v>
      </c>
      <c r="AX80" s="70">
        <v>2248.9955375041368</v>
      </c>
      <c r="AY80" s="70">
        <v>2210.0196545541071</v>
      </c>
      <c r="AZ80" s="70">
        <v>2177.03112197152</v>
      </c>
    </row>
    <row r="81" spans="1:52" x14ac:dyDescent="0.35">
      <c r="A81" s="69" t="s">
        <v>879</v>
      </c>
      <c r="B81" s="70">
        <v>14605</v>
      </c>
      <c r="C81" s="70">
        <v>13822</v>
      </c>
      <c r="D81" s="70">
        <v>13094</v>
      </c>
      <c r="E81" s="70">
        <v>11242</v>
      </c>
      <c r="F81" s="70">
        <v>10158</v>
      </c>
      <c r="G81" s="70">
        <v>9073</v>
      </c>
      <c r="H81" s="70">
        <v>8454</v>
      </c>
      <c r="I81" s="70">
        <v>7523</v>
      </c>
      <c r="J81" s="70">
        <v>6926</v>
      </c>
      <c r="K81" s="70">
        <v>6185</v>
      </c>
      <c r="L81" s="70">
        <v>5664</v>
      </c>
      <c r="M81" s="70">
        <v>5248</v>
      </c>
      <c r="N81" s="70">
        <v>4881</v>
      </c>
      <c r="O81" s="70">
        <v>5320</v>
      </c>
      <c r="P81" s="70">
        <v>4517</v>
      </c>
      <c r="Q81" s="70">
        <v>4259</v>
      </c>
      <c r="R81" s="70">
        <v>4139.1060125430758</v>
      </c>
      <c r="S81" s="70">
        <v>4080.9160444003332</v>
      </c>
      <c r="T81" s="70">
        <v>3756.6663916713533</v>
      </c>
      <c r="U81" s="70">
        <v>3646.9850933759062</v>
      </c>
      <c r="V81" s="70">
        <v>3673.0481135590971</v>
      </c>
      <c r="W81" s="70">
        <v>3776.0787080674763</v>
      </c>
      <c r="X81" s="70">
        <v>3940.0783517036098</v>
      </c>
      <c r="Y81" s="70">
        <v>4141.0124425398108</v>
      </c>
      <c r="Z81" s="70">
        <v>4344.0523492398725</v>
      </c>
      <c r="AA81" s="70">
        <v>4532.0513942145863</v>
      </c>
      <c r="AB81" s="70">
        <v>4690.1692638439963</v>
      </c>
      <c r="AC81" s="70">
        <v>4818.0105581928192</v>
      </c>
      <c r="AD81" s="70">
        <v>4919.1277032817752</v>
      </c>
      <c r="AE81" s="70">
        <v>5004.1869395685335</v>
      </c>
      <c r="AF81" s="70">
        <v>5064.1217582687605</v>
      </c>
      <c r="AG81" s="70">
        <v>5086.8755015162251</v>
      </c>
      <c r="AH81" s="70">
        <v>5088.8394938347055</v>
      </c>
      <c r="AI81" s="70">
        <v>5068.0347684742565</v>
      </c>
      <c r="AJ81" s="70">
        <v>5017.0539191364442</v>
      </c>
      <c r="AK81" s="70">
        <v>4935.0396808028891</v>
      </c>
      <c r="AL81" s="70">
        <v>4860.957471302233</v>
      </c>
      <c r="AM81" s="70">
        <v>4772.0521541746502</v>
      </c>
      <c r="AN81" s="70">
        <v>4683.9972685416797</v>
      </c>
      <c r="AO81" s="70">
        <v>4596.9641974928645</v>
      </c>
      <c r="AP81" s="70">
        <v>4504.9244840265264</v>
      </c>
      <c r="AQ81" s="70">
        <v>4411.9891445918665</v>
      </c>
      <c r="AR81" s="70">
        <v>4323.9210202432323</v>
      </c>
      <c r="AS81" s="70">
        <v>4232.9446688855105</v>
      </c>
      <c r="AT81" s="70">
        <v>4125.0730213947936</v>
      </c>
      <c r="AU81" s="70">
        <v>4039.9886747456753</v>
      </c>
      <c r="AV81" s="70">
        <v>3956.8945965816306</v>
      </c>
      <c r="AW81" s="70">
        <v>3867.9453263952582</v>
      </c>
      <c r="AX81" s="70">
        <v>3744.000281331098</v>
      </c>
      <c r="AY81" s="70">
        <v>3635.0454396499658</v>
      </c>
      <c r="AZ81" s="70">
        <v>3534.0550844534555</v>
      </c>
    </row>
    <row r="82" spans="1:52" x14ac:dyDescent="0.35">
      <c r="A82" s="69" t="s">
        <v>890</v>
      </c>
      <c r="B82" s="70">
        <v>3430</v>
      </c>
      <c r="C82" s="70">
        <v>5453</v>
      </c>
      <c r="D82" s="70">
        <v>5514</v>
      </c>
      <c r="E82" s="70">
        <v>7848</v>
      </c>
      <c r="F82" s="70">
        <v>8498</v>
      </c>
      <c r="G82" s="70">
        <v>9526</v>
      </c>
      <c r="H82" s="70">
        <v>11770</v>
      </c>
      <c r="I82" s="70">
        <v>13446</v>
      </c>
      <c r="J82" s="70">
        <v>15119</v>
      </c>
      <c r="K82" s="70">
        <v>16318</v>
      </c>
      <c r="L82" s="70">
        <v>17209</v>
      </c>
      <c r="M82" s="70">
        <v>19523</v>
      </c>
      <c r="N82" s="70">
        <v>20930</v>
      </c>
      <c r="O82" s="70">
        <v>22803</v>
      </c>
      <c r="P82" s="70">
        <v>25598</v>
      </c>
      <c r="Q82" s="70">
        <v>34907</v>
      </c>
      <c r="R82" s="70">
        <v>36901.176543075708</v>
      </c>
      <c r="S82" s="70">
        <v>39461.118647469542</v>
      </c>
      <c r="T82" s="70">
        <v>42247.082146460889</v>
      </c>
      <c r="U82" s="70">
        <v>45184.279229354019</v>
      </c>
      <c r="V82" s="70">
        <v>48169.830813947628</v>
      </c>
      <c r="W82" s="70">
        <v>51231.650605454997</v>
      </c>
      <c r="X82" s="70">
        <v>54282.191340023535</v>
      </c>
      <c r="Y82" s="70">
        <v>57487.39715260559</v>
      </c>
      <c r="Z82" s="70">
        <v>60734.528802942703</v>
      </c>
      <c r="AA82" s="70">
        <v>63966.936156486081</v>
      </c>
      <c r="AB82" s="70">
        <v>67084.947888468261</v>
      </c>
      <c r="AC82" s="70">
        <v>70113.598588820794</v>
      </c>
      <c r="AD82" s="70">
        <v>73079.097895713916</v>
      </c>
      <c r="AE82" s="70">
        <v>76030.288565741124</v>
      </c>
      <c r="AF82" s="70">
        <v>78966.677642920811</v>
      </c>
      <c r="AG82" s="70">
        <v>81853.307758630093</v>
      </c>
      <c r="AH82" s="70">
        <v>84673.570395013143</v>
      </c>
      <c r="AI82" s="70">
        <v>87418.389520865734</v>
      </c>
      <c r="AJ82" s="70">
        <v>90213.31234264675</v>
      </c>
      <c r="AK82" s="70">
        <v>92797.711146671645</v>
      </c>
      <c r="AL82" s="70">
        <v>95184.261129877646</v>
      </c>
      <c r="AM82" s="70">
        <v>97351.766561789933</v>
      </c>
      <c r="AN82" s="70">
        <v>99278.904939393193</v>
      </c>
      <c r="AO82" s="70">
        <v>100939.27886409714</v>
      </c>
      <c r="AP82" s="70">
        <v>102464.24455928209</v>
      </c>
      <c r="AQ82" s="70">
        <v>103700.61581994052</v>
      </c>
      <c r="AR82" s="70">
        <v>104663.26710082259</v>
      </c>
      <c r="AS82" s="70">
        <v>105337.1014748655</v>
      </c>
      <c r="AT82" s="70">
        <v>105798.26616531544</v>
      </c>
      <c r="AU82" s="70">
        <v>106017.28436670601</v>
      </c>
      <c r="AV82" s="70">
        <v>105994.42192994077</v>
      </c>
      <c r="AW82" s="70">
        <v>105753.82048100664</v>
      </c>
      <c r="AX82" s="70">
        <v>105325.44990739165</v>
      </c>
      <c r="AY82" s="70">
        <v>104700.53176337223</v>
      </c>
      <c r="AZ82" s="70">
        <v>103905.77676971037</v>
      </c>
    </row>
    <row r="83" spans="1:52" x14ac:dyDescent="0.35">
      <c r="A83" s="69" t="s">
        <v>880</v>
      </c>
      <c r="B83" s="70">
        <v>642963</v>
      </c>
      <c r="C83" s="70">
        <v>649691</v>
      </c>
      <c r="D83" s="70">
        <v>644832</v>
      </c>
      <c r="E83" s="70">
        <v>649240</v>
      </c>
      <c r="F83" s="70">
        <v>652562</v>
      </c>
      <c r="G83" s="70">
        <v>644096</v>
      </c>
      <c r="H83" s="70">
        <v>644828</v>
      </c>
      <c r="I83" s="70">
        <v>645585</v>
      </c>
      <c r="J83" s="70">
        <v>653488</v>
      </c>
      <c r="K83" s="70">
        <v>651693</v>
      </c>
      <c r="L83" s="70">
        <v>648171</v>
      </c>
      <c r="M83" s="70">
        <v>647470</v>
      </c>
      <c r="N83" s="70">
        <v>641729</v>
      </c>
      <c r="O83" s="70">
        <v>643303</v>
      </c>
      <c r="P83" s="70">
        <v>651602</v>
      </c>
      <c r="Q83" s="70">
        <v>664879</v>
      </c>
      <c r="R83" s="70">
        <v>673793.66739123024</v>
      </c>
      <c r="S83" s="70">
        <v>693586.5849840967</v>
      </c>
      <c r="T83" s="70">
        <v>709454.21873078181</v>
      </c>
      <c r="U83" s="70">
        <v>722006.94430368347</v>
      </c>
      <c r="V83" s="70">
        <v>731679.26212379499</v>
      </c>
      <c r="W83" s="70">
        <v>739038.13343661278</v>
      </c>
      <c r="X83" s="70">
        <v>743243.55426453741</v>
      </c>
      <c r="Y83" s="70">
        <v>746574.61671103479</v>
      </c>
      <c r="Z83" s="70">
        <v>748719.40260553884</v>
      </c>
      <c r="AA83" s="70">
        <v>749844.87403111125</v>
      </c>
      <c r="AB83" s="70">
        <v>749219.26505842584</v>
      </c>
      <c r="AC83" s="70">
        <v>747242.18164057995</v>
      </c>
      <c r="AD83" s="70">
        <v>744746.65768633643</v>
      </c>
      <c r="AE83" s="70">
        <v>741330.93698753626</v>
      </c>
      <c r="AF83" s="70">
        <v>736781.96456022339</v>
      </c>
      <c r="AG83" s="70">
        <v>730731.77353086858</v>
      </c>
      <c r="AH83" s="70">
        <v>723301.46092059999</v>
      </c>
      <c r="AI83" s="70">
        <v>715107.20441091352</v>
      </c>
      <c r="AJ83" s="70">
        <v>707079.13023372483</v>
      </c>
      <c r="AK83" s="70">
        <v>698356.54900878202</v>
      </c>
      <c r="AL83" s="70">
        <v>689076.07156084199</v>
      </c>
      <c r="AM83" s="70">
        <v>679432.65285459638</v>
      </c>
      <c r="AN83" s="70">
        <v>669312.58873879444</v>
      </c>
      <c r="AO83" s="70">
        <v>658775.18916328007</v>
      </c>
      <c r="AP83" s="70">
        <v>648300.5391462195</v>
      </c>
      <c r="AQ83" s="70">
        <v>637282.9631194704</v>
      </c>
      <c r="AR83" s="70">
        <v>625684.75936999451</v>
      </c>
      <c r="AS83" s="70">
        <v>613594.68959006423</v>
      </c>
      <c r="AT83" s="70">
        <v>601225.23880240251</v>
      </c>
      <c r="AU83" s="70">
        <v>588473.23733134067</v>
      </c>
      <c r="AV83" s="70">
        <v>575592.59720167401</v>
      </c>
      <c r="AW83" s="70">
        <v>562601.34218356421</v>
      </c>
      <c r="AX83" s="70">
        <v>549813.7913800173</v>
      </c>
      <c r="AY83" s="70">
        <v>536871.60562319576</v>
      </c>
      <c r="AZ83" s="70">
        <v>524055.75375986245</v>
      </c>
    </row>
    <row r="84" spans="1:52" x14ac:dyDescent="0.35">
      <c r="A84" s="69" t="s">
        <v>881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1.0000103521161552</v>
      </c>
      <c r="AB84" s="70">
        <v>4.9999663052306502</v>
      </c>
      <c r="AC84" s="70">
        <v>10.999978542442388</v>
      </c>
      <c r="AD84" s="70">
        <v>16.999903115091868</v>
      </c>
      <c r="AE84" s="70">
        <v>25.000152802170422</v>
      </c>
      <c r="AF84" s="70">
        <v>39.000079840533694</v>
      </c>
      <c r="AG84" s="70">
        <v>58.000073316819417</v>
      </c>
      <c r="AH84" s="70">
        <v>87.999799709190299</v>
      </c>
      <c r="AI84" s="70">
        <v>126.00019190670575</v>
      </c>
      <c r="AJ84" s="70">
        <v>178.00055544718214</v>
      </c>
      <c r="AK84" s="70">
        <v>242.00063018172116</v>
      </c>
      <c r="AL84" s="70">
        <v>332.0001158240139</v>
      </c>
      <c r="AM84" s="70">
        <v>451.00257991793575</v>
      </c>
      <c r="AN84" s="70">
        <v>606.00077564114895</v>
      </c>
      <c r="AO84" s="70">
        <v>805.99985422780901</v>
      </c>
      <c r="AP84" s="70">
        <v>1048.9994907285211</v>
      </c>
      <c r="AQ84" s="70">
        <v>1346.0069738837722</v>
      </c>
      <c r="AR84" s="70">
        <v>1724.9980662243249</v>
      </c>
      <c r="AS84" s="70">
        <v>2212.9899816543398</v>
      </c>
      <c r="AT84" s="70">
        <v>2816.0074137064144</v>
      </c>
      <c r="AU84" s="70">
        <v>3578.9774527894142</v>
      </c>
      <c r="AV84" s="70">
        <v>4495.0077828518934</v>
      </c>
      <c r="AW84" s="70">
        <v>5623.0114429866626</v>
      </c>
      <c r="AX84" s="70">
        <v>6983.0736151176088</v>
      </c>
      <c r="AY84" s="70">
        <v>8647.0256891431163</v>
      </c>
      <c r="AZ84" s="70">
        <v>10609.078826588644</v>
      </c>
    </row>
    <row r="85" spans="1:52" x14ac:dyDescent="0.35">
      <c r="A85" s="69" t="s">
        <v>895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3.0000251365940658</v>
      </c>
      <c r="Z85" s="70">
        <v>8.9999944272479553</v>
      </c>
      <c r="AA85" s="70">
        <v>15.000166310274993</v>
      </c>
      <c r="AB85" s="70">
        <v>23.999908569432407</v>
      </c>
      <c r="AC85" s="70">
        <v>41.999824578849136</v>
      </c>
      <c r="AD85" s="70">
        <v>69.000002532082505</v>
      </c>
      <c r="AE85" s="70">
        <v>107.00097328161476</v>
      </c>
      <c r="AF85" s="70">
        <v>162.0006374325767</v>
      </c>
      <c r="AG85" s="70">
        <v>240.00066992692385</v>
      </c>
      <c r="AH85" s="70">
        <v>349.99979254181892</v>
      </c>
      <c r="AI85" s="70">
        <v>501.00155149178602</v>
      </c>
      <c r="AJ85" s="70">
        <v>706.00432233553124</v>
      </c>
      <c r="AK85" s="70">
        <v>981.00681401983093</v>
      </c>
      <c r="AL85" s="70">
        <v>1320.0022621039088</v>
      </c>
      <c r="AM85" s="70">
        <v>1738.0105190502932</v>
      </c>
      <c r="AN85" s="70">
        <v>2258.0006967300001</v>
      </c>
      <c r="AO85" s="70">
        <v>2875.9929299454338</v>
      </c>
      <c r="AP85" s="70">
        <v>3590.9958850967409</v>
      </c>
      <c r="AQ85" s="70">
        <v>4366.0296459338078</v>
      </c>
      <c r="AR85" s="70">
        <v>5186.9951976120092</v>
      </c>
      <c r="AS85" s="70">
        <v>6040.9773632218257</v>
      </c>
      <c r="AT85" s="70">
        <v>6897.0161600720403</v>
      </c>
      <c r="AU85" s="70">
        <v>7758.9676817197496</v>
      </c>
      <c r="AV85" s="70">
        <v>8555.0085507197764</v>
      </c>
      <c r="AW85" s="70">
        <v>9271.0203463207908</v>
      </c>
      <c r="AX85" s="70">
        <v>9882.1036595055793</v>
      </c>
      <c r="AY85" s="70">
        <v>10386.054527880971</v>
      </c>
      <c r="AZ85" s="70">
        <v>10780.072357936804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296.95608320360793</v>
      </c>
      <c r="S93" s="68">
        <v>711.93366417901984</v>
      </c>
      <c r="T93" s="68">
        <v>1173.9439516702623</v>
      </c>
      <c r="U93" s="68">
        <v>1677.0091144551864</v>
      </c>
      <c r="V93" s="68">
        <v>2209.0325426191457</v>
      </c>
      <c r="W93" s="68">
        <v>2766.0455845393826</v>
      </c>
      <c r="X93" s="68">
        <v>3335.0418760276625</v>
      </c>
      <c r="Y93" s="68">
        <v>3928.0735815973972</v>
      </c>
      <c r="Z93" s="68">
        <v>4525.0434776555394</v>
      </c>
      <c r="AA93" s="68">
        <v>5105.1068118031608</v>
      </c>
      <c r="AB93" s="68">
        <v>5661.11778241704</v>
      </c>
      <c r="AC93" s="68">
        <v>6198.0688149515827</v>
      </c>
      <c r="AD93" s="68">
        <v>6696.0252439297856</v>
      </c>
      <c r="AE93" s="68">
        <v>7183.0745126750653</v>
      </c>
      <c r="AF93" s="68">
        <v>7655.0953168366523</v>
      </c>
      <c r="AG93" s="68">
        <v>8102.0562892474136</v>
      </c>
      <c r="AH93" s="68">
        <v>8550.0467876308685</v>
      </c>
      <c r="AI93" s="68">
        <v>8974.0687183314694</v>
      </c>
      <c r="AJ93" s="68">
        <v>9382.1136791191693</v>
      </c>
      <c r="AK93" s="68">
        <v>9724.0841338911523</v>
      </c>
      <c r="AL93" s="68">
        <v>10062.062655137706</v>
      </c>
      <c r="AM93" s="68">
        <v>10381.093397146151</v>
      </c>
      <c r="AN93" s="68">
        <v>10681.026686372015</v>
      </c>
      <c r="AO93" s="68">
        <v>10978.012150795646</v>
      </c>
      <c r="AP93" s="68">
        <v>11271.007285948026</v>
      </c>
      <c r="AQ93" s="68">
        <v>11544.033571121916</v>
      </c>
      <c r="AR93" s="68">
        <v>11816.022701916383</v>
      </c>
      <c r="AS93" s="68">
        <v>12081.938964981808</v>
      </c>
      <c r="AT93" s="68">
        <v>12316.026900804512</v>
      </c>
      <c r="AU93" s="68">
        <v>12569.923833536584</v>
      </c>
      <c r="AV93" s="68">
        <v>12802.033540040979</v>
      </c>
      <c r="AW93" s="68">
        <v>13049.001774222781</v>
      </c>
      <c r="AX93" s="68">
        <v>13229.138405791095</v>
      </c>
      <c r="AY93" s="68">
        <v>13441.040411396851</v>
      </c>
      <c r="AZ93" s="68">
        <v>13647.09876072919</v>
      </c>
    </row>
    <row r="94" spans="1:52" x14ac:dyDescent="0.35">
      <c r="A94" s="69" t="s">
        <v>889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210.96819914438757</v>
      </c>
      <c r="S95" s="70">
        <v>510.95342673794556</v>
      </c>
      <c r="T95" s="70">
        <v>845.96074470091594</v>
      </c>
      <c r="U95" s="70">
        <v>1211.0068620493382</v>
      </c>
      <c r="V95" s="70">
        <v>1595.023765006574</v>
      </c>
      <c r="W95" s="70">
        <v>1996.0334302370072</v>
      </c>
      <c r="X95" s="70">
        <v>2404.0294108872567</v>
      </c>
      <c r="Y95" s="70">
        <v>2827.0525739448103</v>
      </c>
      <c r="Z95" s="70">
        <v>3254.0312051162527</v>
      </c>
      <c r="AA95" s="70">
        <v>3666.076350579066</v>
      </c>
      <c r="AB95" s="70">
        <v>4057.0842232318037</v>
      </c>
      <c r="AC95" s="70">
        <v>4432.050902473763</v>
      </c>
      <c r="AD95" s="70">
        <v>4791.0190351905685</v>
      </c>
      <c r="AE95" s="70">
        <v>5136.0543649200845</v>
      </c>
      <c r="AF95" s="70">
        <v>5476.067202530603</v>
      </c>
      <c r="AG95" s="70">
        <v>5801.0369135981582</v>
      </c>
      <c r="AH95" s="70">
        <v>6116.033201651856</v>
      </c>
      <c r="AI95" s="70">
        <v>6416.0466402842048</v>
      </c>
      <c r="AJ95" s="70">
        <v>6710.0793174787559</v>
      </c>
      <c r="AK95" s="70">
        <v>6966.0543554137994</v>
      </c>
      <c r="AL95" s="70">
        <v>7217.0436357735762</v>
      </c>
      <c r="AM95" s="70">
        <v>7461.0631189768374</v>
      </c>
      <c r="AN95" s="70">
        <v>7694.0202636364493</v>
      </c>
      <c r="AO95" s="70">
        <v>7918.0107597629622</v>
      </c>
      <c r="AP95" s="70">
        <v>8138.0049084487036</v>
      </c>
      <c r="AQ95" s="70">
        <v>8346.027146363982</v>
      </c>
      <c r="AR95" s="70">
        <v>8544.015982484234</v>
      </c>
      <c r="AS95" s="70">
        <v>8740.9588174462551</v>
      </c>
      <c r="AT95" s="70">
        <v>8916.0182570882371</v>
      </c>
      <c r="AU95" s="70">
        <v>9099.9444181047165</v>
      </c>
      <c r="AV95" s="70">
        <v>9267.0247528723612</v>
      </c>
      <c r="AW95" s="70">
        <v>9447.0031942468177</v>
      </c>
      <c r="AX95" s="70">
        <v>9590.1014223785514</v>
      </c>
      <c r="AY95" s="70">
        <v>9748.0304651414208</v>
      </c>
      <c r="AZ95" s="70">
        <v>9901.0697527297179</v>
      </c>
    </row>
    <row r="96" spans="1:52" x14ac:dyDescent="0.35">
      <c r="A96" s="69" t="s">
        <v>890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85.987884059220377</v>
      </c>
      <c r="S97" s="70">
        <v>200.98023744107425</v>
      </c>
      <c r="T97" s="70">
        <v>327.98320696934633</v>
      </c>
      <c r="U97" s="70">
        <v>466.0022524058482</v>
      </c>
      <c r="V97" s="70">
        <v>614.00877761257186</v>
      </c>
      <c r="W97" s="70">
        <v>770.01215430237528</v>
      </c>
      <c r="X97" s="70">
        <v>931.01246514040565</v>
      </c>
      <c r="Y97" s="70">
        <v>1101.0210076525868</v>
      </c>
      <c r="Z97" s="70">
        <v>1271.0122725392864</v>
      </c>
      <c r="AA97" s="70">
        <v>1439.0304612240946</v>
      </c>
      <c r="AB97" s="70">
        <v>1604.0335591852363</v>
      </c>
      <c r="AC97" s="70">
        <v>1766.0179124778201</v>
      </c>
      <c r="AD97" s="70">
        <v>1905.0062087392168</v>
      </c>
      <c r="AE97" s="70">
        <v>2047.0201477549811</v>
      </c>
      <c r="AF97" s="70">
        <v>2179.0281143060492</v>
      </c>
      <c r="AG97" s="70">
        <v>2301.0193756492549</v>
      </c>
      <c r="AH97" s="70">
        <v>2434.0135859790121</v>
      </c>
      <c r="AI97" s="70">
        <v>2558.022078047265</v>
      </c>
      <c r="AJ97" s="70">
        <v>2672.0343616404134</v>
      </c>
      <c r="AK97" s="70">
        <v>2758.0297784773538</v>
      </c>
      <c r="AL97" s="70">
        <v>2845.0190193641301</v>
      </c>
      <c r="AM97" s="70">
        <v>2920.0302781693135</v>
      </c>
      <c r="AN97" s="70">
        <v>2987.006422735566</v>
      </c>
      <c r="AO97" s="70">
        <v>3060.0013910326843</v>
      </c>
      <c r="AP97" s="70">
        <v>3133.0023774993224</v>
      </c>
      <c r="AQ97" s="70">
        <v>3198.0064247579348</v>
      </c>
      <c r="AR97" s="70">
        <v>3272.0067194321491</v>
      </c>
      <c r="AS97" s="70">
        <v>3340.9801475355525</v>
      </c>
      <c r="AT97" s="70">
        <v>3400.0086437162749</v>
      </c>
      <c r="AU97" s="70">
        <v>3469.9794154318674</v>
      </c>
      <c r="AV97" s="70">
        <v>3535.0087871686169</v>
      </c>
      <c r="AW97" s="70">
        <v>3601.9985799759629</v>
      </c>
      <c r="AX97" s="70">
        <v>3639.0369834125427</v>
      </c>
      <c r="AY97" s="70">
        <v>3693.0099462554303</v>
      </c>
      <c r="AZ97" s="70">
        <v>3746.0290079994716</v>
      </c>
    </row>
    <row r="98" spans="1:52" x14ac:dyDescent="0.35">
      <c r="A98" s="69" t="s">
        <v>881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>
        <v>1724</v>
      </c>
      <c r="C100" s="68">
        <v>1782</v>
      </c>
      <c r="D100" s="68">
        <v>1814</v>
      </c>
      <c r="E100" s="68">
        <v>1766</v>
      </c>
      <c r="F100" s="68">
        <v>1773</v>
      </c>
      <c r="G100" s="68">
        <v>2171</v>
      </c>
      <c r="H100" s="68">
        <v>2128</v>
      </c>
      <c r="I100" s="68">
        <v>2109</v>
      </c>
      <c r="J100" s="68">
        <v>2153</v>
      </c>
      <c r="K100" s="68">
        <v>2205</v>
      </c>
      <c r="L100" s="68">
        <v>2551</v>
      </c>
      <c r="M100" s="68">
        <v>2662</v>
      </c>
      <c r="N100" s="68">
        <v>2655</v>
      </c>
      <c r="O100" s="68">
        <v>3778</v>
      </c>
      <c r="P100" s="68">
        <v>3721</v>
      </c>
      <c r="Q100" s="68">
        <v>4118</v>
      </c>
      <c r="R100" s="68">
        <v>4664.2081233449107</v>
      </c>
      <c r="S100" s="68">
        <v>5741.6374744990044</v>
      </c>
      <c r="T100" s="68">
        <v>7138.642282415778</v>
      </c>
      <c r="U100" s="68">
        <v>8784.9547161571791</v>
      </c>
      <c r="V100" s="68">
        <v>10629.103941667752</v>
      </c>
      <c r="W100" s="68">
        <v>12983.270402862725</v>
      </c>
      <c r="X100" s="68">
        <v>15864.114605489805</v>
      </c>
      <c r="Y100" s="68">
        <v>19289.457307284851</v>
      </c>
      <c r="Z100" s="68">
        <v>23258.136767157128</v>
      </c>
      <c r="AA100" s="68">
        <v>27751.500219916143</v>
      </c>
      <c r="AB100" s="68">
        <v>32733.571940294252</v>
      </c>
      <c r="AC100" s="68">
        <v>38235.445681360019</v>
      </c>
      <c r="AD100" s="68">
        <v>44297.212960488483</v>
      </c>
      <c r="AE100" s="68">
        <v>50957.263447900492</v>
      </c>
      <c r="AF100" s="68">
        <v>58185.783664381626</v>
      </c>
      <c r="AG100" s="68">
        <v>65945.743660924898</v>
      </c>
      <c r="AH100" s="68">
        <v>74189.36320605829</v>
      </c>
      <c r="AI100" s="68">
        <v>82804.676533368489</v>
      </c>
      <c r="AJ100" s="68">
        <v>91787.910780742066</v>
      </c>
      <c r="AK100" s="68">
        <v>100903.82166462035</v>
      </c>
      <c r="AL100" s="68">
        <v>110092.74236113495</v>
      </c>
      <c r="AM100" s="68">
        <v>119484.09747814163</v>
      </c>
      <c r="AN100" s="68">
        <v>128948.19206373258</v>
      </c>
      <c r="AO100" s="68">
        <v>138588.15107593805</v>
      </c>
      <c r="AP100" s="68">
        <v>148513.08214650123</v>
      </c>
      <c r="AQ100" s="68">
        <v>158763.01764747428</v>
      </c>
      <c r="AR100" s="68">
        <v>169309.33513153443</v>
      </c>
      <c r="AS100" s="68">
        <v>180166.31358891173</v>
      </c>
      <c r="AT100" s="68">
        <v>191241.40969920132</v>
      </c>
      <c r="AU100" s="68">
        <v>202667.80217156516</v>
      </c>
      <c r="AV100" s="68">
        <v>214272.85452775055</v>
      </c>
      <c r="AW100" s="68">
        <v>226213.50355967419</v>
      </c>
      <c r="AX100" s="68">
        <v>238218.69660053775</v>
      </c>
      <c r="AY100" s="68">
        <v>250469.75937844734</v>
      </c>
      <c r="AZ100" s="68">
        <v>262750.97357325954</v>
      </c>
    </row>
    <row r="101" spans="1:52" x14ac:dyDescent="0.35">
      <c r="A101" s="69" t="s">
        <v>884</v>
      </c>
      <c r="B101" s="70">
        <v>1724</v>
      </c>
      <c r="C101" s="70">
        <v>1782</v>
      </c>
      <c r="D101" s="70">
        <v>1814</v>
      </c>
      <c r="E101" s="70">
        <v>1766</v>
      </c>
      <c r="F101" s="70">
        <v>1773</v>
      </c>
      <c r="G101" s="70">
        <v>2171</v>
      </c>
      <c r="H101" s="70">
        <v>2128</v>
      </c>
      <c r="I101" s="70">
        <v>2109</v>
      </c>
      <c r="J101" s="70">
        <v>2153</v>
      </c>
      <c r="K101" s="70">
        <v>2205</v>
      </c>
      <c r="L101" s="70">
        <v>2551</v>
      </c>
      <c r="M101" s="70">
        <v>2662</v>
      </c>
      <c r="N101" s="70">
        <v>2655</v>
      </c>
      <c r="O101" s="70">
        <v>3778</v>
      </c>
      <c r="P101" s="70">
        <v>3721</v>
      </c>
      <c r="Q101" s="70">
        <v>4118</v>
      </c>
      <c r="R101" s="70">
        <v>4664.2081233449107</v>
      </c>
      <c r="S101" s="70">
        <v>5741.6374744990044</v>
      </c>
      <c r="T101" s="70">
        <v>7138.642282415778</v>
      </c>
      <c r="U101" s="70">
        <v>8784.9547161571791</v>
      </c>
      <c r="V101" s="70">
        <v>10629.103941667752</v>
      </c>
      <c r="W101" s="70">
        <v>12983.270402862725</v>
      </c>
      <c r="X101" s="70">
        <v>15864.114605489805</v>
      </c>
      <c r="Y101" s="70">
        <v>19288.457303109255</v>
      </c>
      <c r="Z101" s="70">
        <v>23251.13679455332</v>
      </c>
      <c r="AA101" s="70">
        <v>27735.500063214331</v>
      </c>
      <c r="AB101" s="70">
        <v>32701.572164935118</v>
      </c>
      <c r="AC101" s="70">
        <v>38176.445988493477</v>
      </c>
      <c r="AD101" s="70">
        <v>44195.213064410571</v>
      </c>
      <c r="AE101" s="70">
        <v>50794.263088522894</v>
      </c>
      <c r="AF101" s="70">
        <v>57933.782761885341</v>
      </c>
      <c r="AG101" s="70">
        <v>65568.740606050473</v>
      </c>
      <c r="AH101" s="70">
        <v>73641.361277083764</v>
      </c>
      <c r="AI101" s="70">
        <v>82023.67200665953</v>
      </c>
      <c r="AJ101" s="70">
        <v>90695.903208162883</v>
      </c>
      <c r="AK101" s="70">
        <v>99406.811404308712</v>
      </c>
      <c r="AL101" s="70">
        <v>108084.73186346369</v>
      </c>
      <c r="AM101" s="70">
        <v>116824.07455607243</v>
      </c>
      <c r="AN101" s="70">
        <v>125470.18624384327</v>
      </c>
      <c r="AO101" s="70">
        <v>134083.14445447779</v>
      </c>
      <c r="AP101" s="70">
        <v>142770.07858177449</v>
      </c>
      <c r="AQ101" s="70">
        <v>151509.97419582107</v>
      </c>
      <c r="AR101" s="70">
        <v>160222.31910143918</v>
      </c>
      <c r="AS101" s="70">
        <v>168851.36332926317</v>
      </c>
      <c r="AT101" s="70">
        <v>177308.37613446364</v>
      </c>
      <c r="AU101" s="70">
        <v>185618.89709340828</v>
      </c>
      <c r="AV101" s="70">
        <v>193649.78313280109</v>
      </c>
      <c r="AW101" s="70">
        <v>201440.46566555122</v>
      </c>
      <c r="AX101" s="70">
        <v>208780.36712765085</v>
      </c>
      <c r="AY101" s="70">
        <v>215742.65158265663</v>
      </c>
      <c r="AZ101" s="70">
        <v>222171.68030969781</v>
      </c>
    </row>
    <row r="102" spans="1:52" x14ac:dyDescent="0.35">
      <c r="A102" s="69" t="s">
        <v>885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0.99999330496875727</v>
      </c>
      <c r="AA102" s="70">
        <v>4.0000337778931359</v>
      </c>
      <c r="AB102" s="70">
        <v>8.9999233644005638</v>
      </c>
      <c r="AC102" s="70">
        <v>15.999914672622872</v>
      </c>
      <c r="AD102" s="70">
        <v>26.999995468145958</v>
      </c>
      <c r="AE102" s="70">
        <v>44.999954502715788</v>
      </c>
      <c r="AF102" s="70">
        <v>71.00016196810671</v>
      </c>
      <c r="AG102" s="70">
        <v>107.00067841604675</v>
      </c>
      <c r="AH102" s="70">
        <v>153.00032907273189</v>
      </c>
      <c r="AI102" s="70">
        <v>213.00051596641109</v>
      </c>
      <c r="AJ102" s="70">
        <v>292.00079789361848</v>
      </c>
      <c r="AK102" s="70">
        <v>396.00184920104317</v>
      </c>
      <c r="AL102" s="70">
        <v>526.0020762475699</v>
      </c>
      <c r="AM102" s="70">
        <v>691.00522797628889</v>
      </c>
      <c r="AN102" s="70">
        <v>884.00137808881959</v>
      </c>
      <c r="AO102" s="70">
        <v>1108.0012497262485</v>
      </c>
      <c r="AP102" s="70">
        <v>1374.0000875994867</v>
      </c>
      <c r="AQ102" s="70">
        <v>1693.0113308893931</v>
      </c>
      <c r="AR102" s="70">
        <v>2076.0015947963716</v>
      </c>
      <c r="AS102" s="70">
        <v>2520.988768526543</v>
      </c>
      <c r="AT102" s="70">
        <v>3010.0068214556841</v>
      </c>
      <c r="AU102" s="70">
        <v>3568.9803073401235</v>
      </c>
      <c r="AV102" s="70">
        <v>4195.0162229807665</v>
      </c>
      <c r="AW102" s="70">
        <v>4917.0115730312464</v>
      </c>
      <c r="AX102" s="70">
        <v>5703.0712626089226</v>
      </c>
      <c r="AY102" s="70">
        <v>6602.0207936716533</v>
      </c>
      <c r="AZ102" s="70">
        <v>7575.0553956667118</v>
      </c>
    </row>
    <row r="103" spans="1:52" x14ac:dyDescent="0.35">
      <c r="A103" s="69" t="s">
        <v>886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1.0000041755971796</v>
      </c>
      <c r="Z103" s="70">
        <v>5.9999792988385838</v>
      </c>
      <c r="AA103" s="70">
        <v>12.000122923915704</v>
      </c>
      <c r="AB103" s="70">
        <v>22.999851994732129</v>
      </c>
      <c r="AC103" s="70">
        <v>42.999778193914793</v>
      </c>
      <c r="AD103" s="70">
        <v>74.999900609764538</v>
      </c>
      <c r="AE103" s="70">
        <v>118.00040487487854</v>
      </c>
      <c r="AF103" s="70">
        <v>181.00074052817911</v>
      </c>
      <c r="AG103" s="70">
        <v>270.00237645836887</v>
      </c>
      <c r="AH103" s="70">
        <v>395.00159990179139</v>
      </c>
      <c r="AI103" s="70">
        <v>568.00401074254046</v>
      </c>
      <c r="AJ103" s="70">
        <v>800.00677468556194</v>
      </c>
      <c r="AK103" s="70">
        <v>1101.0084111105944</v>
      </c>
      <c r="AL103" s="70">
        <v>1482.0084214236799</v>
      </c>
      <c r="AM103" s="70">
        <v>1969.017694092905</v>
      </c>
      <c r="AN103" s="70">
        <v>2594.0044418004818</v>
      </c>
      <c r="AO103" s="70">
        <v>3397.0053717340074</v>
      </c>
      <c r="AP103" s="70">
        <v>4369.0034771272494</v>
      </c>
      <c r="AQ103" s="70">
        <v>5560.0321207638226</v>
      </c>
      <c r="AR103" s="70">
        <v>7011.0144352988755</v>
      </c>
      <c r="AS103" s="70">
        <v>8793.961491121996</v>
      </c>
      <c r="AT103" s="70">
        <v>10923.026743281978</v>
      </c>
      <c r="AU103" s="70">
        <v>13479.924770816766</v>
      </c>
      <c r="AV103" s="70">
        <v>16428.055171968677</v>
      </c>
      <c r="AW103" s="70">
        <v>19856.026321091707</v>
      </c>
      <c r="AX103" s="70">
        <v>23735.258210277963</v>
      </c>
      <c r="AY103" s="70">
        <v>28125.087002119042</v>
      </c>
      <c r="AZ103" s="70">
        <v>33004.237867895048</v>
      </c>
    </row>
    <row r="104" spans="1:52" x14ac:dyDescent="0.35">
      <c r="A104" s="69" t="s">
        <v>893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>
        <v>0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0.99997821756776606</v>
      </c>
      <c r="S105" s="68">
        <v>4.0000051428912302</v>
      </c>
      <c r="T105" s="68">
        <v>7.0000142274807171</v>
      </c>
      <c r="U105" s="68">
        <v>9.9999986482814869</v>
      </c>
      <c r="V105" s="68">
        <v>15.000148629110743</v>
      </c>
      <c r="W105" s="68">
        <v>15.000115764877942</v>
      </c>
      <c r="X105" s="68">
        <v>15.000198269884685</v>
      </c>
      <c r="Y105" s="68">
        <v>15.000157804090009</v>
      </c>
      <c r="Z105" s="68">
        <v>14.999960358480029</v>
      </c>
      <c r="AA105" s="68">
        <v>15.000151668989606</v>
      </c>
      <c r="AB105" s="68">
        <v>14.999935405201777</v>
      </c>
      <c r="AC105" s="68">
        <v>14.999926972429831</v>
      </c>
      <c r="AD105" s="68">
        <v>14.999986500854831</v>
      </c>
      <c r="AE105" s="68">
        <v>15.000121656420992</v>
      </c>
      <c r="AF105" s="68">
        <v>102.00040590522181</v>
      </c>
      <c r="AG105" s="68">
        <v>428.00290171307074</v>
      </c>
      <c r="AH105" s="68">
        <v>1046.004792542933</v>
      </c>
      <c r="AI105" s="68">
        <v>2001.0106340149614</v>
      </c>
      <c r="AJ105" s="68">
        <v>3330.0320852136228</v>
      </c>
      <c r="AK105" s="68">
        <v>5034.0410859362364</v>
      </c>
      <c r="AL105" s="68">
        <v>7118.0440690087125</v>
      </c>
      <c r="AM105" s="68">
        <v>9583.0738300267749</v>
      </c>
      <c r="AN105" s="68">
        <v>12403.013109475192</v>
      </c>
      <c r="AO105" s="68">
        <v>15566.037190071542</v>
      </c>
      <c r="AP105" s="68">
        <v>19058.012972346296</v>
      </c>
      <c r="AQ105" s="68">
        <v>22886.104628627181</v>
      </c>
      <c r="AR105" s="68">
        <v>26977.08063827045</v>
      </c>
      <c r="AS105" s="68">
        <v>31336.884072457349</v>
      </c>
      <c r="AT105" s="68">
        <v>35891.055298559797</v>
      </c>
      <c r="AU105" s="68">
        <v>40597.712798791152</v>
      </c>
      <c r="AV105" s="68">
        <v>45409.097437138247</v>
      </c>
      <c r="AW105" s="68">
        <v>50363.023475981659</v>
      </c>
      <c r="AX105" s="68">
        <v>55314.637974817728</v>
      </c>
      <c r="AY105" s="68">
        <v>60337.184566768788</v>
      </c>
      <c r="AZ105" s="68">
        <v>65279.456406563819</v>
      </c>
    </row>
    <row r="106" spans="1:52" x14ac:dyDescent="0.35">
      <c r="A106" s="69" t="s">
        <v>888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48.000161946606212</v>
      </c>
      <c r="AG106" s="70">
        <v>243.00213369073202</v>
      </c>
      <c r="AH106" s="70">
        <v>640.00326783667856</v>
      </c>
      <c r="AI106" s="70">
        <v>1282.0070443635786</v>
      </c>
      <c r="AJ106" s="70">
        <v>2216.0219543014664</v>
      </c>
      <c r="AK106" s="70">
        <v>3464.0292252053118</v>
      </c>
      <c r="AL106" s="70">
        <v>5043.033159088277</v>
      </c>
      <c r="AM106" s="70">
        <v>6966.0539231363318</v>
      </c>
      <c r="AN106" s="70">
        <v>9239.0096706292898</v>
      </c>
      <c r="AO106" s="70">
        <v>11876.029233885622</v>
      </c>
      <c r="AP106" s="70">
        <v>14868.010441037315</v>
      </c>
      <c r="AQ106" s="70">
        <v>18222.081733256364</v>
      </c>
      <c r="AR106" s="70">
        <v>21874.062805869969</v>
      </c>
      <c r="AS106" s="70">
        <v>25839.910596266571</v>
      </c>
      <c r="AT106" s="70">
        <v>30058.040896446139</v>
      </c>
      <c r="AU106" s="70">
        <v>34496.750980152843</v>
      </c>
      <c r="AV106" s="70">
        <v>39095.07958500972</v>
      </c>
      <c r="AW106" s="70">
        <v>43874.021677173689</v>
      </c>
      <c r="AX106" s="70">
        <v>48718.564689645573</v>
      </c>
      <c r="AY106" s="70">
        <v>53654.164031425287</v>
      </c>
      <c r="AZ106" s="70">
        <v>58533.40717118921</v>
      </c>
    </row>
    <row r="107" spans="1:52" x14ac:dyDescent="0.35">
      <c r="A107" s="69" t="s">
        <v>896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0.99997821756776606</v>
      </c>
      <c r="S107" s="70">
        <v>4.0000051428912302</v>
      </c>
      <c r="T107" s="70">
        <v>7.0000142274807171</v>
      </c>
      <c r="U107" s="70">
        <v>9.9999986482814869</v>
      </c>
      <c r="V107" s="70">
        <v>15.000148629110743</v>
      </c>
      <c r="W107" s="70">
        <v>15.000115764877942</v>
      </c>
      <c r="X107" s="70">
        <v>15.000198269884685</v>
      </c>
      <c r="Y107" s="70">
        <v>15.000157804090009</v>
      </c>
      <c r="Z107" s="70">
        <v>14.999960358480029</v>
      </c>
      <c r="AA107" s="70">
        <v>15.000151668989606</v>
      </c>
      <c r="AB107" s="70">
        <v>14.999935405201777</v>
      </c>
      <c r="AC107" s="70">
        <v>14.999926972429831</v>
      </c>
      <c r="AD107" s="70">
        <v>14.999986500854831</v>
      </c>
      <c r="AE107" s="70">
        <v>15.000121656420992</v>
      </c>
      <c r="AF107" s="70">
        <v>54.000243958615599</v>
      </c>
      <c r="AG107" s="70">
        <v>185.00076802233869</v>
      </c>
      <c r="AH107" s="70">
        <v>406.00152470625454</v>
      </c>
      <c r="AI107" s="70">
        <v>719.00358965138275</v>
      </c>
      <c r="AJ107" s="70">
        <v>1114.0101309121565</v>
      </c>
      <c r="AK107" s="70">
        <v>1570.011860730925</v>
      </c>
      <c r="AL107" s="70">
        <v>2075.0109099204356</v>
      </c>
      <c r="AM107" s="70">
        <v>2617.0199068904431</v>
      </c>
      <c r="AN107" s="70">
        <v>3164.0034388459017</v>
      </c>
      <c r="AO107" s="70">
        <v>3690.0079561859206</v>
      </c>
      <c r="AP107" s="70">
        <v>4190.00253130898</v>
      </c>
      <c r="AQ107" s="70">
        <v>4664.0228953708192</v>
      </c>
      <c r="AR107" s="70">
        <v>5103.0178324004801</v>
      </c>
      <c r="AS107" s="70">
        <v>5496.9734761907775</v>
      </c>
      <c r="AT107" s="70">
        <v>5833.0144021136593</v>
      </c>
      <c r="AU107" s="70">
        <v>6100.9618186383123</v>
      </c>
      <c r="AV107" s="70">
        <v>6314.0178521285297</v>
      </c>
      <c r="AW107" s="70">
        <v>6489.001798807968</v>
      </c>
      <c r="AX107" s="70">
        <v>6596.0732851721523</v>
      </c>
      <c r="AY107" s="70">
        <v>6683.0205353434976</v>
      </c>
      <c r="AZ107" s="70">
        <v>6746.0492353746104</v>
      </c>
    </row>
    <row r="108" spans="1:52" x14ac:dyDescent="0.35">
      <c r="A108" s="63" t="s">
        <v>870</v>
      </c>
      <c r="B108" s="64">
        <v>28201448.179047562</v>
      </c>
      <c r="C108" s="64">
        <v>29050357.880825322</v>
      </c>
      <c r="D108" s="64">
        <v>29540041.210927226</v>
      </c>
      <c r="E108" s="64">
        <v>30109832.241383344</v>
      </c>
      <c r="F108" s="64">
        <v>30826229.856754202</v>
      </c>
      <c r="G108" s="64">
        <v>31523023.338508099</v>
      </c>
      <c r="H108" s="64">
        <v>32285538.733455695</v>
      </c>
      <c r="I108" s="64">
        <v>33562870.694916643</v>
      </c>
      <c r="J108" s="64">
        <v>33888264.903271653</v>
      </c>
      <c r="K108" s="64">
        <v>33498389.55668062</v>
      </c>
      <c r="L108" s="64">
        <v>33627256.966098927</v>
      </c>
      <c r="M108" s="64">
        <v>33769849.45298817</v>
      </c>
      <c r="N108" s="64">
        <v>33437863.31172666</v>
      </c>
      <c r="O108" s="64">
        <v>33608208.470376797</v>
      </c>
      <c r="P108" s="64">
        <v>34200762.581494287</v>
      </c>
      <c r="Q108" s="64">
        <v>35084305.991468422</v>
      </c>
      <c r="R108" s="64">
        <v>35901979.165352285</v>
      </c>
      <c r="S108" s="64">
        <v>36909084.394880138</v>
      </c>
      <c r="T108" s="64">
        <v>37822823.591101907</v>
      </c>
      <c r="U108" s="64">
        <v>38604006.285280116</v>
      </c>
      <c r="V108" s="64">
        <v>39321148.75751996</v>
      </c>
      <c r="W108" s="64">
        <v>39954012.762931593</v>
      </c>
      <c r="X108" s="64">
        <v>40483054.102407604</v>
      </c>
      <c r="Y108" s="64">
        <v>40972497.520872571</v>
      </c>
      <c r="Z108" s="64">
        <v>41420166.61709632</v>
      </c>
      <c r="AA108" s="64">
        <v>41841256.22400821</v>
      </c>
      <c r="AB108" s="64">
        <v>42207648.243276633</v>
      </c>
      <c r="AC108" s="64">
        <v>42535780.17774798</v>
      </c>
      <c r="AD108" s="64">
        <v>42847745.314507931</v>
      </c>
      <c r="AE108" s="64">
        <v>43159659.825232655</v>
      </c>
      <c r="AF108" s="64">
        <v>43495548.721679159</v>
      </c>
      <c r="AG108" s="64">
        <v>43841381.06394203</v>
      </c>
      <c r="AH108" s="64">
        <v>44188410.13535551</v>
      </c>
      <c r="AI108" s="64">
        <v>44500405.496657796</v>
      </c>
      <c r="AJ108" s="64">
        <v>44820442.023513786</v>
      </c>
      <c r="AK108" s="64">
        <v>45153460.965137854</v>
      </c>
      <c r="AL108" s="64">
        <v>45502352.205433317</v>
      </c>
      <c r="AM108" s="64">
        <v>45863915.170534298</v>
      </c>
      <c r="AN108" s="64">
        <v>46238475.908683479</v>
      </c>
      <c r="AO108" s="64">
        <v>46629033.820153326</v>
      </c>
      <c r="AP108" s="64">
        <v>47034844.277584583</v>
      </c>
      <c r="AQ108" s="64">
        <v>47462268.945106521</v>
      </c>
      <c r="AR108" s="64">
        <v>47913602.973202705</v>
      </c>
      <c r="AS108" s="64">
        <v>48378698.676483281</v>
      </c>
      <c r="AT108" s="64">
        <v>48863830.008773915</v>
      </c>
      <c r="AU108" s="64">
        <v>49369762.888809301</v>
      </c>
      <c r="AV108" s="64">
        <v>49893222.42978175</v>
      </c>
      <c r="AW108" s="64">
        <v>50422091.701634467</v>
      </c>
      <c r="AX108" s="64">
        <v>50967806.593424104</v>
      </c>
      <c r="AY108" s="64">
        <v>51542408.371331111</v>
      </c>
      <c r="AZ108" s="64">
        <v>52156653.507742442</v>
      </c>
    </row>
    <row r="109" spans="1:52" x14ac:dyDescent="0.35">
      <c r="A109" s="65" t="s">
        <v>871</v>
      </c>
      <c r="B109" s="66">
        <v>22894199</v>
      </c>
      <c r="C109" s="66">
        <v>23651287</v>
      </c>
      <c r="D109" s="66">
        <v>24043841</v>
      </c>
      <c r="E109" s="66">
        <v>24574075</v>
      </c>
      <c r="F109" s="66">
        <v>25255875</v>
      </c>
      <c r="G109" s="66">
        <v>25916468</v>
      </c>
      <c r="H109" s="66">
        <v>26555673</v>
      </c>
      <c r="I109" s="66">
        <v>27819515</v>
      </c>
      <c r="J109" s="66">
        <v>28067306</v>
      </c>
      <c r="K109" s="66">
        <v>27733367</v>
      </c>
      <c r="L109" s="66">
        <v>27890843</v>
      </c>
      <c r="M109" s="66">
        <v>27995901</v>
      </c>
      <c r="N109" s="66">
        <v>27734174</v>
      </c>
      <c r="O109" s="66">
        <v>27887887</v>
      </c>
      <c r="P109" s="66">
        <v>28400895</v>
      </c>
      <c r="Q109" s="66">
        <v>29147375</v>
      </c>
      <c r="R109" s="66">
        <v>29688816.00081756</v>
      </c>
      <c r="S109" s="66">
        <v>30447303.527246464</v>
      </c>
      <c r="T109" s="66">
        <v>31170531.478868984</v>
      </c>
      <c r="U109" s="66">
        <v>31809180.495994724</v>
      </c>
      <c r="V109" s="66">
        <v>32409453.32966489</v>
      </c>
      <c r="W109" s="66">
        <v>32946554.409861807</v>
      </c>
      <c r="X109" s="66">
        <v>33398961.824463304</v>
      </c>
      <c r="Y109" s="66">
        <v>33815756.405000448</v>
      </c>
      <c r="Z109" s="66">
        <v>34194381.98164355</v>
      </c>
      <c r="AA109" s="66">
        <v>34548127.502572536</v>
      </c>
      <c r="AB109" s="66">
        <v>34854234.23756405</v>
      </c>
      <c r="AC109" s="66">
        <v>35125205.42002365</v>
      </c>
      <c r="AD109" s="66">
        <v>35383256.455664642</v>
      </c>
      <c r="AE109" s="66">
        <v>35644277.190984763</v>
      </c>
      <c r="AF109" s="66">
        <v>35932084.303746462</v>
      </c>
      <c r="AG109" s="66">
        <v>36231782.155774198</v>
      </c>
      <c r="AH109" s="66">
        <v>36529553.229718573</v>
      </c>
      <c r="AI109" s="66">
        <v>36797515.361466691</v>
      </c>
      <c r="AJ109" s="66">
        <v>37072008.421020292</v>
      </c>
      <c r="AK109" s="66">
        <v>37357788.693382367</v>
      </c>
      <c r="AL109" s="66">
        <v>37657537.442612149</v>
      </c>
      <c r="AM109" s="66">
        <v>37968507.823621675</v>
      </c>
      <c r="AN109" s="66">
        <v>38290873.993346639</v>
      </c>
      <c r="AO109" s="66">
        <v>38628442.079744317</v>
      </c>
      <c r="AP109" s="66">
        <v>38981576.062760837</v>
      </c>
      <c r="AQ109" s="66">
        <v>39354156.602151506</v>
      </c>
      <c r="AR109" s="66">
        <v>39749005.843030959</v>
      </c>
      <c r="AS109" s="66">
        <v>40156354.412442043</v>
      </c>
      <c r="AT109" s="66">
        <v>40581203.903244689</v>
      </c>
      <c r="AU109" s="66">
        <v>41024681.013863638</v>
      </c>
      <c r="AV109" s="66">
        <v>41485856.477847397</v>
      </c>
      <c r="AW109" s="66">
        <v>41951655.603040598</v>
      </c>
      <c r="AX109" s="66">
        <v>42433448.453623496</v>
      </c>
      <c r="AY109" s="66">
        <v>42942832.038360424</v>
      </c>
      <c r="AZ109" s="66">
        <v>43490300.603339449</v>
      </c>
    </row>
    <row r="110" spans="1:52" x14ac:dyDescent="0.35">
      <c r="A110" s="67" t="s">
        <v>878</v>
      </c>
      <c r="B110" s="68">
        <v>22889003</v>
      </c>
      <c r="C110" s="68">
        <v>23645383</v>
      </c>
      <c r="D110" s="68">
        <v>24037666</v>
      </c>
      <c r="E110" s="68">
        <v>24567778</v>
      </c>
      <c r="F110" s="68">
        <v>25248392</v>
      </c>
      <c r="G110" s="68">
        <v>25909101</v>
      </c>
      <c r="H110" s="68">
        <v>26548191</v>
      </c>
      <c r="I110" s="68">
        <v>27811850</v>
      </c>
      <c r="J110" s="68">
        <v>28060131</v>
      </c>
      <c r="K110" s="68">
        <v>27725839</v>
      </c>
      <c r="L110" s="68">
        <v>27883510</v>
      </c>
      <c r="M110" s="68">
        <v>27987460</v>
      </c>
      <c r="N110" s="68">
        <v>27719136</v>
      </c>
      <c r="O110" s="68">
        <v>27865385</v>
      </c>
      <c r="P110" s="68">
        <v>28369868</v>
      </c>
      <c r="Q110" s="68">
        <v>29106871</v>
      </c>
      <c r="R110" s="68">
        <v>29629930.990818866</v>
      </c>
      <c r="S110" s="68">
        <v>30361526.508582335</v>
      </c>
      <c r="T110" s="68">
        <v>31050516.464615531</v>
      </c>
      <c r="U110" s="68">
        <v>31648623.443954092</v>
      </c>
      <c r="V110" s="68">
        <v>32026459.292892978</v>
      </c>
      <c r="W110" s="68">
        <v>32340410.36268219</v>
      </c>
      <c r="X110" s="68">
        <v>32583984.903982874</v>
      </c>
      <c r="Y110" s="68">
        <v>32805916.249278117</v>
      </c>
      <c r="Z110" s="68">
        <v>32972130.157031961</v>
      </c>
      <c r="AA110" s="68">
        <v>33065558.960694063</v>
      </c>
      <c r="AB110" s="68">
        <v>33066602.338708498</v>
      </c>
      <c r="AC110" s="68">
        <v>32991328.315384474</v>
      </c>
      <c r="AD110" s="68">
        <v>32860661.343736563</v>
      </c>
      <c r="AE110" s="68">
        <v>32689663.697663955</v>
      </c>
      <c r="AF110" s="68">
        <v>32493292.381039202</v>
      </c>
      <c r="AG110" s="68">
        <v>32252601.094252087</v>
      </c>
      <c r="AH110" s="68">
        <v>31946226.013506602</v>
      </c>
      <c r="AI110" s="68">
        <v>31556292.932867236</v>
      </c>
      <c r="AJ110" s="68">
        <v>31111211.044586744</v>
      </c>
      <c r="AK110" s="68">
        <v>30621624.888105791</v>
      </c>
      <c r="AL110" s="68">
        <v>30094004.61537455</v>
      </c>
      <c r="AM110" s="68">
        <v>29538528.403452095</v>
      </c>
      <c r="AN110" s="68">
        <v>28966935.76315828</v>
      </c>
      <c r="AO110" s="68">
        <v>28400038.997932997</v>
      </c>
      <c r="AP110" s="68">
        <v>27850965.45220818</v>
      </c>
      <c r="AQ110" s="68">
        <v>27338285.648735009</v>
      </c>
      <c r="AR110" s="68">
        <v>26870044.629286356</v>
      </c>
      <c r="AS110" s="68">
        <v>26451922.448378522</v>
      </c>
      <c r="AT110" s="68">
        <v>26084722.875792529</v>
      </c>
      <c r="AU110" s="68">
        <v>25772620.883892629</v>
      </c>
      <c r="AV110" s="68">
        <v>25511761.823037591</v>
      </c>
      <c r="AW110" s="68">
        <v>25295365.696718913</v>
      </c>
      <c r="AX110" s="68">
        <v>25122728.797465116</v>
      </c>
      <c r="AY110" s="68">
        <v>24996358.129279912</v>
      </c>
      <c r="AZ110" s="68">
        <v>24914391.599988293</v>
      </c>
    </row>
    <row r="111" spans="1:52" x14ac:dyDescent="0.35">
      <c r="A111" s="69" t="s">
        <v>889</v>
      </c>
      <c r="B111" s="70">
        <v>151939</v>
      </c>
      <c r="C111" s="70">
        <v>182110</v>
      </c>
      <c r="D111" s="70">
        <v>226935</v>
      </c>
      <c r="E111" s="70">
        <v>250547</v>
      </c>
      <c r="F111" s="70">
        <v>261558</v>
      </c>
      <c r="G111" s="70">
        <v>275825</v>
      </c>
      <c r="H111" s="70">
        <v>300756</v>
      </c>
      <c r="I111" s="70">
        <v>304964</v>
      </c>
      <c r="J111" s="70">
        <v>315874</v>
      </c>
      <c r="K111" s="70">
        <v>313737</v>
      </c>
      <c r="L111" s="70">
        <v>320139</v>
      </c>
      <c r="M111" s="70">
        <v>325834</v>
      </c>
      <c r="N111" s="70">
        <v>320541</v>
      </c>
      <c r="O111" s="70">
        <v>312457</v>
      </c>
      <c r="P111" s="70">
        <v>324103</v>
      </c>
      <c r="Q111" s="70">
        <v>320764</v>
      </c>
      <c r="R111" s="70">
        <v>308073.01674934669</v>
      </c>
      <c r="S111" s="70">
        <v>302876.17660264572</v>
      </c>
      <c r="T111" s="70">
        <v>292972.86857902625</v>
      </c>
      <c r="U111" s="70">
        <v>292214.0737122061</v>
      </c>
      <c r="V111" s="70">
        <v>289230.0159476556</v>
      </c>
      <c r="W111" s="70">
        <v>292463.10632753867</v>
      </c>
      <c r="X111" s="70">
        <v>299253.95888374827</v>
      </c>
      <c r="Y111" s="70">
        <v>309241.05610645592</v>
      </c>
      <c r="Z111" s="70">
        <v>320312.94261157949</v>
      </c>
      <c r="AA111" s="70">
        <v>330385.92280177108</v>
      </c>
      <c r="AB111" s="70">
        <v>338723.02437226166</v>
      </c>
      <c r="AC111" s="70">
        <v>344959.06129860727</v>
      </c>
      <c r="AD111" s="70">
        <v>349276.07575083367</v>
      </c>
      <c r="AE111" s="70">
        <v>351783.86638400791</v>
      </c>
      <c r="AF111" s="70">
        <v>352942.08694343572</v>
      </c>
      <c r="AG111" s="70">
        <v>352760.04494807927</v>
      </c>
      <c r="AH111" s="70">
        <v>351475.08523058688</v>
      </c>
      <c r="AI111" s="70">
        <v>349094.01397299598</v>
      </c>
      <c r="AJ111" s="70">
        <v>345848.95914643398</v>
      </c>
      <c r="AK111" s="70">
        <v>341711.07172711298</v>
      </c>
      <c r="AL111" s="70">
        <v>336846.04388419562</v>
      </c>
      <c r="AM111" s="70">
        <v>331259.06784440356</v>
      </c>
      <c r="AN111" s="70">
        <v>325320.05993960728</v>
      </c>
      <c r="AO111" s="70">
        <v>319197.99604987138</v>
      </c>
      <c r="AP111" s="70">
        <v>313183.11674195243</v>
      </c>
      <c r="AQ111" s="70">
        <v>307384.09244434978</v>
      </c>
      <c r="AR111" s="70">
        <v>302026.02275953529</v>
      </c>
      <c r="AS111" s="70">
        <v>297025.96620808064</v>
      </c>
      <c r="AT111" s="70">
        <v>292567.94051905297</v>
      </c>
      <c r="AU111" s="70">
        <v>288589.95657120389</v>
      </c>
      <c r="AV111" s="70">
        <v>285158.03756434325</v>
      </c>
      <c r="AW111" s="70">
        <v>282057.03432789556</v>
      </c>
      <c r="AX111" s="70">
        <v>279506.98360640818</v>
      </c>
      <c r="AY111" s="70">
        <v>277282.00520594296</v>
      </c>
      <c r="AZ111" s="70">
        <v>275434.97330405167</v>
      </c>
    </row>
    <row r="112" spans="1:52" x14ac:dyDescent="0.35">
      <c r="A112" s="69" t="s">
        <v>879</v>
      </c>
      <c r="B112" s="70">
        <v>4256246</v>
      </c>
      <c r="C112" s="70">
        <v>4129059</v>
      </c>
      <c r="D112" s="70">
        <v>3876127</v>
      </c>
      <c r="E112" s="70">
        <v>3698441</v>
      </c>
      <c r="F112" s="70">
        <v>3472911</v>
      </c>
      <c r="G112" s="70">
        <v>3303603</v>
      </c>
      <c r="H112" s="70">
        <v>3150880</v>
      </c>
      <c r="I112" s="70">
        <v>3018511</v>
      </c>
      <c r="J112" s="70">
        <v>2945459</v>
      </c>
      <c r="K112" s="70">
        <v>2774534</v>
      </c>
      <c r="L112" s="70">
        <v>2663701</v>
      </c>
      <c r="M112" s="70">
        <v>2535325</v>
      </c>
      <c r="N112" s="70">
        <v>2414411</v>
      </c>
      <c r="O112" s="70">
        <v>2340037</v>
      </c>
      <c r="P112" s="70">
        <v>2239165</v>
      </c>
      <c r="Q112" s="70">
        <v>2226999</v>
      </c>
      <c r="R112" s="70">
        <v>2237161.5732327467</v>
      </c>
      <c r="S112" s="70">
        <v>2274093.2905036192</v>
      </c>
      <c r="T112" s="70">
        <v>2304309.426211358</v>
      </c>
      <c r="U112" s="70">
        <v>2339955.9720822247</v>
      </c>
      <c r="V112" s="70">
        <v>2393129.9216146506</v>
      </c>
      <c r="W112" s="70">
        <v>2441463.2903510923</v>
      </c>
      <c r="X112" s="70">
        <v>2481421.0286980453</v>
      </c>
      <c r="Y112" s="70">
        <v>2517756.8286539782</v>
      </c>
      <c r="Z112" s="70">
        <v>2549202.2938927594</v>
      </c>
      <c r="AA112" s="70">
        <v>2577437.7762590921</v>
      </c>
      <c r="AB112" s="70">
        <v>2599166.2906708959</v>
      </c>
      <c r="AC112" s="70">
        <v>2614812.532846767</v>
      </c>
      <c r="AD112" s="70">
        <v>2623425.6467712764</v>
      </c>
      <c r="AE112" s="70">
        <v>2624921.3685982027</v>
      </c>
      <c r="AF112" s="70">
        <v>2618974.3226830494</v>
      </c>
      <c r="AG112" s="70">
        <v>2604879.1511089178</v>
      </c>
      <c r="AH112" s="70">
        <v>2582186.7876332407</v>
      </c>
      <c r="AI112" s="70">
        <v>2552798.2976671928</v>
      </c>
      <c r="AJ112" s="70">
        <v>2518379.4985763393</v>
      </c>
      <c r="AK112" s="70">
        <v>2480351.4429455502</v>
      </c>
      <c r="AL112" s="70">
        <v>2439522.8780238056</v>
      </c>
      <c r="AM112" s="70">
        <v>2396937.2756114742</v>
      </c>
      <c r="AN112" s="70">
        <v>2353197.9169114474</v>
      </c>
      <c r="AO112" s="70">
        <v>2309802.9809619691</v>
      </c>
      <c r="AP112" s="70">
        <v>2267679.3874680758</v>
      </c>
      <c r="AQ112" s="70">
        <v>2227810.6185429916</v>
      </c>
      <c r="AR112" s="70">
        <v>2191277.7907646014</v>
      </c>
      <c r="AS112" s="70">
        <v>2158139.4334604247</v>
      </c>
      <c r="AT112" s="70">
        <v>2128670.0257449253</v>
      </c>
      <c r="AU112" s="70">
        <v>2102990.3231002274</v>
      </c>
      <c r="AV112" s="70">
        <v>2081150.209146589</v>
      </c>
      <c r="AW112" s="70">
        <v>2062524.7555004319</v>
      </c>
      <c r="AX112" s="70">
        <v>2047326.9286534078</v>
      </c>
      <c r="AY112" s="70">
        <v>2034910.6018228543</v>
      </c>
      <c r="AZ112" s="70">
        <v>2025432.1308510029</v>
      </c>
    </row>
    <row r="113" spans="1:52" x14ac:dyDescent="0.35">
      <c r="A113" s="69" t="s">
        <v>890</v>
      </c>
      <c r="B113" s="70">
        <v>7509</v>
      </c>
      <c r="C113" s="70">
        <v>8885</v>
      </c>
      <c r="D113" s="70">
        <v>10724</v>
      </c>
      <c r="E113" s="70">
        <v>12990</v>
      </c>
      <c r="F113" s="70">
        <v>14937</v>
      </c>
      <c r="G113" s="70">
        <v>17506</v>
      </c>
      <c r="H113" s="70">
        <v>30914</v>
      </c>
      <c r="I113" s="70">
        <v>35571</v>
      </c>
      <c r="J113" s="70">
        <v>48075.000000000007</v>
      </c>
      <c r="K113" s="70">
        <v>66498</v>
      </c>
      <c r="L113" s="70">
        <v>89137</v>
      </c>
      <c r="M113" s="70">
        <v>96274.000000000015</v>
      </c>
      <c r="N113" s="70">
        <v>99591</v>
      </c>
      <c r="O113" s="70">
        <v>107225</v>
      </c>
      <c r="P113" s="70">
        <v>116812</v>
      </c>
      <c r="Q113" s="70">
        <v>128890.99999999999</v>
      </c>
      <c r="R113" s="70">
        <v>134417.03681129625</v>
      </c>
      <c r="S113" s="70">
        <v>142073.07275747371</v>
      </c>
      <c r="T113" s="70">
        <v>150649.94855604987</v>
      </c>
      <c r="U113" s="70">
        <v>159546.03234414797</v>
      </c>
      <c r="V113" s="70">
        <v>166479.03966880095</v>
      </c>
      <c r="W113" s="70">
        <v>174724.07480046526</v>
      </c>
      <c r="X113" s="70">
        <v>183806.02962540672</v>
      </c>
      <c r="Y113" s="70">
        <v>194956.02737742878</v>
      </c>
      <c r="Z113" s="70">
        <v>207453.9981409875</v>
      </c>
      <c r="AA113" s="70">
        <v>220601.98202426254</v>
      </c>
      <c r="AB113" s="70">
        <v>234330.99866153221</v>
      </c>
      <c r="AC113" s="70">
        <v>248453.03298267376</v>
      </c>
      <c r="AD113" s="70">
        <v>263217.0066130897</v>
      </c>
      <c r="AE113" s="70">
        <v>278685.95658110705</v>
      </c>
      <c r="AF113" s="70">
        <v>295006.00512138312</v>
      </c>
      <c r="AG113" s="70">
        <v>311978.9837517956</v>
      </c>
      <c r="AH113" s="70">
        <v>329337.9957853618</v>
      </c>
      <c r="AI113" s="70">
        <v>346835.97455393395</v>
      </c>
      <c r="AJ113" s="70">
        <v>364412.00411295559</v>
      </c>
      <c r="AK113" s="70">
        <v>381910.01328951836</v>
      </c>
      <c r="AL113" s="70">
        <v>399427.08912381</v>
      </c>
      <c r="AM113" s="70">
        <v>416835.93924201396</v>
      </c>
      <c r="AN113" s="70">
        <v>434447.98679043882</v>
      </c>
      <c r="AO113" s="70">
        <v>452420.89648765954</v>
      </c>
      <c r="AP113" s="70">
        <v>471156.1247159068</v>
      </c>
      <c r="AQ113" s="70">
        <v>490778.08503844129</v>
      </c>
      <c r="AR113" s="70">
        <v>511959.13538766059</v>
      </c>
      <c r="AS113" s="70">
        <v>534310.03458622016</v>
      </c>
      <c r="AT113" s="70">
        <v>558611.75974980101</v>
      </c>
      <c r="AU113" s="70">
        <v>584525.08455642243</v>
      </c>
      <c r="AV113" s="70">
        <v>612322.01301688561</v>
      </c>
      <c r="AW113" s="70">
        <v>641679.08799160412</v>
      </c>
      <c r="AX113" s="70">
        <v>673113.94671432814</v>
      </c>
      <c r="AY113" s="70">
        <v>705974.8715572285</v>
      </c>
      <c r="AZ113" s="70">
        <v>740672.83660012437</v>
      </c>
    </row>
    <row r="114" spans="1:52" x14ac:dyDescent="0.35">
      <c r="A114" s="69" t="s">
        <v>891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275.99997062118678</v>
      </c>
      <c r="S114" s="70">
        <v>670.00014853242158</v>
      </c>
      <c r="T114" s="70">
        <v>1185.0001671202513</v>
      </c>
      <c r="U114" s="70">
        <v>1809.0006730643659</v>
      </c>
      <c r="V114" s="70">
        <v>3207.0005016974937</v>
      </c>
      <c r="W114" s="70">
        <v>4597.0004034869162</v>
      </c>
      <c r="X114" s="70">
        <v>5978.9999958317185</v>
      </c>
      <c r="Y114" s="70">
        <v>7344.0010757090449</v>
      </c>
      <c r="Z114" s="70">
        <v>8800.9982252155933</v>
      </c>
      <c r="AA114" s="70">
        <v>10474.996735762898</v>
      </c>
      <c r="AB114" s="70">
        <v>12362.998165953399</v>
      </c>
      <c r="AC114" s="70">
        <v>14471.999387755453</v>
      </c>
      <c r="AD114" s="70">
        <v>16822.000023252458</v>
      </c>
      <c r="AE114" s="70">
        <v>19449.996571863492</v>
      </c>
      <c r="AF114" s="70">
        <v>22403.999060640155</v>
      </c>
      <c r="AG114" s="70">
        <v>25688.002840509507</v>
      </c>
      <c r="AH114" s="70">
        <v>29357.99886913412</v>
      </c>
      <c r="AI114" s="70">
        <v>33370.994628217697</v>
      </c>
      <c r="AJ114" s="70">
        <v>37835.996036874974</v>
      </c>
      <c r="AK114" s="70">
        <v>42758.997778031262</v>
      </c>
      <c r="AL114" s="70">
        <v>48201.008464546183</v>
      </c>
      <c r="AM114" s="70">
        <v>54171.002538460896</v>
      </c>
      <c r="AN114" s="70">
        <v>60745.989471955822</v>
      </c>
      <c r="AO114" s="70">
        <v>67961.99482776293</v>
      </c>
      <c r="AP114" s="70">
        <v>75910.014874057073</v>
      </c>
      <c r="AQ114" s="70">
        <v>84633.011490966892</v>
      </c>
      <c r="AR114" s="70">
        <v>94267.010962146378</v>
      </c>
      <c r="AS114" s="70">
        <v>104830.00717249501</v>
      </c>
      <c r="AT114" s="70">
        <v>116448.95768859856</v>
      </c>
      <c r="AU114" s="70">
        <v>129154.99953947682</v>
      </c>
      <c r="AV114" s="70">
        <v>143079.9961951171</v>
      </c>
      <c r="AW114" s="70">
        <v>158123.00128224841</v>
      </c>
      <c r="AX114" s="70">
        <v>174510.98600479588</v>
      </c>
      <c r="AY114" s="70">
        <v>192250.95340207854</v>
      </c>
      <c r="AZ114" s="70">
        <v>211543.995156249</v>
      </c>
    </row>
    <row r="115" spans="1:52" x14ac:dyDescent="0.35">
      <c r="A115" s="69" t="s">
        <v>880</v>
      </c>
      <c r="B115" s="70">
        <v>18473309</v>
      </c>
      <c r="C115" s="70">
        <v>19325329</v>
      </c>
      <c r="D115" s="70">
        <v>19923880</v>
      </c>
      <c r="E115" s="70">
        <v>20605800</v>
      </c>
      <c r="F115" s="70">
        <v>21498986</v>
      </c>
      <c r="G115" s="70">
        <v>22312167</v>
      </c>
      <c r="H115" s="70">
        <v>23065641</v>
      </c>
      <c r="I115" s="70">
        <v>24452804</v>
      </c>
      <c r="J115" s="70">
        <v>24750723</v>
      </c>
      <c r="K115" s="70">
        <v>24571070</v>
      </c>
      <c r="L115" s="70">
        <v>24810533</v>
      </c>
      <c r="M115" s="70">
        <v>25030027</v>
      </c>
      <c r="N115" s="70">
        <v>24884593</v>
      </c>
      <c r="O115" s="70">
        <v>25105666</v>
      </c>
      <c r="P115" s="70">
        <v>25689788</v>
      </c>
      <c r="Q115" s="70">
        <v>26430217</v>
      </c>
      <c r="R115" s="70">
        <v>26950002.364054698</v>
      </c>
      <c r="S115" s="70">
        <v>27641810.968569729</v>
      </c>
      <c r="T115" s="70">
        <v>28301391.221104525</v>
      </c>
      <c r="U115" s="70">
        <v>28855083.365140159</v>
      </c>
      <c r="V115" s="70">
        <v>29174390.315159049</v>
      </c>
      <c r="W115" s="70">
        <v>29427125.89079557</v>
      </c>
      <c r="X115" s="70">
        <v>29613466.886793349</v>
      </c>
      <c r="Y115" s="70">
        <v>29776533.336057544</v>
      </c>
      <c r="Z115" s="70">
        <v>29886235.924177401</v>
      </c>
      <c r="AA115" s="70">
        <v>29926483.282923646</v>
      </c>
      <c r="AB115" s="70">
        <v>29881778.026851319</v>
      </c>
      <c r="AC115" s="70">
        <v>29768304.688851327</v>
      </c>
      <c r="AD115" s="70">
        <v>29607479.614618089</v>
      </c>
      <c r="AE115" s="70">
        <v>29414230.509649374</v>
      </c>
      <c r="AF115" s="70">
        <v>29203173.967249416</v>
      </c>
      <c r="AG115" s="70">
        <v>28956247.911608946</v>
      </c>
      <c r="AH115" s="70">
        <v>28652488.146024458</v>
      </c>
      <c r="AI115" s="70">
        <v>28272407.652274948</v>
      </c>
      <c r="AJ115" s="70">
        <v>27842419.586985674</v>
      </c>
      <c r="AK115" s="70">
        <v>27371875.362511639</v>
      </c>
      <c r="AL115" s="70">
        <v>26866063.595268093</v>
      </c>
      <c r="AM115" s="70">
        <v>26334200.1179392</v>
      </c>
      <c r="AN115" s="70">
        <v>25786575.810895212</v>
      </c>
      <c r="AO115" s="70">
        <v>25242035.130481154</v>
      </c>
      <c r="AP115" s="70">
        <v>24711846.806260884</v>
      </c>
      <c r="AQ115" s="70">
        <v>24213145.839435205</v>
      </c>
      <c r="AR115" s="70">
        <v>23751595.667846017</v>
      </c>
      <c r="AS115" s="70">
        <v>23333005.005351324</v>
      </c>
      <c r="AT115" s="70">
        <v>22956448.20473906</v>
      </c>
      <c r="AU115" s="70">
        <v>22625944.52068739</v>
      </c>
      <c r="AV115" s="70">
        <v>22336562.56806073</v>
      </c>
      <c r="AW115" s="70">
        <v>22082327.819360882</v>
      </c>
      <c r="AX115" s="70">
        <v>21860605.956610139</v>
      </c>
      <c r="AY115" s="70">
        <v>21674741.724559262</v>
      </c>
      <c r="AZ115" s="70">
        <v>21521227.666087575</v>
      </c>
    </row>
    <row r="116" spans="1:52" x14ac:dyDescent="0.35">
      <c r="A116" s="69" t="s">
        <v>881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1.0000001558765526</v>
      </c>
      <c r="S116" s="70">
        <v>3.0000003350981408</v>
      </c>
      <c r="T116" s="70">
        <v>7.9999974534637444</v>
      </c>
      <c r="U116" s="70">
        <v>15.00000229252614</v>
      </c>
      <c r="V116" s="70">
        <v>23.000001126229648</v>
      </c>
      <c r="W116" s="70">
        <v>37.000004035561332</v>
      </c>
      <c r="X116" s="70">
        <v>57.999986493880556</v>
      </c>
      <c r="Y116" s="70">
        <v>85.000006999605631</v>
      </c>
      <c r="Z116" s="70">
        <v>123.99998401921016</v>
      </c>
      <c r="AA116" s="70">
        <v>174.99994953016892</v>
      </c>
      <c r="AB116" s="70">
        <v>240.99998653766411</v>
      </c>
      <c r="AC116" s="70">
        <v>327.00001734144473</v>
      </c>
      <c r="AD116" s="70">
        <v>440.99996001957072</v>
      </c>
      <c r="AE116" s="70">
        <v>591.9998794008917</v>
      </c>
      <c r="AF116" s="70">
        <v>791.99998127629897</v>
      </c>
      <c r="AG116" s="70">
        <v>1046.999993837959</v>
      </c>
      <c r="AH116" s="70">
        <v>1379.9999638212716</v>
      </c>
      <c r="AI116" s="70">
        <v>1785.9997699491596</v>
      </c>
      <c r="AJ116" s="70">
        <v>2314.9997284655992</v>
      </c>
      <c r="AK116" s="70">
        <v>3017.9998539385019</v>
      </c>
      <c r="AL116" s="70">
        <v>3944.0006100973169</v>
      </c>
      <c r="AM116" s="70">
        <v>5125.0002765433692</v>
      </c>
      <c r="AN116" s="70">
        <v>6647.9991496190441</v>
      </c>
      <c r="AO116" s="70">
        <v>8619.9991245779329</v>
      </c>
      <c r="AP116" s="70">
        <v>11190.002147306444</v>
      </c>
      <c r="AQ116" s="70">
        <v>14534.001783055199</v>
      </c>
      <c r="AR116" s="70">
        <v>18919.00156639659</v>
      </c>
      <c r="AS116" s="70">
        <v>24612.001599980256</v>
      </c>
      <c r="AT116" s="70">
        <v>31975.987351094387</v>
      </c>
      <c r="AU116" s="70">
        <v>41415.999437909195</v>
      </c>
      <c r="AV116" s="70">
        <v>53488.999053926062</v>
      </c>
      <c r="AW116" s="70">
        <v>68653.998255854211</v>
      </c>
      <c r="AX116" s="70">
        <v>87663.995876036453</v>
      </c>
      <c r="AY116" s="70">
        <v>111197.97273254438</v>
      </c>
      <c r="AZ116" s="70">
        <v>140079.99798928859</v>
      </c>
    </row>
    <row r="117" spans="1:52" x14ac:dyDescent="0.35">
      <c r="A117" s="69" t="s">
        <v>892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>
        <v>0</v>
      </c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8883.0000396344258</v>
      </c>
      <c r="S126" s="68">
        <v>23009.00770570213</v>
      </c>
      <c r="T126" s="68">
        <v>41910.003117675558</v>
      </c>
      <c r="U126" s="68">
        <v>65102.023114072363</v>
      </c>
      <c r="V126" s="68">
        <v>132316.01515026484</v>
      </c>
      <c r="W126" s="68">
        <v>220122.02454286264</v>
      </c>
      <c r="X126" s="68">
        <v>320573.98210089281</v>
      </c>
      <c r="Y126" s="68">
        <v>429566.07356777572</v>
      </c>
      <c r="Z126" s="68">
        <v>555389.91294351267</v>
      </c>
      <c r="AA126" s="68">
        <v>708321.76520287944</v>
      </c>
      <c r="AB126" s="68">
        <v>885531.92646790203</v>
      </c>
      <c r="AC126" s="68">
        <v>1083788.0539172459</v>
      </c>
      <c r="AD126" s="68">
        <v>1302083.0697197288</v>
      </c>
      <c r="AE126" s="68">
        <v>1538674.7289769782</v>
      </c>
      <c r="AF126" s="68">
        <v>1794895.9373642644</v>
      </c>
      <c r="AG126" s="68">
        <v>2070220.0135793174</v>
      </c>
      <c r="AH126" s="68">
        <v>2366949.0587299136</v>
      </c>
      <c r="AI126" s="68">
        <v>2679319.7135117305</v>
      </c>
      <c r="AJ126" s="68">
        <v>3010363.6667466583</v>
      </c>
      <c r="AK126" s="68">
        <v>3355299.9079718753</v>
      </c>
      <c r="AL126" s="68">
        <v>3711445.4011548171</v>
      </c>
      <c r="AM126" s="68">
        <v>4070865.1762517719</v>
      </c>
      <c r="AN126" s="68">
        <v>4428408.6034571892</v>
      </c>
      <c r="AO126" s="68">
        <v>4774735.5606340747</v>
      </c>
      <c r="AP126" s="68">
        <v>5103962.1425128719</v>
      </c>
      <c r="AQ126" s="68">
        <v>5405940.8215649128</v>
      </c>
      <c r="AR126" s="68">
        <v>5676754.5524546662</v>
      </c>
      <c r="AS126" s="68">
        <v>5909768.3650197927</v>
      </c>
      <c r="AT126" s="68">
        <v>6105954.8506113775</v>
      </c>
      <c r="AU126" s="68">
        <v>6263042.997528906</v>
      </c>
      <c r="AV126" s="68">
        <v>6384351.9005466271</v>
      </c>
      <c r="AW126" s="68">
        <v>6467881.9810713651</v>
      </c>
      <c r="AX126" s="68">
        <v>6520220.586014946</v>
      </c>
      <c r="AY126" s="68">
        <v>6545967.5496223308</v>
      </c>
      <c r="AZ126" s="68">
        <v>6555701.7251945706</v>
      </c>
    </row>
    <row r="127" spans="1:52" x14ac:dyDescent="0.35">
      <c r="A127" s="69" t="s">
        <v>889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839.99997982149171</v>
      </c>
      <c r="S128" s="70">
        <v>2084.0006542970991</v>
      </c>
      <c r="T128" s="70">
        <v>3751.0002789674645</v>
      </c>
      <c r="U128" s="70">
        <v>5801.0020771257659</v>
      </c>
      <c r="V128" s="70">
        <v>11919.001349088892</v>
      </c>
      <c r="W128" s="70">
        <v>19867.002191235923</v>
      </c>
      <c r="X128" s="70">
        <v>28903.998391337198</v>
      </c>
      <c r="Y128" s="70">
        <v>38653.006600150366</v>
      </c>
      <c r="Z128" s="70">
        <v>49880.992231578493</v>
      </c>
      <c r="AA128" s="70">
        <v>63560.979007543829</v>
      </c>
      <c r="AB128" s="70">
        <v>79457.993343451235</v>
      </c>
      <c r="AC128" s="70">
        <v>97287.004674130032</v>
      </c>
      <c r="AD128" s="70">
        <v>116977.00643486679</v>
      </c>
      <c r="AE128" s="70">
        <v>138406.97556390523</v>
      </c>
      <c r="AF128" s="70">
        <v>161695.99403068033</v>
      </c>
      <c r="AG128" s="70">
        <v>186834.00114988402</v>
      </c>
      <c r="AH128" s="70">
        <v>214058.00523777772</v>
      </c>
      <c r="AI128" s="70">
        <v>242888.97382057511</v>
      </c>
      <c r="AJ128" s="70">
        <v>273567.9696932268</v>
      </c>
      <c r="AK128" s="70">
        <v>305799.99107793852</v>
      </c>
      <c r="AL128" s="70">
        <v>339229.03719254397</v>
      </c>
      <c r="AM128" s="70">
        <v>373275.01620386919</v>
      </c>
      <c r="AN128" s="70">
        <v>407357.96364146459</v>
      </c>
      <c r="AO128" s="70">
        <v>440764.95944470866</v>
      </c>
      <c r="AP128" s="70">
        <v>472842.1057132408</v>
      </c>
      <c r="AQ128" s="70">
        <v>502730.07620300353</v>
      </c>
      <c r="AR128" s="70">
        <v>529965.05126922694</v>
      </c>
      <c r="AS128" s="70">
        <v>554026.03441374516</v>
      </c>
      <c r="AT128" s="70">
        <v>574874.797423966</v>
      </c>
      <c r="AU128" s="70">
        <v>592362.99983144645</v>
      </c>
      <c r="AV128" s="70">
        <v>606677.99068364361</v>
      </c>
      <c r="AW128" s="70">
        <v>617704.9980029026</v>
      </c>
      <c r="AX128" s="70">
        <v>625970.9607708035</v>
      </c>
      <c r="AY128" s="70">
        <v>631967.85935860907</v>
      </c>
      <c r="AZ128" s="70">
        <v>636629.97344494041</v>
      </c>
    </row>
    <row r="129" spans="1:52" x14ac:dyDescent="0.35">
      <c r="A129" s="69" t="s">
        <v>890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8043.0000598129345</v>
      </c>
      <c r="S131" s="70">
        <v>20925.007051405031</v>
      </c>
      <c r="T131" s="70">
        <v>38159.002838708097</v>
      </c>
      <c r="U131" s="70">
        <v>59301.021036946593</v>
      </c>
      <c r="V131" s="70">
        <v>120397.01380117596</v>
      </c>
      <c r="W131" s="70">
        <v>200255.02235162671</v>
      </c>
      <c r="X131" s="70">
        <v>291669.98370955564</v>
      </c>
      <c r="Y131" s="70">
        <v>390913.06696762535</v>
      </c>
      <c r="Z131" s="70">
        <v>505508.92071193416</v>
      </c>
      <c r="AA131" s="70">
        <v>644760.78619533556</v>
      </c>
      <c r="AB131" s="70">
        <v>806073.93312445073</v>
      </c>
      <c r="AC131" s="70">
        <v>986501.04924311594</v>
      </c>
      <c r="AD131" s="70">
        <v>1185106.0632848621</v>
      </c>
      <c r="AE131" s="70">
        <v>1400267.753413073</v>
      </c>
      <c r="AF131" s="70">
        <v>1633199.9433335841</v>
      </c>
      <c r="AG131" s="70">
        <v>1883386.0124294334</v>
      </c>
      <c r="AH131" s="70">
        <v>2152891.0534921358</v>
      </c>
      <c r="AI131" s="70">
        <v>2436430.7396911555</v>
      </c>
      <c r="AJ131" s="70">
        <v>2736795.6970534315</v>
      </c>
      <c r="AK131" s="70">
        <v>3049499.9168939367</v>
      </c>
      <c r="AL131" s="70">
        <v>3372216.3639622731</v>
      </c>
      <c r="AM131" s="70">
        <v>3697590.1600479027</v>
      </c>
      <c r="AN131" s="70">
        <v>4021050.6398157245</v>
      </c>
      <c r="AO131" s="70">
        <v>4333970.6011893665</v>
      </c>
      <c r="AP131" s="70">
        <v>4631120.0367996311</v>
      </c>
      <c r="AQ131" s="70">
        <v>4903210.7453619093</v>
      </c>
      <c r="AR131" s="70">
        <v>5146789.5011854395</v>
      </c>
      <c r="AS131" s="70">
        <v>5355742.3306060471</v>
      </c>
      <c r="AT131" s="70">
        <v>5531080.0531874113</v>
      </c>
      <c r="AU131" s="70">
        <v>5670679.9976974595</v>
      </c>
      <c r="AV131" s="70">
        <v>5777673.909862984</v>
      </c>
      <c r="AW131" s="70">
        <v>5850176.9830684625</v>
      </c>
      <c r="AX131" s="70">
        <v>5894249.6252441425</v>
      </c>
      <c r="AY131" s="70">
        <v>5913999.6902637221</v>
      </c>
      <c r="AZ131" s="70">
        <v>5919071.7517496301</v>
      </c>
    </row>
    <row r="132" spans="1:52" x14ac:dyDescent="0.35">
      <c r="A132" s="69" t="s">
        <v>881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>
        <v>5196</v>
      </c>
      <c r="C134" s="68">
        <v>5904</v>
      </c>
      <c r="D134" s="68">
        <v>6175</v>
      </c>
      <c r="E134" s="68">
        <v>6297</v>
      </c>
      <c r="F134" s="68">
        <v>7483</v>
      </c>
      <c r="G134" s="68">
        <v>7367</v>
      </c>
      <c r="H134" s="68">
        <v>7482</v>
      </c>
      <c r="I134" s="68">
        <v>7665</v>
      </c>
      <c r="J134" s="68">
        <v>7175</v>
      </c>
      <c r="K134" s="68">
        <v>7528</v>
      </c>
      <c r="L134" s="68">
        <v>7333</v>
      </c>
      <c r="M134" s="68">
        <v>8441</v>
      </c>
      <c r="N134" s="68">
        <v>15038</v>
      </c>
      <c r="O134" s="68">
        <v>22502</v>
      </c>
      <c r="P134" s="68">
        <v>31027</v>
      </c>
      <c r="Q134" s="68">
        <v>40504</v>
      </c>
      <c r="R134" s="68">
        <v>49929.009962195341</v>
      </c>
      <c r="S134" s="68">
        <v>62582.010885950876</v>
      </c>
      <c r="T134" s="68">
        <v>77770.011128950238</v>
      </c>
      <c r="U134" s="68">
        <v>94943.028836329322</v>
      </c>
      <c r="V134" s="68">
        <v>249591.02159567302</v>
      </c>
      <c r="W134" s="68">
        <v>384830.02244586899</v>
      </c>
      <c r="X134" s="68">
        <v>493205.93843343167</v>
      </c>
      <c r="Y134" s="68">
        <v>579090.08194479242</v>
      </c>
      <c r="Z134" s="68">
        <v>665701.91185864899</v>
      </c>
      <c r="AA134" s="68">
        <v>773124.77707824833</v>
      </c>
      <c r="AB134" s="68">
        <v>901024.97248494148</v>
      </c>
      <c r="AC134" s="68">
        <v>1049072.0506684384</v>
      </c>
      <c r="AD134" s="68">
        <v>1219562.0422601232</v>
      </c>
      <c r="AE134" s="68">
        <v>1414954.7646145483</v>
      </c>
      <c r="AF134" s="68">
        <v>1641534.9854755756</v>
      </c>
      <c r="AG134" s="68">
        <v>1903195.0478366332</v>
      </c>
      <c r="AH134" s="68">
        <v>2204906.1571877846</v>
      </c>
      <c r="AI134" s="68">
        <v>2542322.717750269</v>
      </c>
      <c r="AJ134" s="68">
        <v>2920199.7124199728</v>
      </c>
      <c r="AK134" s="68">
        <v>3337392.8995574499</v>
      </c>
      <c r="AL134" s="68">
        <v>3792805.4188288264</v>
      </c>
      <c r="AM134" s="68">
        <v>4281495.2389150979</v>
      </c>
      <c r="AN134" s="68">
        <v>4797136.6343119582</v>
      </c>
      <c r="AO134" s="68">
        <v>5332200.53187575</v>
      </c>
      <c r="AP134" s="68">
        <v>5879801.4281612141</v>
      </c>
      <c r="AQ134" s="68">
        <v>6435371.097058434</v>
      </c>
      <c r="AR134" s="68">
        <v>6997499.6532883756</v>
      </c>
      <c r="AS134" s="68">
        <v>7557474.5777446236</v>
      </c>
      <c r="AT134" s="68">
        <v>8118564.2647355152</v>
      </c>
      <c r="AU134" s="68">
        <v>8680020.1225110572</v>
      </c>
      <c r="AV134" s="68">
        <v>9241591.7760054152</v>
      </c>
      <c r="AW134" s="68">
        <v>9799278.9275503047</v>
      </c>
      <c r="AX134" s="68">
        <v>10358492.119601658</v>
      </c>
      <c r="AY134" s="68">
        <v>10923622.477141723</v>
      </c>
      <c r="AZ134" s="68">
        <v>11496649.338094592</v>
      </c>
    </row>
    <row r="135" spans="1:52" x14ac:dyDescent="0.35">
      <c r="A135" s="69" t="s">
        <v>884</v>
      </c>
      <c r="B135" s="70">
        <v>5196</v>
      </c>
      <c r="C135" s="70">
        <v>5904</v>
      </c>
      <c r="D135" s="70">
        <v>6175</v>
      </c>
      <c r="E135" s="70">
        <v>6297</v>
      </c>
      <c r="F135" s="70">
        <v>7483</v>
      </c>
      <c r="G135" s="70">
        <v>7367</v>
      </c>
      <c r="H135" s="70">
        <v>7482</v>
      </c>
      <c r="I135" s="70">
        <v>7665</v>
      </c>
      <c r="J135" s="70">
        <v>7175</v>
      </c>
      <c r="K135" s="70">
        <v>7528</v>
      </c>
      <c r="L135" s="70">
        <v>7333</v>
      </c>
      <c r="M135" s="70">
        <v>8441</v>
      </c>
      <c r="N135" s="70">
        <v>15038</v>
      </c>
      <c r="O135" s="70">
        <v>22502</v>
      </c>
      <c r="P135" s="70">
        <v>31027</v>
      </c>
      <c r="Q135" s="70">
        <v>40504</v>
      </c>
      <c r="R135" s="70">
        <v>49928.009962039461</v>
      </c>
      <c r="S135" s="70">
        <v>62578.010886036551</v>
      </c>
      <c r="T135" s="70">
        <v>77759.011129825434</v>
      </c>
      <c r="U135" s="70">
        <v>94913.028830090116</v>
      </c>
      <c r="V135" s="70">
        <v>249347.02158935941</v>
      </c>
      <c r="W135" s="70">
        <v>384201.02239710157</v>
      </c>
      <c r="X135" s="70">
        <v>491952.93859528529</v>
      </c>
      <c r="Y135" s="70">
        <v>576847.08169230854</v>
      </c>
      <c r="Z135" s="70">
        <v>661631.91249363485</v>
      </c>
      <c r="AA135" s="70">
        <v>765378.77983401483</v>
      </c>
      <c r="AB135" s="70">
        <v>886532.97326107952</v>
      </c>
      <c r="AC135" s="70">
        <v>1023195.0495068512</v>
      </c>
      <c r="AD135" s="70">
        <v>1175657.0412539523</v>
      </c>
      <c r="AE135" s="70">
        <v>1344252.7789293649</v>
      </c>
      <c r="AF135" s="70">
        <v>1532703.9865453886</v>
      </c>
      <c r="AG135" s="70">
        <v>1742787.0420148696</v>
      </c>
      <c r="AH135" s="70">
        <v>1977672.1416739195</v>
      </c>
      <c r="AI135" s="70">
        <v>2233263.7541724341</v>
      </c>
      <c r="AJ135" s="70">
        <v>2513629.7529012025</v>
      </c>
      <c r="AK135" s="70">
        <v>2818645.9174493272</v>
      </c>
      <c r="AL135" s="70">
        <v>3148270.3471744931</v>
      </c>
      <c r="AM135" s="70">
        <v>3499833.1954846578</v>
      </c>
      <c r="AN135" s="70">
        <v>3869109.7086184719</v>
      </c>
      <c r="AO135" s="70">
        <v>4251408.6254642894</v>
      </c>
      <c r="AP135" s="70">
        <v>4642112.1229682714</v>
      </c>
      <c r="AQ135" s="70">
        <v>5039152.8597333347</v>
      </c>
      <c r="AR135" s="70">
        <v>5442175.5227122633</v>
      </c>
      <c r="AS135" s="70">
        <v>5844520.451896023</v>
      </c>
      <c r="AT135" s="70">
        <v>6249459.9081696039</v>
      </c>
      <c r="AU135" s="70">
        <v>6657145.105296474</v>
      </c>
      <c r="AV135" s="70">
        <v>7066938.8281758716</v>
      </c>
      <c r="AW135" s="70">
        <v>7476096.9398260117</v>
      </c>
      <c r="AX135" s="70">
        <v>7888445.3185587274</v>
      </c>
      <c r="AY135" s="70">
        <v>8307467.0837571938</v>
      </c>
      <c r="AZ135" s="70">
        <v>8733267.4981623814</v>
      </c>
    </row>
    <row r="136" spans="1:52" x14ac:dyDescent="0.35">
      <c r="A136" s="69" t="s">
        <v>885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1.0000001558765526</v>
      </c>
      <c r="S136" s="70">
        <v>3.9999999143267058</v>
      </c>
      <c r="T136" s="70">
        <v>10.999999124800729</v>
      </c>
      <c r="U136" s="70">
        <v>30.000006239211828</v>
      </c>
      <c r="V136" s="70">
        <v>244.00000631361522</v>
      </c>
      <c r="W136" s="70">
        <v>629.0000487674248</v>
      </c>
      <c r="X136" s="70">
        <v>1252.9998381463802</v>
      </c>
      <c r="Y136" s="70">
        <v>2243.0002524839274</v>
      </c>
      <c r="Z136" s="70">
        <v>4069.9993650141541</v>
      </c>
      <c r="AA136" s="70">
        <v>7745.997244233552</v>
      </c>
      <c r="AB136" s="70">
        <v>14491.999223861983</v>
      </c>
      <c r="AC136" s="70">
        <v>25877.001161587101</v>
      </c>
      <c r="AD136" s="70">
        <v>43905.001006170765</v>
      </c>
      <c r="AE136" s="70">
        <v>70701.985685183463</v>
      </c>
      <c r="AF136" s="70">
        <v>108830.99893018692</v>
      </c>
      <c r="AG136" s="70">
        <v>160408.0058217636</v>
      </c>
      <c r="AH136" s="70">
        <v>227234.0155138649</v>
      </c>
      <c r="AI136" s="70">
        <v>309058.96357783489</v>
      </c>
      <c r="AJ136" s="70">
        <v>406569.9595187704</v>
      </c>
      <c r="AK136" s="70">
        <v>518746.98210812244</v>
      </c>
      <c r="AL136" s="70">
        <v>644535.07165433338</v>
      </c>
      <c r="AM136" s="70">
        <v>781662.04343044024</v>
      </c>
      <c r="AN136" s="70">
        <v>928026.925693486</v>
      </c>
      <c r="AO136" s="70">
        <v>1080791.9064114608</v>
      </c>
      <c r="AP136" s="70">
        <v>1237689.305192943</v>
      </c>
      <c r="AQ136" s="70">
        <v>1396218.2373250991</v>
      </c>
      <c r="AR136" s="70">
        <v>1555324.1305761118</v>
      </c>
      <c r="AS136" s="70">
        <v>1712954.1258486009</v>
      </c>
      <c r="AT136" s="70">
        <v>1869104.3565659113</v>
      </c>
      <c r="AU136" s="70">
        <v>2022875.0172145825</v>
      </c>
      <c r="AV136" s="70">
        <v>2174652.9478295436</v>
      </c>
      <c r="AW136" s="70">
        <v>2323181.9877242926</v>
      </c>
      <c r="AX136" s="70">
        <v>2470046.8010429302</v>
      </c>
      <c r="AY136" s="70">
        <v>2616155.3933845283</v>
      </c>
      <c r="AZ136" s="70">
        <v>2763381.8399322098</v>
      </c>
    </row>
    <row r="137" spans="1:52" x14ac:dyDescent="0.35">
      <c r="A137" s="69" t="s">
        <v>886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>
        <v>0</v>
      </c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72.999996867823</v>
      </c>
      <c r="S139" s="68">
        <v>186.00007247537309</v>
      </c>
      <c r="T139" s="68">
        <v>335.00000682530128</v>
      </c>
      <c r="U139" s="68">
        <v>512.00009023013365</v>
      </c>
      <c r="V139" s="68">
        <v>1087.0000259779588</v>
      </c>
      <c r="W139" s="68">
        <v>1192.0001908840213</v>
      </c>
      <c r="X139" s="68">
        <v>1196.999946105271</v>
      </c>
      <c r="Y139" s="68">
        <v>1184.0002097636307</v>
      </c>
      <c r="Z139" s="68">
        <v>1159.9998094261198</v>
      </c>
      <c r="AA139" s="68">
        <v>1121.9995973457972</v>
      </c>
      <c r="AB139" s="68">
        <v>1074.9999027078184</v>
      </c>
      <c r="AC139" s="68">
        <v>1017.0000534914061</v>
      </c>
      <c r="AD139" s="68">
        <v>949.99994822604071</v>
      </c>
      <c r="AE139" s="68">
        <v>983.99972928528427</v>
      </c>
      <c r="AF139" s="68">
        <v>2360.9998674151925</v>
      </c>
      <c r="AG139" s="68">
        <v>5766.0001061652802</v>
      </c>
      <c r="AH139" s="68">
        <v>11472.00029427242</v>
      </c>
      <c r="AI139" s="68">
        <v>19579.997337463239</v>
      </c>
      <c r="AJ139" s="68">
        <v>30233.997266916758</v>
      </c>
      <c r="AK139" s="68">
        <v>43470.997747248293</v>
      </c>
      <c r="AL139" s="68">
        <v>59282.007253948686</v>
      </c>
      <c r="AM139" s="68">
        <v>77619.005002709368</v>
      </c>
      <c r="AN139" s="68">
        <v>98392.992419211325</v>
      </c>
      <c r="AO139" s="68">
        <v>121466.98930149633</v>
      </c>
      <c r="AP139" s="68">
        <v>146847.03987856736</v>
      </c>
      <c r="AQ139" s="68">
        <v>174559.03479314252</v>
      </c>
      <c r="AR139" s="68">
        <v>204707.0080015687</v>
      </c>
      <c r="AS139" s="68">
        <v>237189.02129910089</v>
      </c>
      <c r="AT139" s="68">
        <v>271961.91210527031</v>
      </c>
      <c r="AU139" s="68">
        <v>308997.00993104541</v>
      </c>
      <c r="AV139" s="68">
        <v>348150.97825776023</v>
      </c>
      <c r="AW139" s="68">
        <v>389128.99770001223</v>
      </c>
      <c r="AX139" s="68">
        <v>432006.95054177893</v>
      </c>
      <c r="AY139" s="68">
        <v>476883.88231646095</v>
      </c>
      <c r="AZ139" s="68">
        <v>523557.94006199716</v>
      </c>
    </row>
    <row r="140" spans="1:52" x14ac:dyDescent="0.35">
      <c r="A140" s="69" t="s">
        <v>888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3.9999999838648197</v>
      </c>
      <c r="S140" s="70">
        <v>12.000002432040477</v>
      </c>
      <c r="T140" s="70">
        <v>25.999994055830527</v>
      </c>
      <c r="U140" s="70">
        <v>46.000009006488291</v>
      </c>
      <c r="V140" s="70">
        <v>179.99999138989688</v>
      </c>
      <c r="W140" s="70">
        <v>205.0000384911414</v>
      </c>
      <c r="X140" s="70">
        <v>209.99998727250039</v>
      </c>
      <c r="Y140" s="70">
        <v>211.00004174348624</v>
      </c>
      <c r="Z140" s="70">
        <v>209.99997319976961</v>
      </c>
      <c r="AA140" s="70">
        <v>207.99992895757765</v>
      </c>
      <c r="AB140" s="70">
        <v>205.99998692862613</v>
      </c>
      <c r="AC140" s="70">
        <v>202.00001910911118</v>
      </c>
      <c r="AD140" s="70">
        <v>198.99997477024198</v>
      </c>
      <c r="AE140" s="70">
        <v>241.99993228172468</v>
      </c>
      <c r="AF140" s="70">
        <v>931.9999358622174</v>
      </c>
      <c r="AG140" s="70">
        <v>2732.0000980148488</v>
      </c>
      <c r="AH140" s="70">
        <v>5951.0001971119473</v>
      </c>
      <c r="AI140" s="70">
        <v>10803.998554887414</v>
      </c>
      <c r="AJ140" s="70">
        <v>17530.99839578757</v>
      </c>
      <c r="AK140" s="70">
        <v>26323.998723022716</v>
      </c>
      <c r="AL140" s="70">
        <v>37326.004616253733</v>
      </c>
      <c r="AM140" s="70">
        <v>50652.003224860127</v>
      </c>
      <c r="AN140" s="70">
        <v>66356.995053693332</v>
      </c>
      <c r="AO140" s="70">
        <v>84442.992535212485</v>
      </c>
      <c r="AP140" s="70">
        <v>105002.02878246171</v>
      </c>
      <c r="AQ140" s="70">
        <v>128158.02576386675</v>
      </c>
      <c r="AR140" s="70">
        <v>154031.00584582749</v>
      </c>
      <c r="AS140" s="70">
        <v>182584.01654790528</v>
      </c>
      <c r="AT140" s="70">
        <v>213797.9309126501</v>
      </c>
      <c r="AU140" s="70">
        <v>247645.00828252241</v>
      </c>
      <c r="AV140" s="70">
        <v>283952.98200226843</v>
      </c>
      <c r="AW140" s="70">
        <v>322447.99839910032</v>
      </c>
      <c r="AX140" s="70">
        <v>363107.95854781923</v>
      </c>
      <c r="AY140" s="70">
        <v>405952.90017208038</v>
      </c>
      <c r="AZ140" s="70">
        <v>450758.94832540443</v>
      </c>
    </row>
    <row r="141" spans="1:52" x14ac:dyDescent="0.35">
      <c r="A141" s="69" t="s">
        <v>894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68.999996883958175</v>
      </c>
      <c r="S141" s="70">
        <v>174.00007004333261</v>
      </c>
      <c r="T141" s="70">
        <v>309.00001276947074</v>
      </c>
      <c r="U141" s="70">
        <v>466.00008122364534</v>
      </c>
      <c r="V141" s="70">
        <v>907.00003458806191</v>
      </c>
      <c r="W141" s="70">
        <v>987.00015239287995</v>
      </c>
      <c r="X141" s="70">
        <v>986.99995883277052</v>
      </c>
      <c r="Y141" s="70">
        <v>973.00016802014443</v>
      </c>
      <c r="Z141" s="70">
        <v>949.99983622635023</v>
      </c>
      <c r="AA141" s="70">
        <v>913.99966838821945</v>
      </c>
      <c r="AB141" s="70">
        <v>868.99991577919229</v>
      </c>
      <c r="AC141" s="70">
        <v>815.00003438229498</v>
      </c>
      <c r="AD141" s="70">
        <v>750.99997345579868</v>
      </c>
      <c r="AE141" s="70">
        <v>741.99979700355959</v>
      </c>
      <c r="AF141" s="70">
        <v>1428.9999315529751</v>
      </c>
      <c r="AG141" s="70">
        <v>3034.0000081504313</v>
      </c>
      <c r="AH141" s="70">
        <v>5521.0000971604732</v>
      </c>
      <c r="AI141" s="70">
        <v>8775.9987825758253</v>
      </c>
      <c r="AJ141" s="70">
        <v>12702.998871129188</v>
      </c>
      <c r="AK141" s="70">
        <v>17146.999024225577</v>
      </c>
      <c r="AL141" s="70">
        <v>21956.00263769495</v>
      </c>
      <c r="AM141" s="70">
        <v>26967.001777849247</v>
      </c>
      <c r="AN141" s="70">
        <v>32035.997365517989</v>
      </c>
      <c r="AO141" s="70">
        <v>37023.996766283839</v>
      </c>
      <c r="AP141" s="70">
        <v>41845.011096105649</v>
      </c>
      <c r="AQ141" s="70">
        <v>46401.009029275781</v>
      </c>
      <c r="AR141" s="70">
        <v>50676.002155741211</v>
      </c>
      <c r="AS141" s="70">
        <v>54605.004751195622</v>
      </c>
      <c r="AT141" s="70">
        <v>58163.981192620195</v>
      </c>
      <c r="AU141" s="70">
        <v>61352.001648522986</v>
      </c>
      <c r="AV141" s="70">
        <v>64197.996255491802</v>
      </c>
      <c r="AW141" s="70">
        <v>66680.999300911906</v>
      </c>
      <c r="AX141" s="70">
        <v>68898.991993959673</v>
      </c>
      <c r="AY141" s="70">
        <v>70930.982144380599</v>
      </c>
      <c r="AZ141" s="70">
        <v>72798.99173659271</v>
      </c>
    </row>
    <row r="142" spans="1:52" x14ac:dyDescent="0.35">
      <c r="A142" s="65" t="s">
        <v>897</v>
      </c>
      <c r="B142" s="66">
        <v>4977186</v>
      </c>
      <c r="C142" s="66">
        <v>5048061</v>
      </c>
      <c r="D142" s="66">
        <v>5128284</v>
      </c>
      <c r="E142" s="66">
        <v>5160718</v>
      </c>
      <c r="F142" s="66">
        <v>5133236</v>
      </c>
      <c r="G142" s="66">
        <v>5155639</v>
      </c>
      <c r="H142" s="66">
        <v>5258476</v>
      </c>
      <c r="I142" s="66">
        <v>5256191</v>
      </c>
      <c r="J142" s="66">
        <v>5335821</v>
      </c>
      <c r="K142" s="66">
        <v>5331542</v>
      </c>
      <c r="L142" s="66">
        <v>5287311</v>
      </c>
      <c r="M142" s="66">
        <v>5325523</v>
      </c>
      <c r="N142" s="66">
        <v>5253452</v>
      </c>
      <c r="O142" s="66">
        <v>5244760</v>
      </c>
      <c r="P142" s="66">
        <v>5321019</v>
      </c>
      <c r="Q142" s="66">
        <v>5446891</v>
      </c>
      <c r="R142" s="66">
        <v>5698286.1507800035</v>
      </c>
      <c r="S142" s="66">
        <v>5924248.1139312983</v>
      </c>
      <c r="T142" s="66">
        <v>6094759.8659902997</v>
      </c>
      <c r="U142" s="66">
        <v>6221547.5737163816</v>
      </c>
      <c r="V142" s="66">
        <v>6325789.4377417378</v>
      </c>
      <c r="W142" s="66">
        <v>6410205.0745112579</v>
      </c>
      <c r="X142" s="66">
        <v>6476720.3374845004</v>
      </c>
      <c r="Y142" s="66">
        <v>6539612.2050323952</v>
      </c>
      <c r="Z142" s="66">
        <v>6599180.0865714783</v>
      </c>
      <c r="AA142" s="66">
        <v>6657217.5924353199</v>
      </c>
      <c r="AB142" s="66">
        <v>6709073.3048234312</v>
      </c>
      <c r="AC142" s="66">
        <v>6758310.0961000193</v>
      </c>
      <c r="AD142" s="66">
        <v>6804547.2195353061</v>
      </c>
      <c r="AE142" s="66">
        <v>6847865.0065521188</v>
      </c>
      <c r="AF142" s="66">
        <v>6888418.227833881</v>
      </c>
      <c r="AG142" s="66">
        <v>6927041.8174179988</v>
      </c>
      <c r="AH142" s="66">
        <v>6968554.7395282481</v>
      </c>
      <c r="AI142" s="66">
        <v>7005434.2354168994</v>
      </c>
      <c r="AJ142" s="66">
        <v>7043688.7564909821</v>
      </c>
      <c r="AK142" s="66">
        <v>7083484.0424884213</v>
      </c>
      <c r="AL142" s="66">
        <v>7124949.9080483839</v>
      </c>
      <c r="AM142" s="66">
        <v>7167617.7944523329</v>
      </c>
      <c r="AN142" s="66">
        <v>7211663.581161934</v>
      </c>
      <c r="AO142" s="66">
        <v>7256284.1566365026</v>
      </c>
      <c r="AP142" s="66">
        <v>7300295.8296689661</v>
      </c>
      <c r="AQ142" s="66">
        <v>7346139.2860995047</v>
      </c>
      <c r="AR142" s="66">
        <v>7393321.3884761147</v>
      </c>
      <c r="AS142" s="66">
        <v>7441506.4873428708</v>
      </c>
      <c r="AT142" s="66">
        <v>7492035.3714428497</v>
      </c>
      <c r="AU142" s="66">
        <v>7544510.2396510784</v>
      </c>
      <c r="AV142" s="66">
        <v>7596651.8176733498</v>
      </c>
      <c r="AW142" s="66">
        <v>7649453.4768307926</v>
      </c>
      <c r="AX142" s="66">
        <v>7702963.7802863028</v>
      </c>
      <c r="AY142" s="66">
        <v>7757602.1016924782</v>
      </c>
      <c r="AZ142" s="66">
        <v>7813583.1666837353</v>
      </c>
    </row>
    <row r="143" spans="1:52" x14ac:dyDescent="0.35">
      <c r="A143" s="67" t="s">
        <v>878</v>
      </c>
      <c r="B143" s="68">
        <v>4977186</v>
      </c>
      <c r="C143" s="68">
        <v>5048061</v>
      </c>
      <c r="D143" s="68">
        <v>5128284</v>
      </c>
      <c r="E143" s="68">
        <v>5160718</v>
      </c>
      <c r="F143" s="68">
        <v>5133236</v>
      </c>
      <c r="G143" s="68">
        <v>5155639</v>
      </c>
      <c r="H143" s="68">
        <v>5258476</v>
      </c>
      <c r="I143" s="68">
        <v>5256191</v>
      </c>
      <c r="J143" s="68">
        <v>5335821</v>
      </c>
      <c r="K143" s="68">
        <v>5331542</v>
      </c>
      <c r="L143" s="68">
        <v>5287311</v>
      </c>
      <c r="M143" s="68">
        <v>5325523</v>
      </c>
      <c r="N143" s="68">
        <v>5253452</v>
      </c>
      <c r="O143" s="68">
        <v>5244760</v>
      </c>
      <c r="P143" s="68">
        <v>5321019</v>
      </c>
      <c r="Q143" s="68">
        <v>5446891</v>
      </c>
      <c r="R143" s="68">
        <v>5698271.1507667517</v>
      </c>
      <c r="S143" s="68">
        <v>5924214.1138581373</v>
      </c>
      <c r="T143" s="68">
        <v>6094699.8658251399</v>
      </c>
      <c r="U143" s="68">
        <v>6221454.5736469151</v>
      </c>
      <c r="V143" s="68">
        <v>6325653.4373682067</v>
      </c>
      <c r="W143" s="68">
        <v>6410067.0743419025</v>
      </c>
      <c r="X143" s="68">
        <v>6476582.3375052996</v>
      </c>
      <c r="Y143" s="68">
        <v>6539474.2049966883</v>
      </c>
      <c r="Z143" s="68">
        <v>6599042.0863192966</v>
      </c>
      <c r="AA143" s="68">
        <v>6657078.6079742415</v>
      </c>
      <c r="AB143" s="68">
        <v>6708933.4059221828</v>
      </c>
      <c r="AC143" s="68">
        <v>6758171.2396507915</v>
      </c>
      <c r="AD143" s="68">
        <v>6804404.3696286995</v>
      </c>
      <c r="AE143" s="68">
        <v>6847641.2445940534</v>
      </c>
      <c r="AF143" s="68">
        <v>6887378.1914274497</v>
      </c>
      <c r="AG143" s="68">
        <v>6923826.522681105</v>
      </c>
      <c r="AH143" s="68">
        <v>6961561.6725594178</v>
      </c>
      <c r="AI143" s="68">
        <v>6992906.197299581</v>
      </c>
      <c r="AJ143" s="68">
        <v>7023651.0430051517</v>
      </c>
      <c r="AK143" s="68">
        <v>7053915.0283362046</v>
      </c>
      <c r="AL143" s="68">
        <v>7083624.2473563142</v>
      </c>
      <c r="AM143" s="68">
        <v>7112287.2452949388</v>
      </c>
      <c r="AN143" s="68">
        <v>7140067.7387081254</v>
      </c>
      <c r="AO143" s="68">
        <v>7166279.6651567901</v>
      </c>
      <c r="AP143" s="68">
        <v>7189821.5308634685</v>
      </c>
      <c r="AQ143" s="68">
        <v>7213152.4157033218</v>
      </c>
      <c r="AR143" s="68">
        <v>7235672.3452038374</v>
      </c>
      <c r="AS143" s="68">
        <v>7257140.4656518288</v>
      </c>
      <c r="AT143" s="68">
        <v>7278949.4871993475</v>
      </c>
      <c r="AU143" s="68">
        <v>7300725.2687229626</v>
      </c>
      <c r="AV143" s="68">
        <v>7320469.7829952845</v>
      </c>
      <c r="AW143" s="68">
        <v>7339050.3875943022</v>
      </c>
      <c r="AX143" s="68">
        <v>7356844.6512524746</v>
      </c>
      <c r="AY143" s="68">
        <v>7374293.0786869833</v>
      </c>
      <c r="AZ143" s="68">
        <v>7391956.0234773885</v>
      </c>
    </row>
    <row r="144" spans="1:52" x14ac:dyDescent="0.35">
      <c r="A144" s="69" t="s">
        <v>880</v>
      </c>
      <c r="B144" s="70">
        <v>4977186</v>
      </c>
      <c r="C144" s="70">
        <v>5048061</v>
      </c>
      <c r="D144" s="70">
        <v>5128284</v>
      </c>
      <c r="E144" s="70">
        <v>5160718</v>
      </c>
      <c r="F144" s="70">
        <v>5133236</v>
      </c>
      <c r="G144" s="70">
        <v>5155639</v>
      </c>
      <c r="H144" s="70">
        <v>5258476</v>
      </c>
      <c r="I144" s="70">
        <v>5256191</v>
      </c>
      <c r="J144" s="70">
        <v>5335821</v>
      </c>
      <c r="K144" s="70">
        <v>5331542</v>
      </c>
      <c r="L144" s="70">
        <v>5287311</v>
      </c>
      <c r="M144" s="70">
        <v>5325523</v>
      </c>
      <c r="N144" s="70">
        <v>5253452</v>
      </c>
      <c r="O144" s="70">
        <v>5244760</v>
      </c>
      <c r="P144" s="70">
        <v>5321019</v>
      </c>
      <c r="Q144" s="70">
        <v>5446891</v>
      </c>
      <c r="R144" s="70">
        <v>5698189.15072909</v>
      </c>
      <c r="S144" s="70">
        <v>5924033.1136518139</v>
      </c>
      <c r="T144" s="70">
        <v>6094399.8654072136</v>
      </c>
      <c r="U144" s="70">
        <v>6221008.573269628</v>
      </c>
      <c r="V144" s="70">
        <v>6325028.4364225101</v>
      </c>
      <c r="W144" s="70">
        <v>6409212.0735954922</v>
      </c>
      <c r="X144" s="70">
        <v>6475438.337413176</v>
      </c>
      <c r="Y144" s="70">
        <v>6537972.2048071893</v>
      </c>
      <c r="Z144" s="70">
        <v>6597098.0847449563</v>
      </c>
      <c r="AA144" s="70">
        <v>6654579.0726564592</v>
      </c>
      <c r="AB144" s="70">
        <v>6705738.1944692573</v>
      </c>
      <c r="AC144" s="70">
        <v>6754114.8475817163</v>
      </c>
      <c r="AD144" s="70">
        <v>6799276.7984748688</v>
      </c>
      <c r="AE144" s="70">
        <v>6841211.313821842</v>
      </c>
      <c r="AF144" s="70">
        <v>6879372.7252498399</v>
      </c>
      <c r="AG144" s="70">
        <v>6913878.0276875542</v>
      </c>
      <c r="AH144" s="70">
        <v>6949167.5288459035</v>
      </c>
      <c r="AI144" s="70">
        <v>6977459.9742091578</v>
      </c>
      <c r="AJ144" s="70">
        <v>7004369.8110473081</v>
      </c>
      <c r="AK144" s="70">
        <v>7029869.9835493015</v>
      </c>
      <c r="AL144" s="70">
        <v>7053634.3622577665</v>
      </c>
      <c r="AM144" s="70">
        <v>7074854.1793609355</v>
      </c>
      <c r="AN144" s="70">
        <v>7093258.1983429082</v>
      </c>
      <c r="AO144" s="70">
        <v>7107814.4139743522</v>
      </c>
      <c r="AP144" s="70">
        <v>7116752.3241328588</v>
      </c>
      <c r="AQ144" s="70">
        <v>7122003.2249404546</v>
      </c>
      <c r="AR144" s="70">
        <v>7122049.3015900468</v>
      </c>
      <c r="AS144" s="70">
        <v>7115994.426719253</v>
      </c>
      <c r="AT144" s="70">
        <v>7103908.5722881025</v>
      </c>
      <c r="AU144" s="70">
        <v>7084653.2863201443</v>
      </c>
      <c r="AV144" s="70">
        <v>7054880.7773308093</v>
      </c>
      <c r="AW144" s="70">
        <v>7014665.3442384498</v>
      </c>
      <c r="AX144" s="70">
        <v>6962824.5732623851</v>
      </c>
      <c r="AY144" s="70">
        <v>6899218.0850620251</v>
      </c>
      <c r="AZ144" s="70">
        <v>6822846.7783831712</v>
      </c>
    </row>
    <row r="145" spans="1:52" x14ac:dyDescent="0.35">
      <c r="A145" s="69" t="s">
        <v>881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5.0000004811339345</v>
      </c>
      <c r="S145" s="70">
        <v>12.000006950896967</v>
      </c>
      <c r="T145" s="70">
        <v>19.000007263012378</v>
      </c>
      <c r="U145" s="70">
        <v>30.999982042330799</v>
      </c>
      <c r="V145" s="70">
        <v>47.999995308834585</v>
      </c>
      <c r="W145" s="70">
        <v>73.999986543312559</v>
      </c>
      <c r="X145" s="70">
        <v>108.99997244169253</v>
      </c>
      <c r="Y145" s="70">
        <v>154.99994569429012</v>
      </c>
      <c r="Z145" s="70">
        <v>214.00004782966602</v>
      </c>
      <c r="AA145" s="70">
        <v>296.93622433182799</v>
      </c>
      <c r="AB145" s="70">
        <v>402.45439547184435</v>
      </c>
      <c r="AC145" s="70">
        <v>541.00887969145174</v>
      </c>
      <c r="AD145" s="70">
        <v>720.68015374074946</v>
      </c>
      <c r="AE145" s="70">
        <v>954.50601380934711</v>
      </c>
      <c r="AF145" s="70">
        <v>1237.412880225141</v>
      </c>
      <c r="AG145" s="70">
        <v>1595.2173726566734</v>
      </c>
      <c r="AH145" s="70">
        <v>2065.7492162681233</v>
      </c>
      <c r="AI145" s="70">
        <v>2683.7766130517034</v>
      </c>
      <c r="AJ145" s="70">
        <v>3485.1328008926589</v>
      </c>
      <c r="AK145" s="70">
        <v>4502.982900253779</v>
      </c>
      <c r="AL145" s="70">
        <v>5782.5138081519844</v>
      </c>
      <c r="AM145" s="70">
        <v>7418.1932236041221</v>
      </c>
      <c r="AN145" s="70">
        <v>9525.6831145308533</v>
      </c>
      <c r="AO145" s="70">
        <v>12204.37545742632</v>
      </c>
      <c r="AP145" s="70">
        <v>15620.914706705349</v>
      </c>
      <c r="AQ145" s="70">
        <v>19930.912520561251</v>
      </c>
      <c r="AR145" s="70">
        <v>25379.008649665735</v>
      </c>
      <c r="AS145" s="70">
        <v>32143.004086846915</v>
      </c>
      <c r="AT145" s="70">
        <v>40556.979914681957</v>
      </c>
      <c r="AU145" s="70">
        <v>50840.994078537449</v>
      </c>
      <c r="AV145" s="70">
        <v>63338.996242880581</v>
      </c>
      <c r="AW145" s="70">
        <v>78236.018118127249</v>
      </c>
      <c r="AX145" s="70">
        <v>95878.019007104318</v>
      </c>
      <c r="AY145" s="70">
        <v>116339.00143382448</v>
      </c>
      <c r="AZ145" s="70">
        <v>139892.05626528303</v>
      </c>
    </row>
    <row r="146" spans="1:52" x14ac:dyDescent="0.35">
      <c r="A146" s="69" t="s">
        <v>898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75.000037125533012</v>
      </c>
      <c r="S146" s="70">
        <v>165.00020078255915</v>
      </c>
      <c r="T146" s="70">
        <v>270.00040737690784</v>
      </c>
      <c r="U146" s="70">
        <v>397.00040284915468</v>
      </c>
      <c r="V146" s="70">
        <v>550.00095041039208</v>
      </c>
      <c r="W146" s="70">
        <v>740.0007771160665</v>
      </c>
      <c r="X146" s="70">
        <v>967.00015083742755</v>
      </c>
      <c r="Y146" s="70">
        <v>1243.0002907507983</v>
      </c>
      <c r="Z146" s="70">
        <v>1574.00147249419</v>
      </c>
      <c r="AA146" s="70">
        <v>1974.6426544209196</v>
      </c>
      <c r="AB146" s="70">
        <v>2466.1410190380807</v>
      </c>
      <c r="AC146" s="70">
        <v>3054.1158356445649</v>
      </c>
      <c r="AD146" s="70">
        <v>3761.9109475505484</v>
      </c>
      <c r="AE146" s="70">
        <v>4586.6279218533982</v>
      </c>
      <c r="AF146" s="70">
        <v>5552.4478544548101</v>
      </c>
      <c r="AG146" s="70">
        <v>6713.9180904341019</v>
      </c>
      <c r="AH146" s="70">
        <v>8123.5354470080065</v>
      </c>
      <c r="AI146" s="70">
        <v>9797.6028138816455</v>
      </c>
      <c r="AJ146" s="70">
        <v>11808.030988915642</v>
      </c>
      <c r="AK146" s="70">
        <v>14221.436131071798</v>
      </c>
      <c r="AL146" s="70">
        <v>17139.667979558933</v>
      </c>
      <c r="AM146" s="70">
        <v>20637.079904367565</v>
      </c>
      <c r="AN146" s="70">
        <v>24846.183387520545</v>
      </c>
      <c r="AO146" s="70">
        <v>29849.168820344566</v>
      </c>
      <c r="AP146" s="70">
        <v>35842.963332312574</v>
      </c>
      <c r="AQ146" s="70">
        <v>42932.098619109966</v>
      </c>
      <c r="AR146" s="70">
        <v>51367.018546538988</v>
      </c>
      <c r="AS146" s="70">
        <v>61251.023823025491</v>
      </c>
      <c r="AT146" s="70">
        <v>72950.964712965564</v>
      </c>
      <c r="AU146" s="70">
        <v>86553.00361278301</v>
      </c>
      <c r="AV146" s="70">
        <v>102368.01787861563</v>
      </c>
      <c r="AW146" s="70">
        <v>120506.00210011989</v>
      </c>
      <c r="AX146" s="70">
        <v>141358.02318568056</v>
      </c>
      <c r="AY146" s="70">
        <v>164977.99023096671</v>
      </c>
      <c r="AZ146" s="70">
        <v>191797.105611615</v>
      </c>
    </row>
    <row r="147" spans="1:52" x14ac:dyDescent="0.35">
      <c r="A147" s="69" t="s">
        <v>892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2.0000000549625687</v>
      </c>
      <c r="S147" s="70">
        <v>3.9999985897468431</v>
      </c>
      <c r="T147" s="70">
        <v>11.000003285904569</v>
      </c>
      <c r="U147" s="70">
        <v>17.999992395782083</v>
      </c>
      <c r="V147" s="70">
        <v>26.999999977470381</v>
      </c>
      <c r="W147" s="70">
        <v>40.999982751030359</v>
      </c>
      <c r="X147" s="70">
        <v>67.999968845075813</v>
      </c>
      <c r="Y147" s="70">
        <v>103.99995305432495</v>
      </c>
      <c r="Z147" s="70">
        <v>156.00005401549299</v>
      </c>
      <c r="AA147" s="70">
        <v>227.95643902956749</v>
      </c>
      <c r="AB147" s="70">
        <v>326.6160384151359</v>
      </c>
      <c r="AC147" s="70">
        <v>461.26735373983229</v>
      </c>
      <c r="AD147" s="70">
        <v>644.98005253987799</v>
      </c>
      <c r="AE147" s="70">
        <v>888.79683654877203</v>
      </c>
      <c r="AF147" s="70">
        <v>1215.6054429304672</v>
      </c>
      <c r="AG147" s="70">
        <v>1639.3595304598336</v>
      </c>
      <c r="AH147" s="70">
        <v>2204.8590502384568</v>
      </c>
      <c r="AI147" s="70">
        <v>2964.8436634897148</v>
      </c>
      <c r="AJ147" s="70">
        <v>3988.0681680345861</v>
      </c>
      <c r="AK147" s="70">
        <v>5320.6257555771517</v>
      </c>
      <c r="AL147" s="70">
        <v>7067.7033108367168</v>
      </c>
      <c r="AM147" s="70">
        <v>9377.7928060319791</v>
      </c>
      <c r="AN147" s="70">
        <v>12437.673863166317</v>
      </c>
      <c r="AO147" s="70">
        <v>16411.706904666178</v>
      </c>
      <c r="AP147" s="70">
        <v>21605.328691592265</v>
      </c>
      <c r="AQ147" s="70">
        <v>28286.179623195454</v>
      </c>
      <c r="AR147" s="70">
        <v>36877.016417585291</v>
      </c>
      <c r="AS147" s="70">
        <v>47752.011022703387</v>
      </c>
      <c r="AT147" s="70">
        <v>61532.970283597839</v>
      </c>
      <c r="AU147" s="70">
        <v>78677.984711497818</v>
      </c>
      <c r="AV147" s="70">
        <v>99881.991542979187</v>
      </c>
      <c r="AW147" s="70">
        <v>125643.02313760515</v>
      </c>
      <c r="AX147" s="70">
        <v>156784.03579730474</v>
      </c>
      <c r="AY147" s="70">
        <v>193758.00196016795</v>
      </c>
      <c r="AZ147" s="70">
        <v>237420.08321731887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>
        <v>0</v>
      </c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1.0000010862770581</v>
      </c>
      <c r="U153" s="68">
        <v>3.9999997225474497</v>
      </c>
      <c r="V153" s="68">
        <v>8.9999991915127193</v>
      </c>
      <c r="W153" s="68">
        <v>9.9999996295487996</v>
      </c>
      <c r="X153" s="68">
        <v>9.9999990741067055</v>
      </c>
      <c r="Y153" s="68">
        <v>9.9999977293409081</v>
      </c>
      <c r="Z153" s="68">
        <v>10.000003444459905</v>
      </c>
      <c r="AA153" s="68">
        <v>10.998422390472699</v>
      </c>
      <c r="AB153" s="68">
        <v>11.989883156818578</v>
      </c>
      <c r="AC153" s="68">
        <v>13.985707496231127</v>
      </c>
      <c r="AD153" s="68">
        <v>24.985046721801723</v>
      </c>
      <c r="AE153" s="68">
        <v>115.88097662470045</v>
      </c>
      <c r="AF153" s="68">
        <v>443.603201810543</v>
      </c>
      <c r="AG153" s="68">
        <v>1105.108472953068</v>
      </c>
      <c r="AH153" s="68">
        <v>2173.2393638877238</v>
      </c>
      <c r="AI153" s="68">
        <v>3692.6441692119733</v>
      </c>
      <c r="AJ153" s="68">
        <v>5736.9592482778771</v>
      </c>
      <c r="AK153" s="68">
        <v>8335.1531582101852</v>
      </c>
      <c r="AL153" s="68">
        <v>11536.664653782045</v>
      </c>
      <c r="AM153" s="68">
        <v>15356.535405700299</v>
      </c>
      <c r="AN153" s="68">
        <v>19821.057837486987</v>
      </c>
      <c r="AO153" s="68">
        <v>24902.442292425923</v>
      </c>
      <c r="AP153" s="68">
        <v>30574.094304500479</v>
      </c>
      <c r="AQ153" s="68">
        <v>36813.076490971362</v>
      </c>
      <c r="AR153" s="68">
        <v>43676.0108162584</v>
      </c>
      <c r="AS153" s="68">
        <v>51167.001882422017</v>
      </c>
      <c r="AT153" s="68">
        <v>59238.96422248891</v>
      </c>
      <c r="AU153" s="68">
        <v>67922.989748230364</v>
      </c>
      <c r="AV153" s="68">
        <v>77117.014438775179</v>
      </c>
      <c r="AW153" s="68">
        <v>86847.032684926962</v>
      </c>
      <c r="AX153" s="68">
        <v>97034.041538646794</v>
      </c>
      <c r="AY153" s="68">
        <v>107672.01108922881</v>
      </c>
      <c r="AZ153" s="68">
        <v>118644.03495950706</v>
      </c>
    </row>
    <row r="154" spans="1:52" x14ac:dyDescent="0.35">
      <c r="A154" s="69" t="s">
        <v>884</v>
      </c>
      <c r="B154" s="70">
        <v>0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>
        <v>0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>
        <v>0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1.0000010862770581</v>
      </c>
      <c r="U156" s="70">
        <v>3.9999997225474497</v>
      </c>
      <c r="V156" s="70">
        <v>8.9999991915127193</v>
      </c>
      <c r="W156" s="70">
        <v>9.9999996295487996</v>
      </c>
      <c r="X156" s="70">
        <v>9.9999990741067055</v>
      </c>
      <c r="Y156" s="70">
        <v>9.9999977293409081</v>
      </c>
      <c r="Z156" s="70">
        <v>10.000003444459905</v>
      </c>
      <c r="AA156" s="70">
        <v>10.998422390472699</v>
      </c>
      <c r="AB156" s="70">
        <v>11.989883156818578</v>
      </c>
      <c r="AC156" s="70">
        <v>13.985707496231127</v>
      </c>
      <c r="AD156" s="70">
        <v>24.985046721801723</v>
      </c>
      <c r="AE156" s="70">
        <v>115.88097662470045</v>
      </c>
      <c r="AF156" s="70">
        <v>443.603201810543</v>
      </c>
      <c r="AG156" s="70">
        <v>1105.108472953068</v>
      </c>
      <c r="AH156" s="70">
        <v>2173.2393638877238</v>
      </c>
      <c r="AI156" s="70">
        <v>3692.6441692119733</v>
      </c>
      <c r="AJ156" s="70">
        <v>5736.9592482778771</v>
      </c>
      <c r="AK156" s="70">
        <v>8335.1531582101852</v>
      </c>
      <c r="AL156" s="70">
        <v>11536.664653782045</v>
      </c>
      <c r="AM156" s="70">
        <v>15356.535405700299</v>
      </c>
      <c r="AN156" s="70">
        <v>19821.057837486987</v>
      </c>
      <c r="AO156" s="70">
        <v>24902.442292425923</v>
      </c>
      <c r="AP156" s="70">
        <v>30574.094304500479</v>
      </c>
      <c r="AQ156" s="70">
        <v>36813.076490971362</v>
      </c>
      <c r="AR156" s="70">
        <v>43676.0108162584</v>
      </c>
      <c r="AS156" s="70">
        <v>51167.001882422017</v>
      </c>
      <c r="AT156" s="70">
        <v>59238.96422248891</v>
      </c>
      <c r="AU156" s="70">
        <v>67922.989748230364</v>
      </c>
      <c r="AV156" s="70">
        <v>77117.014438775179</v>
      </c>
      <c r="AW156" s="70">
        <v>86847.032684926962</v>
      </c>
      <c r="AX156" s="70">
        <v>97034.041538646794</v>
      </c>
      <c r="AY156" s="70">
        <v>107672.01108922881</v>
      </c>
      <c r="AZ156" s="70">
        <v>118644.03495950706</v>
      </c>
    </row>
    <row r="157" spans="1:52" x14ac:dyDescent="0.35">
      <c r="A157" s="69" t="s">
        <v>893</v>
      </c>
      <c r="B157" s="70">
        <v>0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>
        <v>0</v>
      </c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15.000013251490756</v>
      </c>
      <c r="S158" s="68">
        <v>34.000073160580236</v>
      </c>
      <c r="T158" s="68">
        <v>59.000164073968406</v>
      </c>
      <c r="U158" s="68">
        <v>89.00006974406449</v>
      </c>
      <c r="V158" s="68">
        <v>127.00037433922716</v>
      </c>
      <c r="W158" s="68">
        <v>128.00016972584282</v>
      </c>
      <c r="X158" s="68">
        <v>127.99998012650489</v>
      </c>
      <c r="Y158" s="68">
        <v>128.00003797724958</v>
      </c>
      <c r="Z158" s="68">
        <v>128.00024873796073</v>
      </c>
      <c r="AA158" s="68">
        <v>127.98603868761224</v>
      </c>
      <c r="AB158" s="68">
        <v>127.90901809205808</v>
      </c>
      <c r="AC158" s="68">
        <v>124.87074173156628</v>
      </c>
      <c r="AD158" s="68">
        <v>117.86485988458629</v>
      </c>
      <c r="AE158" s="68">
        <v>107.8809814403233</v>
      </c>
      <c r="AF158" s="68">
        <v>596.43320462078748</v>
      </c>
      <c r="AG158" s="68">
        <v>2110.1862639408655</v>
      </c>
      <c r="AH158" s="68">
        <v>4819.8276049432006</v>
      </c>
      <c r="AI158" s="68">
        <v>8835.3939481056768</v>
      </c>
      <c r="AJ158" s="68">
        <v>14300.754237552115</v>
      </c>
      <c r="AK158" s="68">
        <v>21233.860994006871</v>
      </c>
      <c r="AL158" s="68">
        <v>29788.996038287725</v>
      </c>
      <c r="AM158" s="68">
        <v>39974.013751693557</v>
      </c>
      <c r="AN158" s="68">
        <v>51774.78461632166</v>
      </c>
      <c r="AO158" s="68">
        <v>65102.049187286335</v>
      </c>
      <c r="AP158" s="68">
        <v>79900.204500997526</v>
      </c>
      <c r="AQ158" s="68">
        <v>96173.793905211904</v>
      </c>
      <c r="AR158" s="68">
        <v>113973.03245601925</v>
      </c>
      <c r="AS158" s="68">
        <v>133199.01980862039</v>
      </c>
      <c r="AT158" s="68">
        <v>153846.92002101295</v>
      </c>
      <c r="AU158" s="68">
        <v>175861.98117988516</v>
      </c>
      <c r="AV158" s="68">
        <v>199065.02023928994</v>
      </c>
      <c r="AW158" s="68">
        <v>223556.05655156329</v>
      </c>
      <c r="AX158" s="68">
        <v>249085.08749518127</v>
      </c>
      <c r="AY158" s="68">
        <v>275637.01191626594</v>
      </c>
      <c r="AZ158" s="68">
        <v>302983.1082468392</v>
      </c>
    </row>
    <row r="159" spans="1:52" x14ac:dyDescent="0.35">
      <c r="A159" s="69" t="s">
        <v>888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0.9999994745519919</v>
      </c>
      <c r="V159" s="70">
        <v>4.0000000354238265</v>
      </c>
      <c r="W159" s="70">
        <v>4.0000003634646477</v>
      </c>
      <c r="X159" s="70">
        <v>3.9999988796750165</v>
      </c>
      <c r="Y159" s="70">
        <v>3.999998814954878</v>
      </c>
      <c r="Z159" s="70">
        <v>4.0000013130667931</v>
      </c>
      <c r="AA159" s="70">
        <v>4.00000007042531</v>
      </c>
      <c r="AB159" s="70">
        <v>4.0000020361118853</v>
      </c>
      <c r="AC159" s="70">
        <v>3.9999992297113733</v>
      </c>
      <c r="AD159" s="70">
        <v>3.9999999970356042</v>
      </c>
      <c r="AE159" s="70">
        <v>4.0000029578618204</v>
      </c>
      <c r="AF159" s="70">
        <v>236.78461951106399</v>
      </c>
      <c r="AG159" s="70">
        <v>1010.1386587239854</v>
      </c>
      <c r="AH159" s="70">
        <v>2497.8287946548176</v>
      </c>
      <c r="AI159" s="70">
        <v>4846.2484589757505</v>
      </c>
      <c r="AJ159" s="70">
        <v>8236.5874419964584</v>
      </c>
      <c r="AK159" s="70">
        <v>12778.593590432751</v>
      </c>
      <c r="AL159" s="70">
        <v>18661.856577592262</v>
      </c>
      <c r="AM159" s="70">
        <v>26000.115361073837</v>
      </c>
      <c r="AN159" s="70">
        <v>34828.089865824426</v>
      </c>
      <c r="AO159" s="70">
        <v>45191.548619466485</v>
      </c>
      <c r="AP159" s="70">
        <v>57077.684720493184</v>
      </c>
      <c r="AQ159" s="70">
        <v>70604.268903426797</v>
      </c>
      <c r="AR159" s="70">
        <v>85817.024928848099</v>
      </c>
      <c r="AS159" s="70">
        <v>102672.01514688336</v>
      </c>
      <c r="AT159" s="70">
        <v>121143.93824004082</v>
      </c>
      <c r="AU159" s="70">
        <v>141244.98600410769</v>
      </c>
      <c r="AV159" s="70">
        <v>162724.01683833965</v>
      </c>
      <c r="AW159" s="70">
        <v>185672.0480109574</v>
      </c>
      <c r="AX159" s="70">
        <v>209820.07483795061</v>
      </c>
      <c r="AY159" s="70">
        <v>235156.01000505715</v>
      </c>
      <c r="AZ159" s="70">
        <v>261375.09272370709</v>
      </c>
    </row>
    <row r="160" spans="1:52" x14ac:dyDescent="0.35">
      <c r="A160" s="71" t="s">
        <v>894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15.000013251490756</v>
      </c>
      <c r="S160" s="55">
        <v>34.000073160580236</v>
      </c>
      <c r="T160" s="55">
        <v>59.000164073968406</v>
      </c>
      <c r="U160" s="55">
        <v>88.000070269512491</v>
      </c>
      <c r="V160" s="55">
        <v>123.00037430380334</v>
      </c>
      <c r="W160" s="55">
        <v>124.00016936237817</v>
      </c>
      <c r="X160" s="55">
        <v>123.99998124682988</v>
      </c>
      <c r="Y160" s="55">
        <v>124.0000391622947</v>
      </c>
      <c r="Z160" s="55">
        <v>124.00024742489393</v>
      </c>
      <c r="AA160" s="55">
        <v>123.98603861718692</v>
      </c>
      <c r="AB160" s="55">
        <v>123.9090160559462</v>
      </c>
      <c r="AC160" s="55">
        <v>120.87074250185491</v>
      </c>
      <c r="AD160" s="55">
        <v>113.86485988755069</v>
      </c>
      <c r="AE160" s="55">
        <v>103.88097848246147</v>
      </c>
      <c r="AF160" s="55">
        <v>359.64858510972351</v>
      </c>
      <c r="AG160" s="55">
        <v>1100.0476052168804</v>
      </c>
      <c r="AH160" s="55">
        <v>2321.9988102883831</v>
      </c>
      <c r="AI160" s="55">
        <v>3989.1454891299272</v>
      </c>
      <c r="AJ160" s="55">
        <v>6064.1667955556568</v>
      </c>
      <c r="AK160" s="55">
        <v>8455.267403574122</v>
      </c>
      <c r="AL160" s="55">
        <v>11127.139460695462</v>
      </c>
      <c r="AM160" s="55">
        <v>13973.898390619723</v>
      </c>
      <c r="AN160" s="55">
        <v>16946.69475049723</v>
      </c>
      <c r="AO160" s="55">
        <v>19910.500567819847</v>
      </c>
      <c r="AP160" s="55">
        <v>22822.519780504335</v>
      </c>
      <c r="AQ160" s="55">
        <v>25569.525001785114</v>
      </c>
      <c r="AR160" s="55">
        <v>28156.007527171154</v>
      </c>
      <c r="AS160" s="55">
        <v>30527.004661737017</v>
      </c>
      <c r="AT160" s="55">
        <v>32702.981780972113</v>
      </c>
      <c r="AU160" s="55">
        <v>34616.995175777462</v>
      </c>
      <c r="AV160" s="55">
        <v>36341.003400950278</v>
      </c>
      <c r="AW160" s="55">
        <v>37884.008540605901</v>
      </c>
      <c r="AX160" s="55">
        <v>39265.012657230654</v>
      </c>
      <c r="AY160" s="55">
        <v>40481.001911208768</v>
      </c>
      <c r="AZ160" s="55">
        <v>41608.015523132126</v>
      </c>
    </row>
    <row r="161" spans="1:52" x14ac:dyDescent="0.35">
      <c r="A161" s="65" t="s">
        <v>899</v>
      </c>
      <c r="B161" s="66">
        <v>330063.1790475634</v>
      </c>
      <c r="C161" s="66">
        <v>351009.88082532288</v>
      </c>
      <c r="D161" s="66">
        <v>367916.21092722681</v>
      </c>
      <c r="E161" s="66">
        <v>375039.24138334551</v>
      </c>
      <c r="F161" s="66">
        <v>437118.85675420141</v>
      </c>
      <c r="G161" s="66">
        <v>450916.33850810007</v>
      </c>
      <c r="H161" s="66">
        <v>471389.73345569643</v>
      </c>
      <c r="I161" s="66">
        <v>487164.69491664215</v>
      </c>
      <c r="J161" s="66">
        <v>485137.90327165643</v>
      </c>
      <c r="K161" s="66">
        <v>433480.55668062117</v>
      </c>
      <c r="L161" s="66">
        <v>449102.96609892522</v>
      </c>
      <c r="M161" s="66">
        <v>448425.45298816875</v>
      </c>
      <c r="N161" s="66">
        <v>450237.31172665808</v>
      </c>
      <c r="O161" s="66">
        <v>475561.47037679993</v>
      </c>
      <c r="P161" s="66">
        <v>478848.58149429015</v>
      </c>
      <c r="Q161" s="66">
        <v>490039.99146842147</v>
      </c>
      <c r="R161" s="66">
        <v>514877.01375472825</v>
      </c>
      <c r="S161" s="66">
        <v>537532.75370237802</v>
      </c>
      <c r="T161" s="66">
        <v>557532.24624262028</v>
      </c>
      <c r="U161" s="66">
        <v>573278.21556901152</v>
      </c>
      <c r="V161" s="66">
        <v>585905.99011333357</v>
      </c>
      <c r="W161" s="66">
        <v>597253.27855852852</v>
      </c>
      <c r="X161" s="66">
        <v>607371.94045980053</v>
      </c>
      <c r="Y161" s="66">
        <v>617128.91083973099</v>
      </c>
      <c r="Z161" s="66">
        <v>626604.54888129607</v>
      </c>
      <c r="AA161" s="66">
        <v>635911.12900035328</v>
      </c>
      <c r="AB161" s="66">
        <v>644340.70088915725</v>
      </c>
      <c r="AC161" s="66">
        <v>652264.66162431205</v>
      </c>
      <c r="AD161" s="66">
        <v>659941.6393079824</v>
      </c>
      <c r="AE161" s="66">
        <v>667517.62769577105</v>
      </c>
      <c r="AF161" s="66">
        <v>675046.19009881292</v>
      </c>
      <c r="AG161" s="66">
        <v>682557.09074982826</v>
      </c>
      <c r="AH161" s="66">
        <v>690302.16610869183</v>
      </c>
      <c r="AI161" s="66">
        <v>697455.89977420878</v>
      </c>
      <c r="AJ161" s="66">
        <v>704744.84600251028</v>
      </c>
      <c r="AK161" s="66">
        <v>712188.22926706716</v>
      </c>
      <c r="AL161" s="66">
        <v>719864.85477278498</v>
      </c>
      <c r="AM161" s="66">
        <v>727789.55246028758</v>
      </c>
      <c r="AN161" s="66">
        <v>735938.33417490707</v>
      </c>
      <c r="AO161" s="66">
        <v>744307.58377251029</v>
      </c>
      <c r="AP161" s="66">
        <v>752972.38515477977</v>
      </c>
      <c r="AQ161" s="66">
        <v>761973.05685551499</v>
      </c>
      <c r="AR161" s="66">
        <v>771275.74169562582</v>
      </c>
      <c r="AS161" s="66">
        <v>780837.77669836488</v>
      </c>
      <c r="AT161" s="66">
        <v>790590.73408637953</v>
      </c>
      <c r="AU161" s="66">
        <v>800571.63529458968</v>
      </c>
      <c r="AV161" s="66">
        <v>810714.13426100207</v>
      </c>
      <c r="AW161" s="66">
        <v>820982.62176307081</v>
      </c>
      <c r="AX161" s="66">
        <v>831394.35951430525</v>
      </c>
      <c r="AY161" s="66">
        <v>841974.23127821297</v>
      </c>
      <c r="AZ161" s="66">
        <v>852769.73771926097</v>
      </c>
    </row>
    <row r="162" spans="1:52" x14ac:dyDescent="0.35">
      <c r="A162" s="67" t="s">
        <v>878</v>
      </c>
      <c r="B162" s="68">
        <v>330063.1790475634</v>
      </c>
      <c r="C162" s="68">
        <v>351009.88082532288</v>
      </c>
      <c r="D162" s="68">
        <v>367916.21092722681</v>
      </c>
      <c r="E162" s="68">
        <v>375039.24138334551</v>
      </c>
      <c r="F162" s="68">
        <v>437118.85675420141</v>
      </c>
      <c r="G162" s="68">
        <v>450916.33850810007</v>
      </c>
      <c r="H162" s="68">
        <v>471389.73345569643</v>
      </c>
      <c r="I162" s="68">
        <v>487164.69491664215</v>
      </c>
      <c r="J162" s="68">
        <v>485137.90327165643</v>
      </c>
      <c r="K162" s="68">
        <v>433480.55668062117</v>
      </c>
      <c r="L162" s="68">
        <v>449102.96609892522</v>
      </c>
      <c r="M162" s="68">
        <v>448425.45298816875</v>
      </c>
      <c r="N162" s="68">
        <v>450237.31172665808</v>
      </c>
      <c r="O162" s="68">
        <v>475561.47037679993</v>
      </c>
      <c r="P162" s="68">
        <v>478848.58149429015</v>
      </c>
      <c r="Q162" s="68">
        <v>490039.99146842147</v>
      </c>
      <c r="R162" s="68">
        <v>514875.01374774461</v>
      </c>
      <c r="S162" s="68">
        <v>537528.75367504545</v>
      </c>
      <c r="T162" s="68">
        <v>557524.24624304951</v>
      </c>
      <c r="U162" s="68">
        <v>573265.21550174686</v>
      </c>
      <c r="V162" s="68">
        <v>585885.99009668513</v>
      </c>
      <c r="W162" s="68">
        <v>597233.27853999252</v>
      </c>
      <c r="X162" s="68">
        <v>607351.94045996584</v>
      </c>
      <c r="Y162" s="68">
        <v>617109.91083857091</v>
      </c>
      <c r="Z162" s="68">
        <v>626589.54896995658</v>
      </c>
      <c r="AA162" s="68">
        <v>635900.12905446696</v>
      </c>
      <c r="AB162" s="68">
        <v>644332.70085984631</v>
      </c>
      <c r="AC162" s="68">
        <v>652260.66166026262</v>
      </c>
      <c r="AD162" s="68">
        <v>659939.63931148127</v>
      </c>
      <c r="AE162" s="68">
        <v>667499.62782790512</v>
      </c>
      <c r="AF162" s="68">
        <v>674832.1920723092</v>
      </c>
      <c r="AG162" s="68">
        <v>681810.09615719924</v>
      </c>
      <c r="AH162" s="68">
        <v>688654.15680494288</v>
      </c>
      <c r="AI162" s="68">
        <v>694514.89133160678</v>
      </c>
      <c r="AJ162" s="68">
        <v>700142.83311735466</v>
      </c>
      <c r="AK162" s="68">
        <v>705561.24809015868</v>
      </c>
      <c r="AL162" s="68">
        <v>710868.90121505572</v>
      </c>
      <c r="AM162" s="68">
        <v>716119.54817856778</v>
      </c>
      <c r="AN162" s="68">
        <v>721362.32691326668</v>
      </c>
      <c r="AO162" s="68">
        <v>726588.59390743473</v>
      </c>
      <c r="AP162" s="68">
        <v>731871.2587683379</v>
      </c>
      <c r="AQ162" s="68">
        <v>737199.88998889097</v>
      </c>
      <c r="AR162" s="68">
        <v>742545.64181643561</v>
      </c>
      <c r="AS162" s="68">
        <v>747864.95381759107</v>
      </c>
      <c r="AT162" s="68">
        <v>753097.37130485207</v>
      </c>
      <c r="AU162" s="68">
        <v>758254.55052922328</v>
      </c>
      <c r="AV162" s="68">
        <v>763317.95056217897</v>
      </c>
      <c r="AW162" s="68">
        <v>768223.64772719145</v>
      </c>
      <c r="AX162" s="68">
        <v>773069.61729774054</v>
      </c>
      <c r="AY162" s="68">
        <v>777840.91099973989</v>
      </c>
      <c r="AZ162" s="68">
        <v>782548.34880292462</v>
      </c>
    </row>
    <row r="163" spans="1:52" x14ac:dyDescent="0.35">
      <c r="A163" s="69" t="s">
        <v>880</v>
      </c>
      <c r="B163" s="70">
        <v>330063.1790475634</v>
      </c>
      <c r="C163" s="70">
        <v>351009.88082532288</v>
      </c>
      <c r="D163" s="70">
        <v>367916.21092722681</v>
      </c>
      <c r="E163" s="70">
        <v>375039.24138334551</v>
      </c>
      <c r="F163" s="70">
        <v>437118.85675420141</v>
      </c>
      <c r="G163" s="70">
        <v>450916.33850810007</v>
      </c>
      <c r="H163" s="70">
        <v>471389.73345569643</v>
      </c>
      <c r="I163" s="70">
        <v>487164.69491664215</v>
      </c>
      <c r="J163" s="70">
        <v>485137.90327165643</v>
      </c>
      <c r="K163" s="70">
        <v>433480.55668062117</v>
      </c>
      <c r="L163" s="70">
        <v>449102.96609892522</v>
      </c>
      <c r="M163" s="70">
        <v>448425.45298816875</v>
      </c>
      <c r="N163" s="70">
        <v>450237.31172665808</v>
      </c>
      <c r="O163" s="70">
        <v>475561.47037679993</v>
      </c>
      <c r="P163" s="70">
        <v>478848.58149429015</v>
      </c>
      <c r="Q163" s="70">
        <v>490039.99146842147</v>
      </c>
      <c r="R163" s="70">
        <v>514864.01374876534</v>
      </c>
      <c r="S163" s="70">
        <v>537501.75356194214</v>
      </c>
      <c r="T163" s="70">
        <v>557477.24616288603</v>
      </c>
      <c r="U163" s="70">
        <v>573194.21522899682</v>
      </c>
      <c r="V163" s="70">
        <v>585784.99004063348</v>
      </c>
      <c r="W163" s="70">
        <v>597096.27849831933</v>
      </c>
      <c r="X163" s="70">
        <v>607171.93970387941</v>
      </c>
      <c r="Y163" s="70">
        <v>616874.90943812823</v>
      </c>
      <c r="Z163" s="70">
        <v>626293.54819491331</v>
      </c>
      <c r="AA163" s="70">
        <v>635528.12780866178</v>
      </c>
      <c r="AB163" s="70">
        <v>643861.70219857094</v>
      </c>
      <c r="AC163" s="70">
        <v>651673.66210161021</v>
      </c>
      <c r="AD163" s="70">
        <v>659211.63888988842</v>
      </c>
      <c r="AE163" s="70">
        <v>666592.62809225626</v>
      </c>
      <c r="AF163" s="70">
        <v>673707.19847641943</v>
      </c>
      <c r="AG163" s="70">
        <v>680411.10239678295</v>
      </c>
      <c r="AH163" s="70">
        <v>686915.14863113139</v>
      </c>
      <c r="AI163" s="70">
        <v>692355.88878299308</v>
      </c>
      <c r="AJ163" s="70">
        <v>697466.82881646906</v>
      </c>
      <c r="AK163" s="70">
        <v>702257.25985493569</v>
      </c>
      <c r="AL163" s="70">
        <v>706784.92142710392</v>
      </c>
      <c r="AM163" s="70">
        <v>711068.54754916125</v>
      </c>
      <c r="AN163" s="70">
        <v>715111.32209566003</v>
      </c>
      <c r="AO163" s="70">
        <v>718831.59887963498</v>
      </c>
      <c r="AP163" s="70">
        <v>722244.19399043638</v>
      </c>
      <c r="AQ163" s="70">
        <v>725267.80527468876</v>
      </c>
      <c r="AR163" s="70">
        <v>727787.59081562655</v>
      </c>
      <c r="AS163" s="70">
        <v>729644.0492105973</v>
      </c>
      <c r="AT163" s="70">
        <v>730677.15389365458</v>
      </c>
      <c r="AU163" s="70">
        <v>730761.49748341483</v>
      </c>
      <c r="AV163" s="70">
        <v>729759.81864337798</v>
      </c>
      <c r="AW163" s="70">
        <v>727488.66527259769</v>
      </c>
      <c r="AX163" s="70">
        <v>723907.83423927275</v>
      </c>
      <c r="AY163" s="70">
        <v>718920.61814248189</v>
      </c>
      <c r="AZ163" s="70">
        <v>712469.96039929776</v>
      </c>
    </row>
    <row r="164" spans="1:52" x14ac:dyDescent="0.35">
      <c r="A164" s="69" t="s">
        <v>881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0.99999563848502548</v>
      </c>
      <c r="U164" s="70">
        <v>2.00000415014593</v>
      </c>
      <c r="V164" s="70">
        <v>3.9999879901472144</v>
      </c>
      <c r="W164" s="70">
        <v>5.9999842267676851</v>
      </c>
      <c r="X164" s="70">
        <v>8.9999439504946324</v>
      </c>
      <c r="Y164" s="70">
        <v>14.000009361001251</v>
      </c>
      <c r="Z164" s="70">
        <v>20.999901094632214</v>
      </c>
      <c r="AA164" s="70">
        <v>31.999946653480897</v>
      </c>
      <c r="AB164" s="70">
        <v>45.999688526149384</v>
      </c>
      <c r="AC164" s="70">
        <v>63.999447817033037</v>
      </c>
      <c r="AD164" s="70">
        <v>85.999808678358065</v>
      </c>
      <c r="AE164" s="70">
        <v>115.99900997330424</v>
      </c>
      <c r="AF164" s="70">
        <v>153.99918752347241</v>
      </c>
      <c r="AG164" s="70">
        <v>201.99891574512793</v>
      </c>
      <c r="AH164" s="70">
        <v>267.00001322321822</v>
      </c>
      <c r="AI164" s="70">
        <v>344.99911918696006</v>
      </c>
      <c r="AJ164" s="70">
        <v>443.99915481702516</v>
      </c>
      <c r="AK164" s="70">
        <v>567.99909665637733</v>
      </c>
      <c r="AL164" s="70">
        <v>727.99821321736874</v>
      </c>
      <c r="AM164" s="70">
        <v>933.00059016253067</v>
      </c>
      <c r="AN164" s="70">
        <v>1191.0013655936912</v>
      </c>
      <c r="AO164" s="70">
        <v>1516.9989542825026</v>
      </c>
      <c r="AP164" s="70">
        <v>1934.0142504124015</v>
      </c>
      <c r="AQ164" s="70">
        <v>2456.0187218596952</v>
      </c>
      <c r="AR164" s="70">
        <v>3103.0094138952954</v>
      </c>
      <c r="AS164" s="70">
        <v>3906.9808440851898</v>
      </c>
      <c r="AT164" s="70">
        <v>4890.0472895116018</v>
      </c>
      <c r="AU164" s="70">
        <v>6088.0108252215432</v>
      </c>
      <c r="AV164" s="70">
        <v>7526.0300028825504</v>
      </c>
      <c r="AW164" s="70">
        <v>9241.9963329378279</v>
      </c>
      <c r="AX164" s="70">
        <v>11249.949761431784</v>
      </c>
      <c r="AY164" s="70">
        <v>13565.067101518835</v>
      </c>
      <c r="AZ164" s="70">
        <v>16182.089737746395</v>
      </c>
    </row>
    <row r="165" spans="1:52" x14ac:dyDescent="0.35">
      <c r="A165" s="69" t="s">
        <v>898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10.999998979297967</v>
      </c>
      <c r="S165" s="70">
        <v>27.000113103285873</v>
      </c>
      <c r="T165" s="70">
        <v>46.000084524966134</v>
      </c>
      <c r="U165" s="70">
        <v>69.000268599988004</v>
      </c>
      <c r="V165" s="70">
        <v>96.0000701777969</v>
      </c>
      <c r="W165" s="70">
        <v>128.00006533309465</v>
      </c>
      <c r="X165" s="70">
        <v>166.00084445224002</v>
      </c>
      <c r="Y165" s="70">
        <v>214.00138316783605</v>
      </c>
      <c r="Z165" s="70">
        <v>263.00092360557869</v>
      </c>
      <c r="AA165" s="70">
        <v>321.00131235412033</v>
      </c>
      <c r="AB165" s="70">
        <v>391.99916612054415</v>
      </c>
      <c r="AC165" s="70">
        <v>472.00052964915278</v>
      </c>
      <c r="AD165" s="70">
        <v>568.00077619833883</v>
      </c>
      <c r="AE165" s="70">
        <v>686.00159576485441</v>
      </c>
      <c r="AF165" s="70">
        <v>826.99515768474362</v>
      </c>
      <c r="AG165" s="70">
        <v>998.9958388413371</v>
      </c>
      <c r="AH165" s="70">
        <v>1200.0081085961433</v>
      </c>
      <c r="AI165" s="70">
        <v>1444.0043215791466</v>
      </c>
      <c r="AJ165" s="70">
        <v>1737.0062532148768</v>
      </c>
      <c r="AK165" s="70">
        <v>2082.9909279164867</v>
      </c>
      <c r="AL165" s="70">
        <v>2492.98500274546</v>
      </c>
      <c r="AM165" s="70">
        <v>2979.0001067023472</v>
      </c>
      <c r="AN165" s="70">
        <v>3561.0019595239578</v>
      </c>
      <c r="AO165" s="70">
        <v>4259.9965997577283</v>
      </c>
      <c r="AP165" s="70">
        <v>5095.031389705634</v>
      </c>
      <c r="AQ165" s="70">
        <v>6082.0410323547321</v>
      </c>
      <c r="AR165" s="70">
        <v>7256.0267421302888</v>
      </c>
      <c r="AS165" s="70">
        <v>8639.953077703165</v>
      </c>
      <c r="AT165" s="70">
        <v>10254.099021404627</v>
      </c>
      <c r="AU165" s="70">
        <v>12128.024376833206</v>
      </c>
      <c r="AV165" s="70">
        <v>14286.055600692991</v>
      </c>
      <c r="AW165" s="70">
        <v>16755.992426365654</v>
      </c>
      <c r="AX165" s="70">
        <v>19580.914028405703</v>
      </c>
      <c r="AY165" s="70">
        <v>22781.113365810827</v>
      </c>
      <c r="AZ165" s="70">
        <v>26402.146313905741</v>
      </c>
    </row>
    <row r="166" spans="1:52" x14ac:dyDescent="0.35">
      <c r="A166" s="69" t="s">
        <v>892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0.99999788366590225</v>
      </c>
      <c r="W166" s="70">
        <v>2.9999921133838425</v>
      </c>
      <c r="X166" s="70">
        <v>4.9999676836403708</v>
      </c>
      <c r="Y166" s="70">
        <v>7.0000079138772158</v>
      </c>
      <c r="Z166" s="70">
        <v>11.999950343054442</v>
      </c>
      <c r="AA166" s="70">
        <v>18.999986797557881</v>
      </c>
      <c r="AB166" s="70">
        <v>32.999806628621506</v>
      </c>
      <c r="AC166" s="70">
        <v>50.999581186161734</v>
      </c>
      <c r="AD166" s="70">
        <v>73.999836716102834</v>
      </c>
      <c r="AE166" s="70">
        <v>104.99912991068359</v>
      </c>
      <c r="AF166" s="70">
        <v>143.99925068151103</v>
      </c>
      <c r="AG166" s="70">
        <v>197.99900582977688</v>
      </c>
      <c r="AH166" s="70">
        <v>272.00005199201848</v>
      </c>
      <c r="AI166" s="70">
        <v>369.99910784752046</v>
      </c>
      <c r="AJ166" s="70">
        <v>494.99889285358978</v>
      </c>
      <c r="AK166" s="70">
        <v>652.99821065014783</v>
      </c>
      <c r="AL166" s="70">
        <v>862.99657198901582</v>
      </c>
      <c r="AM166" s="70">
        <v>1138.9999325416027</v>
      </c>
      <c r="AN166" s="70">
        <v>1499.0014924890515</v>
      </c>
      <c r="AO166" s="70">
        <v>1979.9994737595828</v>
      </c>
      <c r="AP166" s="70">
        <v>2598.0191377835267</v>
      </c>
      <c r="AQ166" s="70">
        <v>3394.0249599877943</v>
      </c>
      <c r="AR166" s="70">
        <v>4399.0148447835145</v>
      </c>
      <c r="AS166" s="70">
        <v>5673.9706852054105</v>
      </c>
      <c r="AT166" s="70">
        <v>7276.0711002812295</v>
      </c>
      <c r="AU166" s="70">
        <v>9277.0178437536706</v>
      </c>
      <c r="AV166" s="70">
        <v>11746.046315225423</v>
      </c>
      <c r="AW166" s="70">
        <v>14736.993695290241</v>
      </c>
      <c r="AX166" s="70">
        <v>18330.91926863035</v>
      </c>
      <c r="AY166" s="70">
        <v>22574.112389928367</v>
      </c>
      <c r="AZ166" s="70">
        <v>27494.152351974728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>
        <v>0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1.999996501157532</v>
      </c>
      <c r="AE172" s="68">
        <v>17.999867865927691</v>
      </c>
      <c r="AF172" s="68">
        <v>84.999272590958668</v>
      </c>
      <c r="AG172" s="68">
        <v>225.99938170228688</v>
      </c>
      <c r="AH172" s="68">
        <v>447.00290527684746</v>
      </c>
      <c r="AI172" s="68">
        <v>758.00237202883807</v>
      </c>
      <c r="AJ172" s="68">
        <v>1151.0025545493818</v>
      </c>
      <c r="AK172" s="68">
        <v>1628.9954713492457</v>
      </c>
      <c r="AL172" s="68">
        <v>2199.988772464204</v>
      </c>
      <c r="AM172" s="68">
        <v>2838.0018874647635</v>
      </c>
      <c r="AN172" s="68">
        <v>3551.0016915136598</v>
      </c>
      <c r="AO172" s="68">
        <v>4331.9976124863797</v>
      </c>
      <c r="AP172" s="68">
        <v>5172.0317002427237</v>
      </c>
      <c r="AQ172" s="68">
        <v>6083.0417134259096</v>
      </c>
      <c r="AR172" s="68">
        <v>7075.0245903326586</v>
      </c>
      <c r="AS172" s="68">
        <v>8147.9562516901187</v>
      </c>
      <c r="AT172" s="68">
        <v>9295.0904168281413</v>
      </c>
      <c r="AU172" s="68">
        <v>10525.020884603065</v>
      </c>
      <c r="AV172" s="68">
        <v>11821.046341026416</v>
      </c>
      <c r="AW172" s="68">
        <v>13178.994198194559</v>
      </c>
      <c r="AX172" s="68">
        <v>14590.935001679871</v>
      </c>
      <c r="AY172" s="68">
        <v>16064.081752728584</v>
      </c>
      <c r="AZ172" s="68">
        <v>17612.097112796295</v>
      </c>
    </row>
    <row r="173" spans="1:52" x14ac:dyDescent="0.35">
      <c r="A173" s="69" t="s">
        <v>884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1.999996501157532</v>
      </c>
      <c r="AE175" s="70">
        <v>17.999867865927691</v>
      </c>
      <c r="AF175" s="70">
        <v>84.999272590958668</v>
      </c>
      <c r="AG175" s="70">
        <v>225.99938170228688</v>
      </c>
      <c r="AH175" s="70">
        <v>447.00290527684746</v>
      </c>
      <c r="AI175" s="70">
        <v>758.00237202883807</v>
      </c>
      <c r="AJ175" s="70">
        <v>1151.0025545493818</v>
      </c>
      <c r="AK175" s="70">
        <v>1628.9954713492457</v>
      </c>
      <c r="AL175" s="70">
        <v>2199.988772464204</v>
      </c>
      <c r="AM175" s="70">
        <v>2838.0018874647635</v>
      </c>
      <c r="AN175" s="70">
        <v>3551.0016915136598</v>
      </c>
      <c r="AO175" s="70">
        <v>4331.9976124863797</v>
      </c>
      <c r="AP175" s="70">
        <v>5172.0317002427237</v>
      </c>
      <c r="AQ175" s="70">
        <v>6083.0417134259096</v>
      </c>
      <c r="AR175" s="70">
        <v>7075.0245903326586</v>
      </c>
      <c r="AS175" s="70">
        <v>8147.9562516901187</v>
      </c>
      <c r="AT175" s="70">
        <v>9295.0904168281413</v>
      </c>
      <c r="AU175" s="70">
        <v>10525.020884603065</v>
      </c>
      <c r="AV175" s="70">
        <v>11821.046341026416</v>
      </c>
      <c r="AW175" s="70">
        <v>13178.994198194559</v>
      </c>
      <c r="AX175" s="70">
        <v>14590.935001679871</v>
      </c>
      <c r="AY175" s="70">
        <v>16064.081752728584</v>
      </c>
      <c r="AZ175" s="70">
        <v>17612.097112796295</v>
      </c>
    </row>
    <row r="176" spans="1:52" x14ac:dyDescent="0.35">
      <c r="A176" s="69" t="s">
        <v>893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>
        <v>0</v>
      </c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2.0000069836195413</v>
      </c>
      <c r="S177" s="68">
        <v>4.0000273326114213</v>
      </c>
      <c r="T177" s="68">
        <v>7.9999995707962643</v>
      </c>
      <c r="U177" s="68">
        <v>13.000067264702507</v>
      </c>
      <c r="V177" s="68">
        <v>20.00001664844886</v>
      </c>
      <c r="W177" s="68">
        <v>20.000018536004795</v>
      </c>
      <c r="X177" s="68">
        <v>19.999999834681137</v>
      </c>
      <c r="Y177" s="68">
        <v>19.000001160106272</v>
      </c>
      <c r="Z177" s="68">
        <v>14.999911339536061</v>
      </c>
      <c r="AA177" s="68">
        <v>10.999945886332068</v>
      </c>
      <c r="AB177" s="68">
        <v>8.0000293108907954</v>
      </c>
      <c r="AC177" s="68">
        <v>3.9999640494622684</v>
      </c>
      <c r="AD177" s="68">
        <v>0</v>
      </c>
      <c r="AE177" s="68">
        <v>0</v>
      </c>
      <c r="AF177" s="68">
        <v>128.99875391276254</v>
      </c>
      <c r="AG177" s="68">
        <v>520.99521092677082</v>
      </c>
      <c r="AH177" s="68">
        <v>1201.0063984720719</v>
      </c>
      <c r="AI177" s="68">
        <v>2183.0060705731285</v>
      </c>
      <c r="AJ177" s="68">
        <v>3451.0103306062779</v>
      </c>
      <c r="AK177" s="68">
        <v>4997.9857055592511</v>
      </c>
      <c r="AL177" s="68">
        <v>6795.9647852650651</v>
      </c>
      <c r="AM177" s="68">
        <v>8832.0023942549669</v>
      </c>
      <c r="AN177" s="68">
        <v>11025.005570126734</v>
      </c>
      <c r="AO177" s="68">
        <v>13386.992252589183</v>
      </c>
      <c r="AP177" s="68">
        <v>15929.094686199085</v>
      </c>
      <c r="AQ177" s="68">
        <v>18690.125153198183</v>
      </c>
      <c r="AR177" s="68">
        <v>21655.075288857588</v>
      </c>
      <c r="AS177" s="68">
        <v>24824.866629083659</v>
      </c>
      <c r="AT177" s="68">
        <v>28198.272364699249</v>
      </c>
      <c r="AU177" s="68">
        <v>31792.063880763311</v>
      </c>
      <c r="AV177" s="68">
        <v>35575.137357796651</v>
      </c>
      <c r="AW177" s="68">
        <v>39579.979837684783</v>
      </c>
      <c r="AX177" s="68">
        <v>43733.807214884866</v>
      </c>
      <c r="AY177" s="68">
        <v>48069.238525744469</v>
      </c>
      <c r="AZ177" s="68">
        <v>52609.291803540109</v>
      </c>
    </row>
    <row r="178" spans="1:52" x14ac:dyDescent="0.35">
      <c r="A178" s="69" t="s">
        <v>888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58.999450781922221</v>
      </c>
      <c r="AG178" s="70">
        <v>254.99735272206652</v>
      </c>
      <c r="AH178" s="70">
        <v>625.00325200149109</v>
      </c>
      <c r="AI178" s="70">
        <v>1196.0030172790391</v>
      </c>
      <c r="AJ178" s="70">
        <v>1981.00669810775</v>
      </c>
      <c r="AK178" s="70">
        <v>2995.9914475578553</v>
      </c>
      <c r="AL178" s="70">
        <v>4245.9784938751991</v>
      </c>
      <c r="AM178" s="70">
        <v>5743.001565970415</v>
      </c>
      <c r="AN178" s="70">
        <v>7443.0038156133533</v>
      </c>
      <c r="AO178" s="70">
        <v>9357.9944264279584</v>
      </c>
      <c r="AP178" s="70">
        <v>11496.067860640731</v>
      </c>
      <c r="AQ178" s="70">
        <v>13887.091926766338</v>
      </c>
      <c r="AR178" s="70">
        <v>16520.058555062285</v>
      </c>
      <c r="AS178" s="70">
        <v>19386.895506298508</v>
      </c>
      <c r="AT178" s="70">
        <v>22496.218176728769</v>
      </c>
      <c r="AU178" s="70">
        <v>25844.052302660959</v>
      </c>
      <c r="AV178" s="70">
        <v>29400.112565208303</v>
      </c>
      <c r="AW178" s="70">
        <v>33189.983725707694</v>
      </c>
      <c r="AX178" s="70">
        <v>37142.836393290803</v>
      </c>
      <c r="AY178" s="70">
        <v>41295.205379558654</v>
      </c>
      <c r="AZ178" s="70">
        <v>45643.254376567871</v>
      </c>
    </row>
    <row r="179" spans="1:52" x14ac:dyDescent="0.35">
      <c r="A179" s="71" t="s">
        <v>894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2.0000069836195413</v>
      </c>
      <c r="S179" s="55">
        <v>4.0000273326114213</v>
      </c>
      <c r="T179" s="55">
        <v>7.9999995707962643</v>
      </c>
      <c r="U179" s="55">
        <v>13.000067264702507</v>
      </c>
      <c r="V179" s="55">
        <v>20.00001664844886</v>
      </c>
      <c r="W179" s="55">
        <v>20.000018536004795</v>
      </c>
      <c r="X179" s="55">
        <v>19.999999834681137</v>
      </c>
      <c r="Y179" s="55">
        <v>19.000001160106272</v>
      </c>
      <c r="Z179" s="55">
        <v>14.999911339536061</v>
      </c>
      <c r="AA179" s="55">
        <v>10.999945886332068</v>
      </c>
      <c r="AB179" s="55">
        <v>8.0000293108907954</v>
      </c>
      <c r="AC179" s="55">
        <v>3.9999640494622684</v>
      </c>
      <c r="AD179" s="55">
        <v>0</v>
      </c>
      <c r="AE179" s="55">
        <v>0</v>
      </c>
      <c r="AF179" s="55">
        <v>69.999303130840318</v>
      </c>
      <c r="AG179" s="55">
        <v>265.99785820470436</v>
      </c>
      <c r="AH179" s="55">
        <v>576.00314647058065</v>
      </c>
      <c r="AI179" s="55">
        <v>987.00305329408923</v>
      </c>
      <c r="AJ179" s="55">
        <v>1470.0036324985278</v>
      </c>
      <c r="AK179" s="55">
        <v>2001.994258001396</v>
      </c>
      <c r="AL179" s="55">
        <v>2549.9862913898655</v>
      </c>
      <c r="AM179" s="55">
        <v>3089.0008282845529</v>
      </c>
      <c r="AN179" s="55">
        <v>3582.001754513381</v>
      </c>
      <c r="AO179" s="55">
        <v>4028.9978261612246</v>
      </c>
      <c r="AP179" s="55">
        <v>4433.0268255583542</v>
      </c>
      <c r="AQ179" s="55">
        <v>4803.0332264318458</v>
      </c>
      <c r="AR179" s="55">
        <v>5135.0167337953026</v>
      </c>
      <c r="AS179" s="55">
        <v>5437.9711227851512</v>
      </c>
      <c r="AT179" s="55">
        <v>5702.0541879704788</v>
      </c>
      <c r="AU179" s="55">
        <v>5948.0115781023515</v>
      </c>
      <c r="AV179" s="55">
        <v>6175.0247925883505</v>
      </c>
      <c r="AW179" s="55">
        <v>6389.996111977086</v>
      </c>
      <c r="AX179" s="55">
        <v>6590.97082159406</v>
      </c>
      <c r="AY179" s="55">
        <v>6774.0331461858168</v>
      </c>
      <c r="AZ179" s="55">
        <v>6966.0374269722352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>
        <v>24799.5</v>
      </c>
      <c r="C181" s="62">
        <v>25140</v>
      </c>
      <c r="D181" s="62">
        <v>25818.5</v>
      </c>
      <c r="E181" s="62">
        <v>26870</v>
      </c>
      <c r="F181" s="62">
        <v>27239</v>
      </c>
      <c r="G181" s="62">
        <v>27797.5</v>
      </c>
      <c r="H181" s="62">
        <v>28308</v>
      </c>
      <c r="I181" s="62">
        <v>28898.5</v>
      </c>
      <c r="J181" s="62">
        <v>29574</v>
      </c>
      <c r="K181" s="62">
        <v>29668.5</v>
      </c>
      <c r="L181" s="62">
        <v>30067.5</v>
      </c>
      <c r="M181" s="62">
        <v>30500.5</v>
      </c>
      <c r="N181" s="62">
        <v>30792</v>
      </c>
      <c r="O181" s="62">
        <v>30755.5</v>
      </c>
      <c r="P181" s="62">
        <v>30829.5</v>
      </c>
      <c r="Q181" s="62">
        <v>30819</v>
      </c>
      <c r="R181" s="62">
        <v>31448.082354942009</v>
      </c>
      <c r="S181" s="62">
        <v>32410.656179037338</v>
      </c>
      <c r="T181" s="62">
        <v>33268.339337784026</v>
      </c>
      <c r="U181" s="62">
        <v>33991.499238546778</v>
      </c>
      <c r="V181" s="62">
        <v>34569.343660142127</v>
      </c>
      <c r="W181" s="62">
        <v>35085.666917719769</v>
      </c>
      <c r="X181" s="62">
        <v>35520.016097105719</v>
      </c>
      <c r="Y181" s="62">
        <v>35947.996721171607</v>
      </c>
      <c r="Z181" s="62">
        <v>36352.394542027519</v>
      </c>
      <c r="AA181" s="62">
        <v>36747.916444688664</v>
      </c>
      <c r="AB181" s="62">
        <v>37154.069591220104</v>
      </c>
      <c r="AC181" s="62">
        <v>37566.545802657485</v>
      </c>
      <c r="AD181" s="62">
        <v>37937.951818484711</v>
      </c>
      <c r="AE181" s="62">
        <v>38309.10416612788</v>
      </c>
      <c r="AF181" s="62">
        <v>38659.193572141667</v>
      </c>
      <c r="AG181" s="62">
        <v>38996.980074185805</v>
      </c>
      <c r="AH181" s="62">
        <v>39308.387689186173</v>
      </c>
      <c r="AI181" s="62">
        <v>39610.199358011821</v>
      </c>
      <c r="AJ181" s="62">
        <v>39907.207166556342</v>
      </c>
      <c r="AK181" s="62">
        <v>40198.273229901431</v>
      </c>
      <c r="AL181" s="62">
        <v>40485.339273823804</v>
      </c>
      <c r="AM181" s="62">
        <v>40771.349773143564</v>
      </c>
      <c r="AN181" s="62">
        <v>41053.855030869367</v>
      </c>
      <c r="AO181" s="62">
        <v>41347.494645765189</v>
      </c>
      <c r="AP181" s="62">
        <v>41646.419054105238</v>
      </c>
      <c r="AQ181" s="62">
        <v>41951.81983213967</v>
      </c>
      <c r="AR181" s="62">
        <v>42260.783103325382</v>
      </c>
      <c r="AS181" s="62">
        <v>42572.805096470031</v>
      </c>
      <c r="AT181" s="62">
        <v>42887.227278926941</v>
      </c>
      <c r="AU181" s="62">
        <v>43205.934449416003</v>
      </c>
      <c r="AV181" s="62">
        <v>43519.174921313235</v>
      </c>
      <c r="AW181" s="62">
        <v>43836.424625494321</v>
      </c>
      <c r="AX181" s="62">
        <v>44165.921795445538</v>
      </c>
      <c r="AY181" s="62">
        <v>44516.703507547267</v>
      </c>
      <c r="AZ181" s="62">
        <v>44897.03714994355</v>
      </c>
    </row>
    <row r="182" spans="1:52" x14ac:dyDescent="0.35">
      <c r="A182" s="63" t="s">
        <v>857</v>
      </c>
      <c r="B182" s="64">
        <v>19438</v>
      </c>
      <c r="C182" s="64">
        <v>19716.5</v>
      </c>
      <c r="D182" s="64">
        <v>20278.5</v>
      </c>
      <c r="E182" s="64">
        <v>21215</v>
      </c>
      <c r="F182" s="64">
        <v>21252</v>
      </c>
      <c r="G182" s="64">
        <v>21670</v>
      </c>
      <c r="H182" s="64">
        <v>22023</v>
      </c>
      <c r="I182" s="64">
        <v>22477.5</v>
      </c>
      <c r="J182" s="64">
        <v>23097.5</v>
      </c>
      <c r="K182" s="64">
        <v>23436.5</v>
      </c>
      <c r="L182" s="64">
        <v>23866.5</v>
      </c>
      <c r="M182" s="64">
        <v>24270.5</v>
      </c>
      <c r="N182" s="64">
        <v>24707</v>
      </c>
      <c r="O182" s="64">
        <v>24839</v>
      </c>
      <c r="P182" s="64">
        <v>25003</v>
      </c>
      <c r="Q182" s="64">
        <v>25061</v>
      </c>
      <c r="R182" s="64">
        <v>25736.767386708547</v>
      </c>
      <c r="S182" s="64">
        <v>26504.764012950229</v>
      </c>
      <c r="T182" s="64">
        <v>27198.771022819274</v>
      </c>
      <c r="U182" s="64">
        <v>27775.903906128595</v>
      </c>
      <c r="V182" s="64">
        <v>28222.673820040429</v>
      </c>
      <c r="W182" s="64">
        <v>28614.182498178328</v>
      </c>
      <c r="X182" s="64">
        <v>28935.674161974413</v>
      </c>
      <c r="Y182" s="64">
        <v>29265.14138204222</v>
      </c>
      <c r="Z182" s="64">
        <v>29574.708792523459</v>
      </c>
      <c r="AA182" s="64">
        <v>29877.888248820531</v>
      </c>
      <c r="AB182" s="64">
        <v>30192.584463144045</v>
      </c>
      <c r="AC182" s="64">
        <v>30513.839827942291</v>
      </c>
      <c r="AD182" s="64">
        <v>30794.003097839966</v>
      </c>
      <c r="AE182" s="64">
        <v>31074.029001442046</v>
      </c>
      <c r="AF182" s="64">
        <v>31333.258855772547</v>
      </c>
      <c r="AG182" s="64">
        <v>31594.681892663993</v>
      </c>
      <c r="AH182" s="64">
        <v>31831.220979513375</v>
      </c>
      <c r="AI182" s="64">
        <v>32058.539064482808</v>
      </c>
      <c r="AJ182" s="64">
        <v>32280.684756366372</v>
      </c>
      <c r="AK182" s="64">
        <v>32495.444922824885</v>
      </c>
      <c r="AL182" s="64">
        <v>32708.058213382013</v>
      </c>
      <c r="AM182" s="64">
        <v>32917.950856167176</v>
      </c>
      <c r="AN182" s="64">
        <v>33123.006021519701</v>
      </c>
      <c r="AO182" s="64">
        <v>33338.13525697076</v>
      </c>
      <c r="AP182" s="64">
        <v>33555.927715329068</v>
      </c>
      <c r="AQ182" s="64">
        <v>33776.98793644835</v>
      </c>
      <c r="AR182" s="64">
        <v>34001.807038929837</v>
      </c>
      <c r="AS182" s="64">
        <v>34227.948466858768</v>
      </c>
      <c r="AT182" s="64">
        <v>34455.988809372175</v>
      </c>
      <c r="AU182" s="64">
        <v>34686.781633166342</v>
      </c>
      <c r="AV182" s="64">
        <v>34914.624140063708</v>
      </c>
      <c r="AW182" s="64">
        <v>35145.888458724694</v>
      </c>
      <c r="AX182" s="64">
        <v>35389.904848874037</v>
      </c>
      <c r="AY182" s="64">
        <v>35655.235699451441</v>
      </c>
      <c r="AZ182" s="64">
        <v>35949.695683271224</v>
      </c>
    </row>
    <row r="183" spans="1:52" x14ac:dyDescent="0.35">
      <c r="A183" s="73" t="s">
        <v>900</v>
      </c>
      <c r="B183" s="68">
        <v>9721</v>
      </c>
      <c r="C183" s="68">
        <v>9843.5</v>
      </c>
      <c r="D183" s="68">
        <v>10207</v>
      </c>
      <c r="E183" s="68">
        <v>10723</v>
      </c>
      <c r="F183" s="68">
        <v>10491</v>
      </c>
      <c r="G183" s="68">
        <v>10754.5</v>
      </c>
      <c r="H183" s="68">
        <v>10863</v>
      </c>
      <c r="I183" s="68">
        <v>11060.5</v>
      </c>
      <c r="J183" s="68">
        <v>11318</v>
      </c>
      <c r="K183" s="68">
        <v>11459</v>
      </c>
      <c r="L183" s="68">
        <v>11666.5</v>
      </c>
      <c r="M183" s="68">
        <v>11900.5</v>
      </c>
      <c r="N183" s="68">
        <v>12126</v>
      </c>
      <c r="O183" s="68">
        <v>12221</v>
      </c>
      <c r="P183" s="68">
        <v>12282</v>
      </c>
      <c r="Q183" s="68">
        <v>12285</v>
      </c>
      <c r="R183" s="68">
        <v>12510.621866674883</v>
      </c>
      <c r="S183" s="68">
        <v>12813.790206715666</v>
      </c>
      <c r="T183" s="68">
        <v>13066.547371206456</v>
      </c>
      <c r="U183" s="68">
        <v>13269.062942846471</v>
      </c>
      <c r="V183" s="68">
        <v>13417.641628865766</v>
      </c>
      <c r="W183" s="68">
        <v>13542.071063088972</v>
      </c>
      <c r="X183" s="68">
        <v>13632.46250706721</v>
      </c>
      <c r="Y183" s="68">
        <v>13728.531130839214</v>
      </c>
      <c r="Z183" s="68">
        <v>13812.912527176744</v>
      </c>
      <c r="AA183" s="68">
        <v>13888.902499734817</v>
      </c>
      <c r="AB183" s="68">
        <v>13980.193273910296</v>
      </c>
      <c r="AC183" s="68">
        <v>14074.024590189161</v>
      </c>
      <c r="AD183" s="68">
        <v>14138.555204273431</v>
      </c>
      <c r="AE183" s="68">
        <v>14210.036026115726</v>
      </c>
      <c r="AF183" s="68">
        <v>14273.975887467481</v>
      </c>
      <c r="AG183" s="68">
        <v>14339.453787736114</v>
      </c>
      <c r="AH183" s="68">
        <v>14379.342854177787</v>
      </c>
      <c r="AI183" s="68">
        <v>14417.815901040773</v>
      </c>
      <c r="AJ183" s="68">
        <v>14453.718535003089</v>
      </c>
      <c r="AK183" s="68">
        <v>14480.645825763189</v>
      </c>
      <c r="AL183" s="68">
        <v>14507.188470042618</v>
      </c>
      <c r="AM183" s="68">
        <v>14530.242868523546</v>
      </c>
      <c r="AN183" s="68">
        <v>14547.357369263815</v>
      </c>
      <c r="AO183" s="68">
        <v>14571.59784661543</v>
      </c>
      <c r="AP183" s="68">
        <v>14594.607992714567</v>
      </c>
      <c r="AQ183" s="68">
        <v>14615.801978787416</v>
      </c>
      <c r="AR183" s="68">
        <v>14635.75279399244</v>
      </c>
      <c r="AS183" s="68">
        <v>14651.099867206683</v>
      </c>
      <c r="AT183" s="68">
        <v>14662.938239421026</v>
      </c>
      <c r="AU183" s="68">
        <v>14670.693397764226</v>
      </c>
      <c r="AV183" s="68">
        <v>14668.770460238444</v>
      </c>
      <c r="AW183" s="68">
        <v>14665.491126077726</v>
      </c>
      <c r="AX183" s="68">
        <v>14674.344476474151</v>
      </c>
      <c r="AY183" s="68">
        <v>14699.116498032694</v>
      </c>
      <c r="AZ183" s="68">
        <v>14746.632378180195</v>
      </c>
    </row>
    <row r="184" spans="1:52" x14ac:dyDescent="0.35">
      <c r="A184" s="74" t="s">
        <v>880</v>
      </c>
      <c r="B184" s="70">
        <v>3289.5</v>
      </c>
      <c r="C184" s="70">
        <v>3233</v>
      </c>
      <c r="D184" s="70">
        <v>3362</v>
      </c>
      <c r="E184" s="70">
        <v>3489.5</v>
      </c>
      <c r="F184" s="70">
        <v>3663.5</v>
      </c>
      <c r="G184" s="70">
        <v>3715</v>
      </c>
      <c r="H184" s="70">
        <v>3790.5</v>
      </c>
      <c r="I184" s="70">
        <v>3887</v>
      </c>
      <c r="J184" s="70">
        <v>3938</v>
      </c>
      <c r="K184" s="70">
        <v>3983.5</v>
      </c>
      <c r="L184" s="70">
        <v>4025.5</v>
      </c>
      <c r="M184" s="70">
        <v>4152</v>
      </c>
      <c r="N184" s="70">
        <v>4272</v>
      </c>
      <c r="O184" s="70">
        <v>4222</v>
      </c>
      <c r="P184" s="70">
        <v>4176</v>
      </c>
      <c r="Q184" s="70">
        <v>4092</v>
      </c>
      <c r="R184" s="70">
        <v>4172.1770783191814</v>
      </c>
      <c r="S184" s="70">
        <v>4284.5108119927227</v>
      </c>
      <c r="T184" s="70">
        <v>4373.2053675030074</v>
      </c>
      <c r="U184" s="70">
        <v>4442.5056763676866</v>
      </c>
      <c r="V184" s="70">
        <v>4495.7918085417386</v>
      </c>
      <c r="W184" s="70">
        <v>4538.241852346544</v>
      </c>
      <c r="X184" s="70">
        <v>4568.620057783648</v>
      </c>
      <c r="Y184" s="70">
        <v>4596.3820177232865</v>
      </c>
      <c r="Z184" s="70">
        <v>4619.1290680925576</v>
      </c>
      <c r="AA184" s="70">
        <v>4640.4233529600306</v>
      </c>
      <c r="AB184" s="70">
        <v>4665.3655279264049</v>
      </c>
      <c r="AC184" s="70">
        <v>4686.5231258562835</v>
      </c>
      <c r="AD184" s="70">
        <v>4696.5483231748312</v>
      </c>
      <c r="AE184" s="70">
        <v>4712.3120629699915</v>
      </c>
      <c r="AF184" s="70">
        <v>4721.1276905253271</v>
      </c>
      <c r="AG184" s="70">
        <v>4719.7206253696486</v>
      </c>
      <c r="AH184" s="70">
        <v>4717.7404166501228</v>
      </c>
      <c r="AI184" s="70">
        <v>4717.7510566329374</v>
      </c>
      <c r="AJ184" s="70">
        <v>4714.3675450469964</v>
      </c>
      <c r="AK184" s="70">
        <v>4703.0397156975705</v>
      </c>
      <c r="AL184" s="70">
        <v>4695.5022430308436</v>
      </c>
      <c r="AM184" s="70">
        <v>4675.8409746083098</v>
      </c>
      <c r="AN184" s="70">
        <v>4648.8853763202878</v>
      </c>
      <c r="AO184" s="70">
        <v>4618.0409420252845</v>
      </c>
      <c r="AP184" s="70">
        <v>4582.9524288725388</v>
      </c>
      <c r="AQ184" s="70">
        <v>4548.044936267137</v>
      </c>
      <c r="AR184" s="70">
        <v>4518.5097982330117</v>
      </c>
      <c r="AS184" s="70">
        <v>4482.9254006531773</v>
      </c>
      <c r="AT184" s="70">
        <v>4431.9764603866961</v>
      </c>
      <c r="AU184" s="70">
        <v>4396.656885251632</v>
      </c>
      <c r="AV184" s="70">
        <v>4347.5881180175411</v>
      </c>
      <c r="AW184" s="70">
        <v>4277.0802837481615</v>
      </c>
      <c r="AX184" s="70">
        <v>4211.0366245669302</v>
      </c>
      <c r="AY184" s="70">
        <v>4136.4463616719013</v>
      </c>
      <c r="AZ184" s="70">
        <v>4082.0752107763633</v>
      </c>
    </row>
    <row r="185" spans="1:52" x14ac:dyDescent="0.35">
      <c r="A185" s="74" t="s">
        <v>901</v>
      </c>
      <c r="B185" s="70">
        <v>6431.5</v>
      </c>
      <c r="C185" s="70">
        <v>6610.5</v>
      </c>
      <c r="D185" s="70">
        <v>6845</v>
      </c>
      <c r="E185" s="70">
        <v>7233.5</v>
      </c>
      <c r="F185" s="70">
        <v>6827.5</v>
      </c>
      <c r="G185" s="70">
        <v>7039.5</v>
      </c>
      <c r="H185" s="70">
        <v>7072.5</v>
      </c>
      <c r="I185" s="70">
        <v>7173.5</v>
      </c>
      <c r="J185" s="70">
        <v>7380</v>
      </c>
      <c r="K185" s="70">
        <v>7475.5</v>
      </c>
      <c r="L185" s="70">
        <v>7641</v>
      </c>
      <c r="M185" s="70">
        <v>7748.5</v>
      </c>
      <c r="N185" s="70">
        <v>7854</v>
      </c>
      <c r="O185" s="70">
        <v>7999</v>
      </c>
      <c r="P185" s="70">
        <v>8106</v>
      </c>
      <c r="Q185" s="70">
        <v>8193</v>
      </c>
      <c r="R185" s="70">
        <v>8338.4447883557023</v>
      </c>
      <c r="S185" s="70">
        <v>8529.2793947229438</v>
      </c>
      <c r="T185" s="70">
        <v>8693.3420037034484</v>
      </c>
      <c r="U185" s="70">
        <v>8826.5572664787833</v>
      </c>
      <c r="V185" s="70">
        <v>8921.849820324027</v>
      </c>
      <c r="W185" s="70">
        <v>9003.8292107424277</v>
      </c>
      <c r="X185" s="70">
        <v>9063.842449283562</v>
      </c>
      <c r="Y185" s="70">
        <v>9132.1491131159273</v>
      </c>
      <c r="Z185" s="70">
        <v>9193.7834590841867</v>
      </c>
      <c r="AA185" s="70">
        <v>9248.4791467747873</v>
      </c>
      <c r="AB185" s="70">
        <v>9314.8277459838901</v>
      </c>
      <c r="AC185" s="70">
        <v>9387.5014643328777</v>
      </c>
      <c r="AD185" s="70">
        <v>9442.0068810985995</v>
      </c>
      <c r="AE185" s="70">
        <v>9497.7239631457342</v>
      </c>
      <c r="AF185" s="70">
        <v>9552.8481969421537</v>
      </c>
      <c r="AG185" s="70">
        <v>9619.7331623664668</v>
      </c>
      <c r="AH185" s="70">
        <v>9661.6024375276629</v>
      </c>
      <c r="AI185" s="70">
        <v>9700.0648444078361</v>
      </c>
      <c r="AJ185" s="70">
        <v>9739.3509899560922</v>
      </c>
      <c r="AK185" s="70">
        <v>9777.6061100656189</v>
      </c>
      <c r="AL185" s="70">
        <v>9811.6862270117745</v>
      </c>
      <c r="AM185" s="70">
        <v>9854.4018939152375</v>
      </c>
      <c r="AN185" s="70">
        <v>9898.4719929435269</v>
      </c>
      <c r="AO185" s="70">
        <v>9953.5569045901466</v>
      </c>
      <c r="AP185" s="70">
        <v>10011.655563842029</v>
      </c>
      <c r="AQ185" s="70">
        <v>10067.757042520279</v>
      </c>
      <c r="AR185" s="70">
        <v>10117.242995759429</v>
      </c>
      <c r="AS185" s="70">
        <v>10168.174466553506</v>
      </c>
      <c r="AT185" s="70">
        <v>10230.961779034331</v>
      </c>
      <c r="AU185" s="70">
        <v>10274.036512512594</v>
      </c>
      <c r="AV185" s="70">
        <v>10321.182342220902</v>
      </c>
      <c r="AW185" s="70">
        <v>10388.410842329566</v>
      </c>
      <c r="AX185" s="70">
        <v>10463.307851907221</v>
      </c>
      <c r="AY185" s="70">
        <v>10562.670136360794</v>
      </c>
      <c r="AZ185" s="70">
        <v>10664.557167403831</v>
      </c>
    </row>
    <row r="186" spans="1:52" x14ac:dyDescent="0.35">
      <c r="A186" s="73" t="s">
        <v>864</v>
      </c>
      <c r="B186" s="68">
        <v>362</v>
      </c>
      <c r="C186" s="68">
        <v>400.5</v>
      </c>
      <c r="D186" s="68">
        <v>419.5</v>
      </c>
      <c r="E186" s="68">
        <v>444.5</v>
      </c>
      <c r="F186" s="68">
        <v>476.5</v>
      </c>
      <c r="G186" s="68">
        <v>502</v>
      </c>
      <c r="H186" s="68">
        <v>520</v>
      </c>
      <c r="I186" s="68">
        <v>545</v>
      </c>
      <c r="J186" s="68">
        <v>599.5</v>
      </c>
      <c r="K186" s="68">
        <v>649</v>
      </c>
      <c r="L186" s="68">
        <v>662</v>
      </c>
      <c r="M186" s="68">
        <v>680</v>
      </c>
      <c r="N186" s="68">
        <v>684</v>
      </c>
      <c r="O186" s="68">
        <v>696</v>
      </c>
      <c r="P186" s="68">
        <v>698</v>
      </c>
      <c r="Q186" s="68">
        <v>705</v>
      </c>
      <c r="R186" s="68">
        <v>705.33182210841517</v>
      </c>
      <c r="S186" s="68">
        <v>732.62965485039035</v>
      </c>
      <c r="T186" s="68">
        <v>758.77996232241946</v>
      </c>
      <c r="U186" s="68">
        <v>787.16329147419799</v>
      </c>
      <c r="V186" s="68">
        <v>815.49188086968979</v>
      </c>
      <c r="W186" s="68">
        <v>842.05105491239772</v>
      </c>
      <c r="X186" s="68">
        <v>875.14273523584291</v>
      </c>
      <c r="Y186" s="68">
        <v>904.10260127267713</v>
      </c>
      <c r="Z186" s="68">
        <v>925.30175486944222</v>
      </c>
      <c r="AA186" s="68">
        <v>956.05476212073836</v>
      </c>
      <c r="AB186" s="68">
        <v>990.94568581508258</v>
      </c>
      <c r="AC186" s="68">
        <v>1032.5013865574115</v>
      </c>
      <c r="AD186" s="68">
        <v>1068.999171777954</v>
      </c>
      <c r="AE186" s="68">
        <v>1102.4992811181817</v>
      </c>
      <c r="AF186" s="68">
        <v>1130.7685333269824</v>
      </c>
      <c r="AG186" s="68">
        <v>1160.2413136063333</v>
      </c>
      <c r="AH186" s="68">
        <v>1192.9988357372495</v>
      </c>
      <c r="AI186" s="68">
        <v>1217.6612736346165</v>
      </c>
      <c r="AJ186" s="68">
        <v>1238.4045349408234</v>
      </c>
      <c r="AK186" s="68">
        <v>1259.8911865657324</v>
      </c>
      <c r="AL186" s="68">
        <v>1277.4021957413079</v>
      </c>
      <c r="AM186" s="68">
        <v>1293.2342834900865</v>
      </c>
      <c r="AN186" s="68">
        <v>1307.8409022178591</v>
      </c>
      <c r="AO186" s="68">
        <v>1321.7043968258049</v>
      </c>
      <c r="AP186" s="68">
        <v>1334.3050076499615</v>
      </c>
      <c r="AQ186" s="68">
        <v>1346.54797979199</v>
      </c>
      <c r="AR186" s="68">
        <v>1358.1027028472699</v>
      </c>
      <c r="AS186" s="68">
        <v>1369.4691216801921</v>
      </c>
      <c r="AT186" s="68">
        <v>1380.3812010243955</v>
      </c>
      <c r="AU186" s="68">
        <v>1390.1781878147619</v>
      </c>
      <c r="AV186" s="68">
        <v>1399.654761616287</v>
      </c>
      <c r="AW186" s="68">
        <v>1409.2083372632205</v>
      </c>
      <c r="AX186" s="68">
        <v>1414.64724888096</v>
      </c>
      <c r="AY186" s="68">
        <v>1420.777257108246</v>
      </c>
      <c r="AZ186" s="68">
        <v>1429.683688583789</v>
      </c>
    </row>
    <row r="187" spans="1:52" x14ac:dyDescent="0.35">
      <c r="A187" s="73" t="s">
        <v>865</v>
      </c>
      <c r="B187" s="68">
        <v>9355</v>
      </c>
      <c r="C187" s="68">
        <v>9472.5</v>
      </c>
      <c r="D187" s="68">
        <v>9652</v>
      </c>
      <c r="E187" s="68">
        <v>10047.5</v>
      </c>
      <c r="F187" s="68">
        <v>10284.5</v>
      </c>
      <c r="G187" s="68">
        <v>10413.5</v>
      </c>
      <c r="H187" s="68">
        <v>10640</v>
      </c>
      <c r="I187" s="68">
        <v>10872</v>
      </c>
      <c r="J187" s="68">
        <v>11180</v>
      </c>
      <c r="K187" s="68">
        <v>11328.5</v>
      </c>
      <c r="L187" s="68">
        <v>11538</v>
      </c>
      <c r="M187" s="68">
        <v>11690</v>
      </c>
      <c r="N187" s="68">
        <v>11897</v>
      </c>
      <c r="O187" s="68">
        <v>11922</v>
      </c>
      <c r="P187" s="68">
        <v>12023</v>
      </c>
      <c r="Q187" s="68">
        <v>12071</v>
      </c>
      <c r="R187" s="68">
        <v>12520.813697925247</v>
      </c>
      <c r="S187" s="68">
        <v>12958.344151384172</v>
      </c>
      <c r="T187" s="68">
        <v>13373.443689290396</v>
      </c>
      <c r="U187" s="68">
        <v>13719.677671807925</v>
      </c>
      <c r="V187" s="68">
        <v>13989.540310304972</v>
      </c>
      <c r="W187" s="68">
        <v>14230.060380176959</v>
      </c>
      <c r="X187" s="68">
        <v>14428.068919671363</v>
      </c>
      <c r="Y187" s="68">
        <v>14632.507649930329</v>
      </c>
      <c r="Z187" s="68">
        <v>14836.494510477271</v>
      </c>
      <c r="AA187" s="68">
        <v>15032.930986964975</v>
      </c>
      <c r="AB187" s="68">
        <v>15221.445503418667</v>
      </c>
      <c r="AC187" s="68">
        <v>15407.313851195717</v>
      </c>
      <c r="AD187" s="68">
        <v>15586.44872178858</v>
      </c>
      <c r="AE187" s="68">
        <v>15761.493694208139</v>
      </c>
      <c r="AF187" s="68">
        <v>15928.514434978082</v>
      </c>
      <c r="AG187" s="68">
        <v>16094.986791321546</v>
      </c>
      <c r="AH187" s="68">
        <v>16258.879289598339</v>
      </c>
      <c r="AI187" s="68">
        <v>16423.061889807421</v>
      </c>
      <c r="AJ187" s="68">
        <v>16588.561686422461</v>
      </c>
      <c r="AK187" s="68">
        <v>16754.907910495964</v>
      </c>
      <c r="AL187" s="68">
        <v>16923.467547598088</v>
      </c>
      <c r="AM187" s="68">
        <v>17094.473704153545</v>
      </c>
      <c r="AN187" s="68">
        <v>17267.807750038024</v>
      </c>
      <c r="AO187" s="68">
        <v>17444.833013529525</v>
      </c>
      <c r="AP187" s="68">
        <v>17627.014714964538</v>
      </c>
      <c r="AQ187" s="68">
        <v>17814.637977868941</v>
      </c>
      <c r="AR187" s="68">
        <v>18007.951542090123</v>
      </c>
      <c r="AS187" s="68">
        <v>18207.379477971888</v>
      </c>
      <c r="AT187" s="68">
        <v>18412.669368926752</v>
      </c>
      <c r="AU187" s="68">
        <v>18625.910047587357</v>
      </c>
      <c r="AV187" s="68">
        <v>18846.198918208978</v>
      </c>
      <c r="AW187" s="68">
        <v>19071.188995383745</v>
      </c>
      <c r="AX187" s="68">
        <v>19300.913123518927</v>
      </c>
      <c r="AY187" s="68">
        <v>19535.341944310501</v>
      </c>
      <c r="AZ187" s="68">
        <v>19773.379616507242</v>
      </c>
    </row>
    <row r="188" spans="1:52" x14ac:dyDescent="0.35">
      <c r="A188" s="63" t="s">
        <v>870</v>
      </c>
      <c r="B188" s="64">
        <v>5361.5</v>
      </c>
      <c r="C188" s="64">
        <v>5423.5</v>
      </c>
      <c r="D188" s="64">
        <v>5540</v>
      </c>
      <c r="E188" s="64">
        <v>5655</v>
      </c>
      <c r="F188" s="64">
        <v>5987</v>
      </c>
      <c r="G188" s="64">
        <v>6127.5</v>
      </c>
      <c r="H188" s="64">
        <v>6285</v>
      </c>
      <c r="I188" s="64">
        <v>6421</v>
      </c>
      <c r="J188" s="64">
        <v>6476.5</v>
      </c>
      <c r="K188" s="64">
        <v>6232</v>
      </c>
      <c r="L188" s="64">
        <v>6201</v>
      </c>
      <c r="M188" s="64">
        <v>6230</v>
      </c>
      <c r="N188" s="64">
        <v>6085</v>
      </c>
      <c r="O188" s="64">
        <v>5916.5</v>
      </c>
      <c r="P188" s="64">
        <v>5826.5</v>
      </c>
      <c r="Q188" s="64">
        <v>5758</v>
      </c>
      <c r="R188" s="64">
        <v>5711.3149682334642</v>
      </c>
      <c r="S188" s="64">
        <v>5905.8921660871074</v>
      </c>
      <c r="T188" s="64">
        <v>6069.5683149647557</v>
      </c>
      <c r="U188" s="64">
        <v>6215.595332418181</v>
      </c>
      <c r="V188" s="64">
        <v>6346.6698401016965</v>
      </c>
      <c r="W188" s="64">
        <v>6471.4844195414416</v>
      </c>
      <c r="X188" s="64">
        <v>6584.3419351313078</v>
      </c>
      <c r="Y188" s="64">
        <v>6682.8553391293844</v>
      </c>
      <c r="Z188" s="64">
        <v>6777.6857495040631</v>
      </c>
      <c r="AA188" s="64">
        <v>6870.0281958681308</v>
      </c>
      <c r="AB188" s="64">
        <v>6961.4851280760613</v>
      </c>
      <c r="AC188" s="64">
        <v>7052.7059747151934</v>
      </c>
      <c r="AD188" s="64">
        <v>7143.9487206447484</v>
      </c>
      <c r="AE188" s="64">
        <v>7235.0751646858344</v>
      </c>
      <c r="AF188" s="64">
        <v>7325.9347163691209</v>
      </c>
      <c r="AG188" s="64">
        <v>7402.2981815218127</v>
      </c>
      <c r="AH188" s="64">
        <v>7477.1667096728015</v>
      </c>
      <c r="AI188" s="64">
        <v>7551.6602935290157</v>
      </c>
      <c r="AJ188" s="64">
        <v>7626.5224101899703</v>
      </c>
      <c r="AK188" s="64">
        <v>7702.8283070765474</v>
      </c>
      <c r="AL188" s="64">
        <v>7777.2810604417882</v>
      </c>
      <c r="AM188" s="64">
        <v>7853.3989169763872</v>
      </c>
      <c r="AN188" s="64">
        <v>7930.8490093496639</v>
      </c>
      <c r="AO188" s="64">
        <v>8009.3593887944271</v>
      </c>
      <c r="AP188" s="64">
        <v>8090.4913387761708</v>
      </c>
      <c r="AQ188" s="64">
        <v>8174.8318956913226</v>
      </c>
      <c r="AR188" s="64">
        <v>8258.9760643955451</v>
      </c>
      <c r="AS188" s="64">
        <v>8344.8566296112622</v>
      </c>
      <c r="AT188" s="64">
        <v>8431.238469554768</v>
      </c>
      <c r="AU188" s="64">
        <v>8519.1528162496616</v>
      </c>
      <c r="AV188" s="64">
        <v>8604.5507812495252</v>
      </c>
      <c r="AW188" s="64">
        <v>8690.536166769627</v>
      </c>
      <c r="AX188" s="64">
        <v>8776.0169465714989</v>
      </c>
      <c r="AY188" s="64">
        <v>8861.467808095822</v>
      </c>
      <c r="AZ188" s="64">
        <v>8947.3414666723256</v>
      </c>
    </row>
    <row r="189" spans="1:52" x14ac:dyDescent="0.35">
      <c r="A189" s="75" t="s">
        <v>880</v>
      </c>
      <c r="B189" s="70">
        <v>1701.5</v>
      </c>
      <c r="C189" s="70">
        <v>1710</v>
      </c>
      <c r="D189" s="70">
        <v>1745.5</v>
      </c>
      <c r="E189" s="70">
        <v>1804</v>
      </c>
      <c r="F189" s="70">
        <v>1970</v>
      </c>
      <c r="G189" s="70">
        <v>2052</v>
      </c>
      <c r="H189" s="70">
        <v>2101</v>
      </c>
      <c r="I189" s="70">
        <v>2122.5</v>
      </c>
      <c r="J189" s="70">
        <v>2143</v>
      </c>
      <c r="K189" s="70">
        <v>2101</v>
      </c>
      <c r="L189" s="70">
        <v>2080.5</v>
      </c>
      <c r="M189" s="70">
        <v>2064</v>
      </c>
      <c r="N189" s="70">
        <v>1993.5</v>
      </c>
      <c r="O189" s="70">
        <v>1795</v>
      </c>
      <c r="P189" s="70">
        <v>1724</v>
      </c>
      <c r="Q189" s="70">
        <v>1640.5</v>
      </c>
      <c r="R189" s="70">
        <v>1591.1785350170499</v>
      </c>
      <c r="S189" s="70">
        <v>1646.6680528059971</v>
      </c>
      <c r="T189" s="70">
        <v>1646.4215829806317</v>
      </c>
      <c r="U189" s="70">
        <v>1656.6796676454267</v>
      </c>
      <c r="V189" s="70">
        <v>1669.7476751718905</v>
      </c>
      <c r="W189" s="70">
        <v>1691.5219677253278</v>
      </c>
      <c r="X189" s="70">
        <v>1714.003769049187</v>
      </c>
      <c r="Y189" s="70">
        <v>1739.4968181600534</v>
      </c>
      <c r="Z189" s="70">
        <v>1764.4825500754187</v>
      </c>
      <c r="AA189" s="70">
        <v>1787.8805563852522</v>
      </c>
      <c r="AB189" s="70">
        <v>1813.3725898792859</v>
      </c>
      <c r="AC189" s="70">
        <v>1835.6937019691259</v>
      </c>
      <c r="AD189" s="70">
        <v>1862.3078500214458</v>
      </c>
      <c r="AE189" s="70">
        <v>1887.8952314051764</v>
      </c>
      <c r="AF189" s="70">
        <v>1915.7956948928158</v>
      </c>
      <c r="AG189" s="70">
        <v>1931.243432008011</v>
      </c>
      <c r="AH189" s="70">
        <v>1948.085128946198</v>
      </c>
      <c r="AI189" s="70">
        <v>1970.0537379016246</v>
      </c>
      <c r="AJ189" s="70">
        <v>1983.9267913684751</v>
      </c>
      <c r="AK189" s="70">
        <v>2002.4101359561753</v>
      </c>
      <c r="AL189" s="70">
        <v>2021.1246143963613</v>
      </c>
      <c r="AM189" s="70">
        <v>2033.5338303406677</v>
      </c>
      <c r="AN189" s="70">
        <v>2045.4603763483244</v>
      </c>
      <c r="AO189" s="70">
        <v>2058.0056970517744</v>
      </c>
      <c r="AP189" s="70">
        <v>2069.3985882927436</v>
      </c>
      <c r="AQ189" s="70">
        <v>2079.920279023735</v>
      </c>
      <c r="AR189" s="70">
        <v>2092.3235350087325</v>
      </c>
      <c r="AS189" s="70">
        <v>2099.4066524418408</v>
      </c>
      <c r="AT189" s="70">
        <v>2113.0037694207667</v>
      </c>
      <c r="AU189" s="70">
        <v>2116.4764231659283</v>
      </c>
      <c r="AV189" s="70">
        <v>2123.7292089448824</v>
      </c>
      <c r="AW189" s="70">
        <v>2109.4118981706733</v>
      </c>
      <c r="AX189" s="70">
        <v>2088.8980438072836</v>
      </c>
      <c r="AY189" s="70">
        <v>2070.1446614457959</v>
      </c>
      <c r="AZ189" s="70">
        <v>2050.2215856469934</v>
      </c>
    </row>
    <row r="190" spans="1:52" x14ac:dyDescent="0.35">
      <c r="A190" s="76" t="s">
        <v>901</v>
      </c>
      <c r="B190" s="55">
        <v>3660</v>
      </c>
      <c r="C190" s="55">
        <v>3713.5</v>
      </c>
      <c r="D190" s="55">
        <v>3794.5</v>
      </c>
      <c r="E190" s="55">
        <v>3851</v>
      </c>
      <c r="F190" s="55">
        <v>4017</v>
      </c>
      <c r="G190" s="55">
        <v>4075.5</v>
      </c>
      <c r="H190" s="55">
        <v>4184</v>
      </c>
      <c r="I190" s="55">
        <v>4298.5</v>
      </c>
      <c r="J190" s="55">
        <v>4333.5</v>
      </c>
      <c r="K190" s="55">
        <v>4131</v>
      </c>
      <c r="L190" s="55">
        <v>4120.5</v>
      </c>
      <c r="M190" s="55">
        <v>4166</v>
      </c>
      <c r="N190" s="55">
        <v>4091.5</v>
      </c>
      <c r="O190" s="55">
        <v>4121.5</v>
      </c>
      <c r="P190" s="55">
        <v>4102.5</v>
      </c>
      <c r="Q190" s="55">
        <v>4117.5</v>
      </c>
      <c r="R190" s="55">
        <v>4120.1364332164148</v>
      </c>
      <c r="S190" s="55">
        <v>4259.2241132811105</v>
      </c>
      <c r="T190" s="55">
        <v>4423.146731984124</v>
      </c>
      <c r="U190" s="55">
        <v>4558.9156647727541</v>
      </c>
      <c r="V190" s="55">
        <v>4676.9221649298061</v>
      </c>
      <c r="W190" s="55">
        <v>4779.9624518161136</v>
      </c>
      <c r="X190" s="55">
        <v>4870.3381660821206</v>
      </c>
      <c r="Y190" s="55">
        <v>4943.358520969331</v>
      </c>
      <c r="Z190" s="55">
        <v>5013.2031994286444</v>
      </c>
      <c r="AA190" s="55">
        <v>5082.1476394828787</v>
      </c>
      <c r="AB190" s="55">
        <v>5148.1125381967759</v>
      </c>
      <c r="AC190" s="55">
        <v>5217.0122727460675</v>
      </c>
      <c r="AD190" s="55">
        <v>5281.6408706233024</v>
      </c>
      <c r="AE190" s="55">
        <v>5347.1799332806577</v>
      </c>
      <c r="AF190" s="55">
        <v>5410.1390214763051</v>
      </c>
      <c r="AG190" s="55">
        <v>5471.0547495138017</v>
      </c>
      <c r="AH190" s="55">
        <v>5529.0815807266035</v>
      </c>
      <c r="AI190" s="55">
        <v>5581.6065556273916</v>
      </c>
      <c r="AJ190" s="55">
        <v>5642.595618821495</v>
      </c>
      <c r="AK190" s="55">
        <v>5700.4181711203719</v>
      </c>
      <c r="AL190" s="55">
        <v>5756.1564460454274</v>
      </c>
      <c r="AM190" s="55">
        <v>5819.8650866357193</v>
      </c>
      <c r="AN190" s="55">
        <v>5885.3886330013393</v>
      </c>
      <c r="AO190" s="55">
        <v>5951.3536917426527</v>
      </c>
      <c r="AP190" s="55">
        <v>6021.0927504834272</v>
      </c>
      <c r="AQ190" s="55">
        <v>6094.9116166675876</v>
      </c>
      <c r="AR190" s="55">
        <v>6166.6525293868126</v>
      </c>
      <c r="AS190" s="55">
        <v>6245.4499771694209</v>
      </c>
      <c r="AT190" s="55">
        <v>6318.2347001340013</v>
      </c>
      <c r="AU190" s="55">
        <v>6402.6763930837333</v>
      </c>
      <c r="AV190" s="55">
        <v>6480.8215723046424</v>
      </c>
      <c r="AW190" s="55">
        <v>6581.1242685989546</v>
      </c>
      <c r="AX190" s="55">
        <v>6687.1189027642158</v>
      </c>
      <c r="AY190" s="55">
        <v>6791.3231466500265</v>
      </c>
      <c r="AZ190" s="55">
        <v>6897.1198810253327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>
        <v>16161411</v>
      </c>
      <c r="C192" s="62">
        <v>15962904</v>
      </c>
      <c r="D192" s="62">
        <v>15728084</v>
      </c>
      <c r="E192" s="62">
        <v>16432046.000000002</v>
      </c>
      <c r="F192" s="62">
        <v>17714841</v>
      </c>
      <c r="G192" s="62">
        <v>18471432</v>
      </c>
      <c r="H192" s="62">
        <v>19300226</v>
      </c>
      <c r="I192" s="62">
        <v>20306735</v>
      </c>
      <c r="J192" s="62">
        <v>20413479</v>
      </c>
      <c r="K192" s="62">
        <v>18535350</v>
      </c>
      <c r="L192" s="62">
        <v>18748774</v>
      </c>
      <c r="M192" s="62">
        <v>19530765</v>
      </c>
      <c r="N192" s="62">
        <v>19031261</v>
      </c>
      <c r="O192" s="62">
        <v>18917398</v>
      </c>
      <c r="P192" s="62">
        <v>19346806</v>
      </c>
      <c r="Q192" s="62">
        <v>20027996</v>
      </c>
      <c r="R192" s="62">
        <v>21538853.783078093</v>
      </c>
      <c r="S192" s="62">
        <v>22437678.977970518</v>
      </c>
      <c r="T192" s="62">
        <v>23278696.317785345</v>
      </c>
      <c r="U192" s="62">
        <v>24021986.874145146</v>
      </c>
      <c r="V192" s="62">
        <v>24673813.263848554</v>
      </c>
      <c r="W192" s="62">
        <v>25326430.829660617</v>
      </c>
      <c r="X192" s="62">
        <v>25944899.945288874</v>
      </c>
      <c r="Y192" s="62">
        <v>26507205.280392371</v>
      </c>
      <c r="Z192" s="62">
        <v>27026391.957357999</v>
      </c>
      <c r="AA192" s="62">
        <v>27582336.855221886</v>
      </c>
      <c r="AB192" s="62">
        <v>28140765.707216259</v>
      </c>
      <c r="AC192" s="62">
        <v>28717433.489515372</v>
      </c>
      <c r="AD192" s="62">
        <v>29338274.514633182</v>
      </c>
      <c r="AE192" s="62">
        <v>29933382.250213172</v>
      </c>
      <c r="AF192" s="62">
        <v>30525837.319968611</v>
      </c>
      <c r="AG192" s="62">
        <v>31130727.398247566</v>
      </c>
      <c r="AH192" s="62">
        <v>31662859.058029294</v>
      </c>
      <c r="AI192" s="62">
        <v>32182936.179306459</v>
      </c>
      <c r="AJ192" s="62">
        <v>32653218.067541387</v>
      </c>
      <c r="AK192" s="62">
        <v>33112890.336493336</v>
      </c>
      <c r="AL192" s="62">
        <v>33603322.803783834</v>
      </c>
      <c r="AM192" s="62">
        <v>34075226.562869102</v>
      </c>
      <c r="AN192" s="62">
        <v>34709906.253118344</v>
      </c>
      <c r="AO192" s="62">
        <v>35196035.561805889</v>
      </c>
      <c r="AP192" s="62">
        <v>35694402.681861334</v>
      </c>
      <c r="AQ192" s="62">
        <v>36251389.473438278</v>
      </c>
      <c r="AR192" s="62">
        <v>36823355.039397299</v>
      </c>
      <c r="AS192" s="62">
        <v>37393680.88958668</v>
      </c>
      <c r="AT192" s="62">
        <v>37959284.592246853</v>
      </c>
      <c r="AU192" s="62">
        <v>38606206.043409601</v>
      </c>
      <c r="AV192" s="62">
        <v>39232815.858461648</v>
      </c>
      <c r="AW192" s="62">
        <v>39785354.703250781</v>
      </c>
      <c r="AX192" s="62">
        <v>40419541.490743339</v>
      </c>
      <c r="AY192" s="62">
        <v>41022047.822267503</v>
      </c>
      <c r="AZ192" s="62">
        <v>41605404.069417767</v>
      </c>
    </row>
    <row r="193" spans="1:52" x14ac:dyDescent="0.35">
      <c r="A193" s="63" t="s">
        <v>857</v>
      </c>
      <c r="B193" s="64">
        <v>15561203</v>
      </c>
      <c r="C193" s="64">
        <v>15380820</v>
      </c>
      <c r="D193" s="64">
        <v>15156378</v>
      </c>
      <c r="E193" s="64">
        <v>15836042.000000002</v>
      </c>
      <c r="F193" s="64">
        <v>17077017</v>
      </c>
      <c r="G193" s="64">
        <v>17815430</v>
      </c>
      <c r="H193" s="64">
        <v>18576154</v>
      </c>
      <c r="I193" s="64">
        <v>19542473</v>
      </c>
      <c r="J193" s="64">
        <v>19628823</v>
      </c>
      <c r="K193" s="64">
        <v>17839366</v>
      </c>
      <c r="L193" s="64">
        <v>17999670</v>
      </c>
      <c r="M193" s="64">
        <v>18767783</v>
      </c>
      <c r="N193" s="64">
        <v>18275321</v>
      </c>
      <c r="O193" s="64">
        <v>18152220</v>
      </c>
      <c r="P193" s="64">
        <v>18570152</v>
      </c>
      <c r="Q193" s="64">
        <v>19219514</v>
      </c>
      <c r="R193" s="64">
        <v>20688759.975937963</v>
      </c>
      <c r="S193" s="64">
        <v>21531946.307701372</v>
      </c>
      <c r="T193" s="64">
        <v>22315262.718272969</v>
      </c>
      <c r="U193" s="64">
        <v>23004081.715570316</v>
      </c>
      <c r="V193" s="64">
        <v>23604768.840222612</v>
      </c>
      <c r="W193" s="64">
        <v>24205985.76146318</v>
      </c>
      <c r="X193" s="64">
        <v>24775852.876021765</v>
      </c>
      <c r="Y193" s="64">
        <v>25290346.203332666</v>
      </c>
      <c r="Z193" s="64">
        <v>25768418.380327012</v>
      </c>
      <c r="AA193" s="64">
        <v>26280155.220368423</v>
      </c>
      <c r="AB193" s="64">
        <v>26790307.533028122</v>
      </c>
      <c r="AC193" s="64">
        <v>27314596.300936691</v>
      </c>
      <c r="AD193" s="64">
        <v>27880335.789699323</v>
      </c>
      <c r="AE193" s="64">
        <v>28420653.994380541</v>
      </c>
      <c r="AF193" s="64">
        <v>28957302.277637236</v>
      </c>
      <c r="AG193" s="64">
        <v>29504383.172391374</v>
      </c>
      <c r="AH193" s="64">
        <v>29983323.4601667</v>
      </c>
      <c r="AI193" s="64">
        <v>30450802.586461887</v>
      </c>
      <c r="AJ193" s="64">
        <v>30868480.784329541</v>
      </c>
      <c r="AK193" s="64">
        <v>31278798.110047646</v>
      </c>
      <c r="AL193" s="64">
        <v>31714976.861365747</v>
      </c>
      <c r="AM193" s="64">
        <v>32131735.663903646</v>
      </c>
      <c r="AN193" s="64">
        <v>32692729.75245294</v>
      </c>
      <c r="AO193" s="64">
        <v>33113101.445654545</v>
      </c>
      <c r="AP193" s="64">
        <v>33544777.400686339</v>
      </c>
      <c r="AQ193" s="64">
        <v>34031216.758976415</v>
      </c>
      <c r="AR193" s="64">
        <v>34531253.3583882</v>
      </c>
      <c r="AS193" s="64">
        <v>35032380.407899424</v>
      </c>
      <c r="AT193" s="64">
        <v>35529733.010815695</v>
      </c>
      <c r="AU193" s="64">
        <v>36099599.022203796</v>
      </c>
      <c r="AV193" s="64">
        <v>36649895.061309457</v>
      </c>
      <c r="AW193" s="64">
        <v>37135283.881815739</v>
      </c>
      <c r="AX193" s="64">
        <v>37694100.114128254</v>
      </c>
      <c r="AY193" s="64">
        <v>38229202.343665957</v>
      </c>
      <c r="AZ193" s="64">
        <v>38747746.68920745</v>
      </c>
    </row>
    <row r="194" spans="1:52" x14ac:dyDescent="0.35">
      <c r="A194" s="73" t="s">
        <v>867</v>
      </c>
      <c r="B194" s="68">
        <v>2143827</v>
      </c>
      <c r="C194" s="68">
        <v>2140888</v>
      </c>
      <c r="D194" s="68">
        <v>2156014</v>
      </c>
      <c r="E194" s="68">
        <v>2273004</v>
      </c>
      <c r="F194" s="68">
        <v>2366395</v>
      </c>
      <c r="G194" s="68">
        <v>2378862</v>
      </c>
      <c r="H194" s="68">
        <v>2396154</v>
      </c>
      <c r="I194" s="68">
        <v>2454881</v>
      </c>
      <c r="J194" s="68">
        <v>2385517</v>
      </c>
      <c r="K194" s="68">
        <v>2214168</v>
      </c>
      <c r="L194" s="68">
        <v>2213628</v>
      </c>
      <c r="M194" s="68">
        <v>2266539</v>
      </c>
      <c r="N194" s="68">
        <v>2108091</v>
      </c>
      <c r="O194" s="68">
        <v>1967042</v>
      </c>
      <c r="P194" s="68">
        <v>1863777.9999999998</v>
      </c>
      <c r="Q194" s="68">
        <v>1877055.9999999998</v>
      </c>
      <c r="R194" s="68">
        <v>1991039.8200281921</v>
      </c>
      <c r="S194" s="68">
        <v>2054850.0453037466</v>
      </c>
      <c r="T194" s="68">
        <v>2098558.3080666796</v>
      </c>
      <c r="U194" s="68">
        <v>2136153.2561859</v>
      </c>
      <c r="V194" s="68">
        <v>2167004.7287359908</v>
      </c>
      <c r="W194" s="68">
        <v>2196766.3499431172</v>
      </c>
      <c r="X194" s="68">
        <v>2223003.4060823731</v>
      </c>
      <c r="Y194" s="68">
        <v>2242482.6707516657</v>
      </c>
      <c r="Z194" s="68">
        <v>2268808.3696261751</v>
      </c>
      <c r="AA194" s="68">
        <v>2299450.2526532835</v>
      </c>
      <c r="AB194" s="68">
        <v>2324859.4958518418</v>
      </c>
      <c r="AC194" s="68">
        <v>2346559.0791954664</v>
      </c>
      <c r="AD194" s="68">
        <v>2376294.298821962</v>
      </c>
      <c r="AE194" s="68">
        <v>2407485.0674876799</v>
      </c>
      <c r="AF194" s="68">
        <v>2439992.1565882238</v>
      </c>
      <c r="AG194" s="68">
        <v>2471782.2939094044</v>
      </c>
      <c r="AH194" s="68">
        <v>2500944.3205586709</v>
      </c>
      <c r="AI194" s="68">
        <v>2534387.8743153834</v>
      </c>
      <c r="AJ194" s="68">
        <v>2564900.8354040603</v>
      </c>
      <c r="AK194" s="68">
        <v>2596130.4016626813</v>
      </c>
      <c r="AL194" s="68">
        <v>2630400.2650036798</v>
      </c>
      <c r="AM194" s="68">
        <v>2663448.9240076342</v>
      </c>
      <c r="AN194" s="68">
        <v>2712838.6004451672</v>
      </c>
      <c r="AO194" s="68">
        <v>2747620.164197444</v>
      </c>
      <c r="AP194" s="68">
        <v>2786589.8163138172</v>
      </c>
      <c r="AQ194" s="68">
        <v>2828500.3798063276</v>
      </c>
      <c r="AR194" s="68">
        <v>2869985.6115534799</v>
      </c>
      <c r="AS194" s="68">
        <v>2914712.3683418916</v>
      </c>
      <c r="AT194" s="68">
        <v>2959197.8580895374</v>
      </c>
      <c r="AU194" s="68">
        <v>3009597.7844210342</v>
      </c>
      <c r="AV194" s="68">
        <v>3059343.6381908339</v>
      </c>
      <c r="AW194" s="68">
        <v>3105933.3802806218</v>
      </c>
      <c r="AX194" s="68">
        <v>3159693.5559004894</v>
      </c>
      <c r="AY194" s="68">
        <v>3211013.2604485932</v>
      </c>
      <c r="AZ194" s="68">
        <v>3261850.1440130463</v>
      </c>
    </row>
    <row r="195" spans="1:52" x14ac:dyDescent="0.35">
      <c r="A195" s="74" t="s">
        <v>902</v>
      </c>
      <c r="B195" s="70">
        <v>2143827</v>
      </c>
      <c r="C195" s="70">
        <v>2140888</v>
      </c>
      <c r="D195" s="70">
        <v>2156014</v>
      </c>
      <c r="E195" s="70">
        <v>2273004</v>
      </c>
      <c r="F195" s="70">
        <v>2366395</v>
      </c>
      <c r="G195" s="70">
        <v>2378862</v>
      </c>
      <c r="H195" s="70">
        <v>2396154</v>
      </c>
      <c r="I195" s="70">
        <v>2454881</v>
      </c>
      <c r="J195" s="70">
        <v>2385517</v>
      </c>
      <c r="K195" s="70">
        <v>2214168</v>
      </c>
      <c r="L195" s="70">
        <v>2213628</v>
      </c>
      <c r="M195" s="70">
        <v>2266539</v>
      </c>
      <c r="N195" s="70">
        <v>2108091</v>
      </c>
      <c r="O195" s="70">
        <v>1967042</v>
      </c>
      <c r="P195" s="70">
        <v>1863777.9999999998</v>
      </c>
      <c r="Q195" s="70">
        <v>1877055.9999999998</v>
      </c>
      <c r="R195" s="70">
        <v>1991039.8049937529</v>
      </c>
      <c r="S195" s="70">
        <v>2054849.9999757917</v>
      </c>
      <c r="T195" s="70">
        <v>2098558.1664310712</v>
      </c>
      <c r="U195" s="70">
        <v>2136152.915386308</v>
      </c>
      <c r="V195" s="70">
        <v>2167004.0586514971</v>
      </c>
      <c r="W195" s="70">
        <v>2196765.1755818236</v>
      </c>
      <c r="X195" s="70">
        <v>2223001.3170930981</v>
      </c>
      <c r="Y195" s="70">
        <v>2242479.1567858625</v>
      </c>
      <c r="Z195" s="70">
        <v>2268802.5046827146</v>
      </c>
      <c r="AA195" s="70">
        <v>2299440.4843441476</v>
      </c>
      <c r="AB195" s="70">
        <v>2324844.0510821934</v>
      </c>
      <c r="AC195" s="70">
        <v>2346535.888984907</v>
      </c>
      <c r="AD195" s="70">
        <v>2376257.0395435779</v>
      </c>
      <c r="AE195" s="70">
        <v>2407425.0828556563</v>
      </c>
      <c r="AF195" s="70">
        <v>2439894.2879923447</v>
      </c>
      <c r="AG195" s="70">
        <v>2471626.7570047178</v>
      </c>
      <c r="AH195" s="70">
        <v>2500683.4100703695</v>
      </c>
      <c r="AI195" s="70">
        <v>2533930.5396236777</v>
      </c>
      <c r="AJ195" s="70">
        <v>2564136.800094692</v>
      </c>
      <c r="AK195" s="70">
        <v>2594842.2199298069</v>
      </c>
      <c r="AL195" s="70">
        <v>2628277.685148071</v>
      </c>
      <c r="AM195" s="70">
        <v>2659974.6242364724</v>
      </c>
      <c r="AN195" s="70">
        <v>2706578.9500244698</v>
      </c>
      <c r="AO195" s="70">
        <v>2738147.6426340286</v>
      </c>
      <c r="AP195" s="70">
        <v>2772108.1584617291</v>
      </c>
      <c r="AQ195" s="70">
        <v>2807323.3480662843</v>
      </c>
      <c r="AR195" s="70">
        <v>2839481.792494603</v>
      </c>
      <c r="AS195" s="70">
        <v>2870579.0339100086</v>
      </c>
      <c r="AT195" s="70">
        <v>2896737.8895957633</v>
      </c>
      <c r="AU195" s="70">
        <v>2921556.5984438676</v>
      </c>
      <c r="AV195" s="70">
        <v>2939625.2763133408</v>
      </c>
      <c r="AW195" s="70">
        <v>2946405.7746187267</v>
      </c>
      <c r="AX195" s="70">
        <v>2949783.325993136</v>
      </c>
      <c r="AY195" s="70">
        <v>2942661.2431120924</v>
      </c>
      <c r="AZ195" s="70">
        <v>2928574.8382179881</v>
      </c>
    </row>
    <row r="196" spans="1:52" x14ac:dyDescent="0.35">
      <c r="A196" s="74" t="s">
        <v>903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1.5034439361264168E-2</v>
      </c>
      <c r="S196" s="70">
        <v>4.5327955016281174E-2</v>
      </c>
      <c r="T196" s="70">
        <v>0.14163560834354891</v>
      </c>
      <c r="U196" s="70">
        <v>0.3407995918752747</v>
      </c>
      <c r="V196" s="70">
        <v>0.67008449386099811</v>
      </c>
      <c r="W196" s="70">
        <v>1.1743612935172176</v>
      </c>
      <c r="X196" s="70">
        <v>2.0889892752504249</v>
      </c>
      <c r="Y196" s="70">
        <v>3.5139658031052075</v>
      </c>
      <c r="Z196" s="70">
        <v>5.8649434603575008</v>
      </c>
      <c r="AA196" s="70">
        <v>9.7683091360152723</v>
      </c>
      <c r="AB196" s="70">
        <v>15.444769648410336</v>
      </c>
      <c r="AC196" s="70">
        <v>23.190210559184159</v>
      </c>
      <c r="AD196" s="70">
        <v>37.259278384265492</v>
      </c>
      <c r="AE196" s="70">
        <v>59.984632023522572</v>
      </c>
      <c r="AF196" s="70">
        <v>97.868595879159344</v>
      </c>
      <c r="AG196" s="70">
        <v>155.53690468646263</v>
      </c>
      <c r="AH196" s="70">
        <v>260.91048830159946</v>
      </c>
      <c r="AI196" s="70">
        <v>457.33469170579036</v>
      </c>
      <c r="AJ196" s="70">
        <v>764.03530936840571</v>
      </c>
      <c r="AK196" s="70">
        <v>1288.1817328744971</v>
      </c>
      <c r="AL196" s="70">
        <v>2122.5798556085483</v>
      </c>
      <c r="AM196" s="70">
        <v>3474.2997711619323</v>
      </c>
      <c r="AN196" s="70">
        <v>6259.6504206975096</v>
      </c>
      <c r="AO196" s="70">
        <v>9472.5215634153992</v>
      </c>
      <c r="AP196" s="70">
        <v>14481.657852088034</v>
      </c>
      <c r="AQ196" s="70">
        <v>21177.031740043542</v>
      </c>
      <c r="AR196" s="70">
        <v>30503.819058876761</v>
      </c>
      <c r="AS196" s="70">
        <v>44133.334431882875</v>
      </c>
      <c r="AT196" s="70">
        <v>62459.968493773958</v>
      </c>
      <c r="AU196" s="70">
        <v>88041.185977166664</v>
      </c>
      <c r="AV196" s="70">
        <v>119718.36187749324</v>
      </c>
      <c r="AW196" s="70">
        <v>159527.60566189495</v>
      </c>
      <c r="AX196" s="70">
        <v>209910.2299073532</v>
      </c>
      <c r="AY196" s="70">
        <v>268352.01733650081</v>
      </c>
      <c r="AZ196" s="70">
        <v>333275.30579505808</v>
      </c>
    </row>
    <row r="197" spans="1:52" x14ac:dyDescent="0.35">
      <c r="A197" s="74" t="s">
        <v>904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>
        <v>10286902</v>
      </c>
      <c r="C199" s="68">
        <v>10119756</v>
      </c>
      <c r="D199" s="68">
        <v>9873476</v>
      </c>
      <c r="E199" s="68">
        <v>10339584.000000002</v>
      </c>
      <c r="F199" s="68">
        <v>11187250</v>
      </c>
      <c r="G199" s="68">
        <v>11697460</v>
      </c>
      <c r="H199" s="68">
        <v>12255870</v>
      </c>
      <c r="I199" s="68">
        <v>12933616</v>
      </c>
      <c r="J199" s="68">
        <v>12941634.000000002</v>
      </c>
      <c r="K199" s="68">
        <v>11722377.999999998</v>
      </c>
      <c r="L199" s="68">
        <v>11686786</v>
      </c>
      <c r="M199" s="68">
        <v>12306614</v>
      </c>
      <c r="N199" s="68">
        <v>12059138</v>
      </c>
      <c r="O199" s="68">
        <v>12013606</v>
      </c>
      <c r="P199" s="68">
        <v>12391944</v>
      </c>
      <c r="Q199" s="68">
        <v>12972444</v>
      </c>
      <c r="R199" s="68">
        <v>14205523.836820263</v>
      </c>
      <c r="S199" s="68">
        <v>14736833.916600823</v>
      </c>
      <c r="T199" s="68">
        <v>15246440.846967954</v>
      </c>
      <c r="U199" s="68">
        <v>15691582.185128324</v>
      </c>
      <c r="V199" s="68">
        <v>16077369.802879823</v>
      </c>
      <c r="W199" s="68">
        <v>16472234.586032931</v>
      </c>
      <c r="X199" s="68">
        <v>16845415.581387185</v>
      </c>
      <c r="Y199" s="68">
        <v>17179584.26977969</v>
      </c>
      <c r="Z199" s="68">
        <v>17518227.797507472</v>
      </c>
      <c r="AA199" s="68">
        <v>17885282.939515904</v>
      </c>
      <c r="AB199" s="68">
        <v>18247962.824709129</v>
      </c>
      <c r="AC199" s="68">
        <v>18620613.570617896</v>
      </c>
      <c r="AD199" s="68">
        <v>19020067.690712649</v>
      </c>
      <c r="AE199" s="68">
        <v>19398479.920359164</v>
      </c>
      <c r="AF199" s="68">
        <v>19772319.698375363</v>
      </c>
      <c r="AG199" s="68">
        <v>20152782.982736848</v>
      </c>
      <c r="AH199" s="68">
        <v>20483663.804077171</v>
      </c>
      <c r="AI199" s="68">
        <v>20801972.994953852</v>
      </c>
      <c r="AJ199" s="68">
        <v>21081912.608714305</v>
      </c>
      <c r="AK199" s="68">
        <v>21354108.27179965</v>
      </c>
      <c r="AL199" s="68">
        <v>21644882.856762581</v>
      </c>
      <c r="AM199" s="68">
        <v>21921598.967415381</v>
      </c>
      <c r="AN199" s="68">
        <v>22294144.027329471</v>
      </c>
      <c r="AO199" s="68">
        <v>22573442.121356942</v>
      </c>
      <c r="AP199" s="68">
        <v>22854468.538668454</v>
      </c>
      <c r="AQ199" s="68">
        <v>23177026.42053476</v>
      </c>
      <c r="AR199" s="68">
        <v>23506153.364447113</v>
      </c>
      <c r="AS199" s="68">
        <v>23841168.450503126</v>
      </c>
      <c r="AT199" s="68">
        <v>24177685.781413242</v>
      </c>
      <c r="AU199" s="68">
        <v>24556391.71472178</v>
      </c>
      <c r="AV199" s="68">
        <v>24918012.650755163</v>
      </c>
      <c r="AW199" s="68">
        <v>25241249.937108628</v>
      </c>
      <c r="AX199" s="68">
        <v>25606163.855527416</v>
      </c>
      <c r="AY199" s="68">
        <v>25953882.13195261</v>
      </c>
      <c r="AZ199" s="68">
        <v>26285442.534992188</v>
      </c>
    </row>
    <row r="200" spans="1:52" x14ac:dyDescent="0.35">
      <c r="A200" s="74" t="s">
        <v>902</v>
      </c>
      <c r="B200" s="70">
        <v>10286902</v>
      </c>
      <c r="C200" s="70">
        <v>10119756</v>
      </c>
      <c r="D200" s="70">
        <v>9873476</v>
      </c>
      <c r="E200" s="70">
        <v>10339584.000000002</v>
      </c>
      <c r="F200" s="70">
        <v>11187250</v>
      </c>
      <c r="G200" s="70">
        <v>11697460</v>
      </c>
      <c r="H200" s="70">
        <v>12255870</v>
      </c>
      <c r="I200" s="70">
        <v>12933616</v>
      </c>
      <c r="J200" s="70">
        <v>12941634.000000002</v>
      </c>
      <c r="K200" s="70">
        <v>11722377.999999998</v>
      </c>
      <c r="L200" s="70">
        <v>11686786</v>
      </c>
      <c r="M200" s="70">
        <v>12306614</v>
      </c>
      <c r="N200" s="70">
        <v>12059138</v>
      </c>
      <c r="O200" s="70">
        <v>12013606</v>
      </c>
      <c r="P200" s="70">
        <v>12391944</v>
      </c>
      <c r="Q200" s="70">
        <v>12972444</v>
      </c>
      <c r="R200" s="70">
        <v>14205523.836820263</v>
      </c>
      <c r="S200" s="70">
        <v>14736833.916600823</v>
      </c>
      <c r="T200" s="70">
        <v>15246440.846967954</v>
      </c>
      <c r="U200" s="70">
        <v>15691582.185128324</v>
      </c>
      <c r="V200" s="70">
        <v>16077369.802879823</v>
      </c>
      <c r="W200" s="70">
        <v>16472234.586032931</v>
      </c>
      <c r="X200" s="70">
        <v>16845415.581387185</v>
      </c>
      <c r="Y200" s="70">
        <v>17179584.26977969</v>
      </c>
      <c r="Z200" s="70">
        <v>17518227.797507472</v>
      </c>
      <c r="AA200" s="70">
        <v>17885282.939515904</v>
      </c>
      <c r="AB200" s="70">
        <v>18247962.824709129</v>
      </c>
      <c r="AC200" s="70">
        <v>18620613.570617888</v>
      </c>
      <c r="AD200" s="70">
        <v>19020067.690712608</v>
      </c>
      <c r="AE200" s="70">
        <v>19398479.920358893</v>
      </c>
      <c r="AF200" s="70">
        <v>19772319.698373552</v>
      </c>
      <c r="AG200" s="70">
        <v>20152782.982724916</v>
      </c>
      <c r="AH200" s="70">
        <v>20483663.804000929</v>
      </c>
      <c r="AI200" s="70">
        <v>20801972.994495284</v>
      </c>
      <c r="AJ200" s="70">
        <v>21081912.605991032</v>
      </c>
      <c r="AK200" s="70">
        <v>21354108.256540433</v>
      </c>
      <c r="AL200" s="70">
        <v>21644882.776339974</v>
      </c>
      <c r="AM200" s="70">
        <v>21921598.537233133</v>
      </c>
      <c r="AN200" s="70">
        <v>22294141.625042055</v>
      </c>
      <c r="AO200" s="70">
        <v>22573432.668003131</v>
      </c>
      <c r="AP200" s="70">
        <v>22854431.973039839</v>
      </c>
      <c r="AQ200" s="70">
        <v>23176888.225649312</v>
      </c>
      <c r="AR200" s="70">
        <v>23505676.042403303</v>
      </c>
      <c r="AS200" s="70">
        <v>23839674.404762238</v>
      </c>
      <c r="AT200" s="70">
        <v>24173436.721541148</v>
      </c>
      <c r="AU200" s="70">
        <v>24545220.700577151</v>
      </c>
      <c r="AV200" s="70">
        <v>24891837.039222497</v>
      </c>
      <c r="AW200" s="70">
        <v>25184239.966533411</v>
      </c>
      <c r="AX200" s="70">
        <v>25493153.255953465</v>
      </c>
      <c r="AY200" s="70">
        <v>25742776.711591605</v>
      </c>
      <c r="AZ200" s="70">
        <v>25924765.964458477</v>
      </c>
    </row>
    <row r="201" spans="1:52" x14ac:dyDescent="0.35">
      <c r="A201" s="74" t="s">
        <v>903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2.6012572193142378E-18</v>
      </c>
      <c r="S201" s="70">
        <v>1.4703922950493065E-17</v>
      </c>
      <c r="T201" s="70">
        <v>1.1508989166918509E-16</v>
      </c>
      <c r="U201" s="70">
        <v>8.651121092154999E-16</v>
      </c>
      <c r="V201" s="70">
        <v>6.1676324429882563E-15</v>
      </c>
      <c r="W201" s="70">
        <v>4.3809269437976134E-14</v>
      </c>
      <c r="X201" s="70">
        <v>3.3290428801216432E-13</v>
      </c>
      <c r="Y201" s="70">
        <v>2.3578119665492684E-12</v>
      </c>
      <c r="Z201" s="70">
        <v>1.6731132802440449E-11</v>
      </c>
      <c r="AA201" s="70">
        <v>1.2042055737961825E-10</v>
      </c>
      <c r="AB201" s="70">
        <v>8.3502723978765309E-10</v>
      </c>
      <c r="AC201" s="70">
        <v>5.6401738948504992E-9</v>
      </c>
      <c r="AD201" s="70">
        <v>4.0825783693465812E-8</v>
      </c>
      <c r="AE201" s="70">
        <v>2.7025266796221769E-7</v>
      </c>
      <c r="AF201" s="70">
        <v>1.8106819912928857E-6</v>
      </c>
      <c r="AG201" s="70">
        <v>1.1931204556019821E-5</v>
      </c>
      <c r="AH201" s="70">
        <v>7.6242707402752959E-5</v>
      </c>
      <c r="AI201" s="70">
        <v>4.5856962666767888E-4</v>
      </c>
      <c r="AJ201" s="70">
        <v>2.7232720595940199E-3</v>
      </c>
      <c r="AK201" s="70">
        <v>1.5259218209807385E-2</v>
      </c>
      <c r="AL201" s="70">
        <v>8.042260535615578E-2</v>
      </c>
      <c r="AM201" s="70">
        <v>0.43018224674694444</v>
      </c>
      <c r="AN201" s="70">
        <v>2.4022874157125034</v>
      </c>
      <c r="AO201" s="70">
        <v>9.4533538120542353</v>
      </c>
      <c r="AP201" s="70">
        <v>36.565628615528126</v>
      </c>
      <c r="AQ201" s="70">
        <v>138.19488544749152</v>
      </c>
      <c r="AR201" s="70">
        <v>477.32204381133874</v>
      </c>
      <c r="AS201" s="70">
        <v>1494.0457408885354</v>
      </c>
      <c r="AT201" s="70">
        <v>4249.0598720944645</v>
      </c>
      <c r="AU201" s="70">
        <v>11171.014144629507</v>
      </c>
      <c r="AV201" s="70">
        <v>26175.611532666717</v>
      </c>
      <c r="AW201" s="70">
        <v>57009.970575215979</v>
      </c>
      <c r="AX201" s="70">
        <v>113010.59957395101</v>
      </c>
      <c r="AY201" s="70">
        <v>211105.42036100439</v>
      </c>
      <c r="AZ201" s="70">
        <v>360676.57053371111</v>
      </c>
    </row>
    <row r="202" spans="1:52" x14ac:dyDescent="0.35">
      <c r="A202" s="74" t="s">
        <v>904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>
        <v>3130474</v>
      </c>
      <c r="C204" s="68">
        <v>3120176</v>
      </c>
      <c r="D204" s="68">
        <v>3126888</v>
      </c>
      <c r="E204" s="68">
        <v>3223454</v>
      </c>
      <c r="F204" s="68">
        <v>3523372</v>
      </c>
      <c r="G204" s="68">
        <v>3739108.0000000005</v>
      </c>
      <c r="H204" s="68">
        <v>3924130</v>
      </c>
      <c r="I204" s="68">
        <v>4153975.9999999995</v>
      </c>
      <c r="J204" s="68">
        <v>4301672</v>
      </c>
      <c r="K204" s="68">
        <v>3902820.0000000005</v>
      </c>
      <c r="L204" s="68">
        <v>4099256.0000000005</v>
      </c>
      <c r="M204" s="68">
        <v>4194630</v>
      </c>
      <c r="N204" s="68">
        <v>4108091.9999999986</v>
      </c>
      <c r="O204" s="68">
        <v>4171572.0000000005</v>
      </c>
      <c r="P204" s="68">
        <v>4314430</v>
      </c>
      <c r="Q204" s="68">
        <v>4370014</v>
      </c>
      <c r="R204" s="68">
        <v>4492196.3190895068</v>
      </c>
      <c r="S204" s="68">
        <v>4740262.3457968011</v>
      </c>
      <c r="T204" s="68">
        <v>4970263.5632383339</v>
      </c>
      <c r="U204" s="68">
        <v>5176346.2742560934</v>
      </c>
      <c r="V204" s="68">
        <v>5360394.3086067978</v>
      </c>
      <c r="W204" s="68">
        <v>5536984.8254871331</v>
      </c>
      <c r="X204" s="68">
        <v>5707433.8885522066</v>
      </c>
      <c r="Y204" s="68">
        <v>5868279.262801311</v>
      </c>
      <c r="Z204" s="68">
        <v>5981382.2131933654</v>
      </c>
      <c r="AA204" s="68">
        <v>6095422.0281992359</v>
      </c>
      <c r="AB204" s="68">
        <v>6217485.2124671526</v>
      </c>
      <c r="AC204" s="68">
        <v>6347423.6511233291</v>
      </c>
      <c r="AD204" s="68">
        <v>6483973.8001647117</v>
      </c>
      <c r="AE204" s="68">
        <v>6614689.0065336954</v>
      </c>
      <c r="AF204" s="68">
        <v>6744990.4226736519</v>
      </c>
      <c r="AG204" s="68">
        <v>6879817.8957451209</v>
      </c>
      <c r="AH204" s="68">
        <v>6998715.3355308566</v>
      </c>
      <c r="AI204" s="68">
        <v>7114441.7171926517</v>
      </c>
      <c r="AJ204" s="68">
        <v>7221667.3402111754</v>
      </c>
      <c r="AK204" s="68">
        <v>7328559.4365853146</v>
      </c>
      <c r="AL204" s="68">
        <v>7439693.7395994859</v>
      </c>
      <c r="AM204" s="68">
        <v>7546687.7724806275</v>
      </c>
      <c r="AN204" s="68">
        <v>7685747.1246783026</v>
      </c>
      <c r="AO204" s="68">
        <v>7792039.1601001592</v>
      </c>
      <c r="AP204" s="68">
        <v>7903719.0457040649</v>
      </c>
      <c r="AQ204" s="68">
        <v>8025689.9586353227</v>
      </c>
      <c r="AR204" s="68">
        <v>8155114.3823876083</v>
      </c>
      <c r="AS204" s="68">
        <v>8276499.5890544076</v>
      </c>
      <c r="AT204" s="68">
        <v>8392849.3713129126</v>
      </c>
      <c r="AU204" s="68">
        <v>8533609.523060983</v>
      </c>
      <c r="AV204" s="68">
        <v>8672538.7723634578</v>
      </c>
      <c r="AW204" s="68">
        <v>8788100.564426491</v>
      </c>
      <c r="AX204" s="68">
        <v>8928242.7027003523</v>
      </c>
      <c r="AY204" s="68">
        <v>9064306.9512647577</v>
      </c>
      <c r="AZ204" s="68">
        <v>9200454.0102022123</v>
      </c>
    </row>
    <row r="205" spans="1:52" x14ac:dyDescent="0.35">
      <c r="A205" s="74" t="s">
        <v>902</v>
      </c>
      <c r="B205" s="70">
        <v>3130474</v>
      </c>
      <c r="C205" s="70">
        <v>3120176</v>
      </c>
      <c r="D205" s="70">
        <v>3126888</v>
      </c>
      <c r="E205" s="70">
        <v>3223454</v>
      </c>
      <c r="F205" s="70">
        <v>3523372</v>
      </c>
      <c r="G205" s="70">
        <v>3739108.0000000005</v>
      </c>
      <c r="H205" s="70">
        <v>3924130</v>
      </c>
      <c r="I205" s="70">
        <v>4153975.9999999995</v>
      </c>
      <c r="J205" s="70">
        <v>4301672</v>
      </c>
      <c r="K205" s="70">
        <v>3902820.0000000005</v>
      </c>
      <c r="L205" s="70">
        <v>4099256.0000000005</v>
      </c>
      <c r="M205" s="70">
        <v>4194630</v>
      </c>
      <c r="N205" s="70">
        <v>4108091.9999999986</v>
      </c>
      <c r="O205" s="70">
        <v>4171572.0000000005</v>
      </c>
      <c r="P205" s="70">
        <v>4314430</v>
      </c>
      <c r="Q205" s="70">
        <v>4370014</v>
      </c>
      <c r="R205" s="70">
        <v>4492196.3190895068</v>
      </c>
      <c r="S205" s="70">
        <v>4740262.3457968011</v>
      </c>
      <c r="T205" s="70">
        <v>4970263.5632383339</v>
      </c>
      <c r="U205" s="70">
        <v>5176346.2742560934</v>
      </c>
      <c r="V205" s="70">
        <v>5360394.3086067978</v>
      </c>
      <c r="W205" s="70">
        <v>5536984.8254871331</v>
      </c>
      <c r="X205" s="70">
        <v>5707433.8885522066</v>
      </c>
      <c r="Y205" s="70">
        <v>5868279.262801311</v>
      </c>
      <c r="Z205" s="70">
        <v>5981382.2131933654</v>
      </c>
      <c r="AA205" s="70">
        <v>6095422.0281992359</v>
      </c>
      <c r="AB205" s="70">
        <v>6217485.2124671526</v>
      </c>
      <c r="AC205" s="70">
        <v>6347423.6511233291</v>
      </c>
      <c r="AD205" s="70">
        <v>6483973.8001647117</v>
      </c>
      <c r="AE205" s="70">
        <v>6614689.0065336954</v>
      </c>
      <c r="AF205" s="70">
        <v>6744990.4226736519</v>
      </c>
      <c r="AG205" s="70">
        <v>6879817.8957451209</v>
      </c>
      <c r="AH205" s="70">
        <v>6998715.3355308566</v>
      </c>
      <c r="AI205" s="70">
        <v>7114441.7171926517</v>
      </c>
      <c r="AJ205" s="70">
        <v>7221667.3402111754</v>
      </c>
      <c r="AK205" s="70">
        <v>7328559.4365853146</v>
      </c>
      <c r="AL205" s="70">
        <v>7439693.7395994859</v>
      </c>
      <c r="AM205" s="70">
        <v>7546687.7724806275</v>
      </c>
      <c r="AN205" s="70">
        <v>7685747.124678297</v>
      </c>
      <c r="AO205" s="70">
        <v>7792039.160099715</v>
      </c>
      <c r="AP205" s="70">
        <v>7903719.0456794407</v>
      </c>
      <c r="AQ205" s="70">
        <v>8025689.9577612961</v>
      </c>
      <c r="AR205" s="70">
        <v>8155114.3621680224</v>
      </c>
      <c r="AS205" s="70">
        <v>8276499.2902511004</v>
      </c>
      <c r="AT205" s="70">
        <v>8392846.2296191975</v>
      </c>
      <c r="AU205" s="70">
        <v>8533585.0803789645</v>
      </c>
      <c r="AV205" s="70">
        <v>8672398.6106691379</v>
      </c>
      <c r="AW205" s="70">
        <v>8787478.7346343901</v>
      </c>
      <c r="AX205" s="70">
        <v>8925988.08439398</v>
      </c>
      <c r="AY205" s="70">
        <v>9057404.0898328107</v>
      </c>
      <c r="AZ205" s="70">
        <v>9182980.3580804858</v>
      </c>
    </row>
    <row r="206" spans="1:52" x14ac:dyDescent="0.35">
      <c r="A206" s="74" t="s">
        <v>903</v>
      </c>
      <c r="B206" s="70">
        <v>0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6.1651101482077367E-89</v>
      </c>
      <c r="S206" s="70">
        <v>2.0351168295575198E-84</v>
      </c>
      <c r="T206" s="70">
        <v>3.6071988841874721E-80</v>
      </c>
      <c r="U206" s="70">
        <v>6.4196454299539359E-76</v>
      </c>
      <c r="V206" s="70">
        <v>1.0440283775846408E-71</v>
      </c>
      <c r="W206" s="70">
        <v>1.5926249095680749E-67</v>
      </c>
      <c r="X206" s="70">
        <v>2.3925554970100242E-63</v>
      </c>
      <c r="Y206" s="70">
        <v>3.2694527311908476E-59</v>
      </c>
      <c r="Z206" s="70">
        <v>4.4225947090961501E-55</v>
      </c>
      <c r="AA206" s="70">
        <v>4.5393948823153355E-51</v>
      </c>
      <c r="AB206" s="70">
        <v>4.3296487797712022E-47</v>
      </c>
      <c r="AC206" s="70">
        <v>3.5899710446458539E-43</v>
      </c>
      <c r="AD206" s="70">
        <v>2.3042294758929193E-39</v>
      </c>
      <c r="AE206" s="70">
        <v>1.2770117054412511E-35</v>
      </c>
      <c r="AF206" s="70">
        <v>5.2452906752633756E-32</v>
      </c>
      <c r="AG206" s="70">
        <v>1.6139749272348761E-28</v>
      </c>
      <c r="AH206" s="70">
        <v>3.5213984321720571E-25</v>
      </c>
      <c r="AI206" s="70">
        <v>5.2607938134952702E-22</v>
      </c>
      <c r="AJ206" s="70">
        <v>5.4205186372732633E-19</v>
      </c>
      <c r="AK206" s="70">
        <v>3.420334213147912E-16</v>
      </c>
      <c r="AL206" s="70">
        <v>1.3023781021300159E-13</v>
      </c>
      <c r="AM206" s="70">
        <v>3.2876009248101558E-11</v>
      </c>
      <c r="AN206" s="70">
        <v>5.9822320439293063E-9</v>
      </c>
      <c r="AO206" s="70">
        <v>4.4436699207760161E-7</v>
      </c>
      <c r="AP206" s="70">
        <v>2.4624158532322649E-5</v>
      </c>
      <c r="AQ206" s="70">
        <v>8.7402665826674653E-4</v>
      </c>
      <c r="AR206" s="70">
        <v>2.0219585618459459E-2</v>
      </c>
      <c r="AS206" s="70">
        <v>0.29880330694307711</v>
      </c>
      <c r="AT206" s="70">
        <v>3.141693715734434</v>
      </c>
      <c r="AU206" s="70">
        <v>24.442682018673121</v>
      </c>
      <c r="AV206" s="70">
        <v>140.16169431948072</v>
      </c>
      <c r="AW206" s="70">
        <v>621.82979210096573</v>
      </c>
      <c r="AX206" s="70">
        <v>2254.6183063720619</v>
      </c>
      <c r="AY206" s="70">
        <v>6902.8614319463386</v>
      </c>
      <c r="AZ206" s="70">
        <v>17473.652121727016</v>
      </c>
    </row>
    <row r="207" spans="1:52" x14ac:dyDescent="0.35">
      <c r="A207" s="74" t="s">
        <v>904</v>
      </c>
      <c r="B207" s="70">
        <v>0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>
        <v>0</v>
      </c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>
        <v>600208</v>
      </c>
      <c r="C209" s="64">
        <v>582084</v>
      </c>
      <c r="D209" s="64">
        <v>571706</v>
      </c>
      <c r="E209" s="64">
        <v>596004</v>
      </c>
      <c r="F209" s="64">
        <v>637824</v>
      </c>
      <c r="G209" s="64">
        <v>656002</v>
      </c>
      <c r="H209" s="64">
        <v>724072</v>
      </c>
      <c r="I209" s="64">
        <v>764262</v>
      </c>
      <c r="J209" s="64">
        <v>784656</v>
      </c>
      <c r="K209" s="64">
        <v>695984</v>
      </c>
      <c r="L209" s="64">
        <v>749104</v>
      </c>
      <c r="M209" s="64">
        <v>762982</v>
      </c>
      <c r="N209" s="64">
        <v>755940</v>
      </c>
      <c r="O209" s="64">
        <v>765178</v>
      </c>
      <c r="P209" s="64">
        <v>776653.99999999988</v>
      </c>
      <c r="Q209" s="64">
        <v>808482</v>
      </c>
      <c r="R209" s="64">
        <v>850093.80714012985</v>
      </c>
      <c r="S209" s="64">
        <v>905732.67026914831</v>
      </c>
      <c r="T209" s="64">
        <v>963433.59951237449</v>
      </c>
      <c r="U209" s="64">
        <v>1017905.1585748307</v>
      </c>
      <c r="V209" s="64">
        <v>1069044.4236259428</v>
      </c>
      <c r="W209" s="64">
        <v>1120445.068197438</v>
      </c>
      <c r="X209" s="64">
        <v>1169047.0692671081</v>
      </c>
      <c r="Y209" s="64">
        <v>1216859.0770597039</v>
      </c>
      <c r="Z209" s="64">
        <v>1257973.5770309875</v>
      </c>
      <c r="AA209" s="64">
        <v>1302181.6348534632</v>
      </c>
      <c r="AB209" s="64">
        <v>1350458.1741881373</v>
      </c>
      <c r="AC209" s="64">
        <v>1402837.1885786818</v>
      </c>
      <c r="AD209" s="64">
        <v>1457938.724933859</v>
      </c>
      <c r="AE209" s="64">
        <v>1512728.2558326311</v>
      </c>
      <c r="AF209" s="64">
        <v>1568535.0423313756</v>
      </c>
      <c r="AG209" s="64">
        <v>1626344.225856191</v>
      </c>
      <c r="AH209" s="64">
        <v>1679535.5978625957</v>
      </c>
      <c r="AI209" s="64">
        <v>1732133.5928445724</v>
      </c>
      <c r="AJ209" s="64">
        <v>1784737.2832118468</v>
      </c>
      <c r="AK209" s="64">
        <v>1834092.2264456912</v>
      </c>
      <c r="AL209" s="64">
        <v>1888345.9424180905</v>
      </c>
      <c r="AM209" s="64">
        <v>1943490.8989654547</v>
      </c>
      <c r="AN209" s="64">
        <v>2017176.5006654032</v>
      </c>
      <c r="AO209" s="64">
        <v>2082934.1161513417</v>
      </c>
      <c r="AP209" s="64">
        <v>2149625.2811749917</v>
      </c>
      <c r="AQ209" s="64">
        <v>2220172.7144618598</v>
      </c>
      <c r="AR209" s="64">
        <v>2292101.6810090975</v>
      </c>
      <c r="AS209" s="64">
        <v>2361300.4816872547</v>
      </c>
      <c r="AT209" s="64">
        <v>2429551.5814311597</v>
      </c>
      <c r="AU209" s="64">
        <v>2506607.0212058043</v>
      </c>
      <c r="AV209" s="64">
        <v>2582920.7971521895</v>
      </c>
      <c r="AW209" s="64">
        <v>2650070.821435038</v>
      </c>
      <c r="AX209" s="64">
        <v>2725441.3766150819</v>
      </c>
      <c r="AY209" s="64">
        <v>2792845.4786015465</v>
      </c>
      <c r="AZ209" s="64">
        <v>2857657.3802103144</v>
      </c>
    </row>
    <row r="210" spans="1:52" x14ac:dyDescent="0.35">
      <c r="A210" s="73" t="s">
        <v>874</v>
      </c>
      <c r="B210" s="68">
        <v>339994</v>
      </c>
      <c r="C210" s="68">
        <v>324324</v>
      </c>
      <c r="D210" s="68">
        <v>311092</v>
      </c>
      <c r="E210" s="68">
        <v>319067.99999999994</v>
      </c>
      <c r="F210" s="68">
        <v>334827.99999999994</v>
      </c>
      <c r="G210" s="68">
        <v>342158</v>
      </c>
      <c r="H210" s="68">
        <v>379724</v>
      </c>
      <c r="I210" s="68">
        <v>398103.99999999994</v>
      </c>
      <c r="J210" s="68">
        <v>402808</v>
      </c>
      <c r="K210" s="68">
        <v>361990</v>
      </c>
      <c r="L210" s="68">
        <v>360234</v>
      </c>
      <c r="M210" s="68">
        <v>353864</v>
      </c>
      <c r="N210" s="68">
        <v>351830</v>
      </c>
      <c r="O210" s="68">
        <v>344266</v>
      </c>
      <c r="P210" s="68">
        <v>348139.99999999994</v>
      </c>
      <c r="Q210" s="68">
        <v>358013.99999999994</v>
      </c>
      <c r="R210" s="68">
        <v>379951.80241447728</v>
      </c>
      <c r="S210" s="68">
        <v>410589.91277869308</v>
      </c>
      <c r="T210" s="68">
        <v>441977.40615555947</v>
      </c>
      <c r="U210" s="68">
        <v>471364.10217744583</v>
      </c>
      <c r="V210" s="68">
        <v>499056.16254774295</v>
      </c>
      <c r="W210" s="68">
        <v>527393.9857880529</v>
      </c>
      <c r="X210" s="68">
        <v>553866.4999402673</v>
      </c>
      <c r="Y210" s="68">
        <v>579984.77039877593</v>
      </c>
      <c r="Z210" s="68">
        <v>606521.48768702638</v>
      </c>
      <c r="AA210" s="68">
        <v>633913.69348213379</v>
      </c>
      <c r="AB210" s="68">
        <v>663912.00278383144</v>
      </c>
      <c r="AC210" s="68">
        <v>696642.08425369323</v>
      </c>
      <c r="AD210" s="68">
        <v>730571.60921358818</v>
      </c>
      <c r="AE210" s="68">
        <v>765164.39859443286</v>
      </c>
      <c r="AF210" s="68">
        <v>800480.83894234989</v>
      </c>
      <c r="AG210" s="68">
        <v>837810.66625657387</v>
      </c>
      <c r="AH210" s="68">
        <v>871931.76622046623</v>
      </c>
      <c r="AI210" s="68">
        <v>906568.38769230945</v>
      </c>
      <c r="AJ210" s="68">
        <v>941975.87600152963</v>
      </c>
      <c r="AK210" s="68">
        <v>976684.70181517536</v>
      </c>
      <c r="AL210" s="68">
        <v>1014160.6268614928</v>
      </c>
      <c r="AM210" s="68">
        <v>1052712.7560761045</v>
      </c>
      <c r="AN210" s="68">
        <v>1101635.6987019875</v>
      </c>
      <c r="AO210" s="68">
        <v>1145905.6656936021</v>
      </c>
      <c r="AP210" s="68">
        <v>1189420.0904398044</v>
      </c>
      <c r="AQ210" s="68">
        <v>1233970.0484638591</v>
      </c>
      <c r="AR210" s="68">
        <v>1278431.6160837957</v>
      </c>
      <c r="AS210" s="68">
        <v>1322689.8700434854</v>
      </c>
      <c r="AT210" s="68">
        <v>1365977.8726340276</v>
      </c>
      <c r="AU210" s="68">
        <v>1415003.2801075864</v>
      </c>
      <c r="AV210" s="68">
        <v>1463478.0319615148</v>
      </c>
      <c r="AW210" s="68">
        <v>1506385.8960809689</v>
      </c>
      <c r="AX210" s="68">
        <v>1553189.4773685925</v>
      </c>
      <c r="AY210" s="68">
        <v>1594548.7347577554</v>
      </c>
      <c r="AZ210" s="68">
        <v>1634019.7614318891</v>
      </c>
    </row>
    <row r="211" spans="1:52" x14ac:dyDescent="0.35">
      <c r="A211" s="74" t="s">
        <v>902</v>
      </c>
      <c r="B211" s="70">
        <v>339994</v>
      </c>
      <c r="C211" s="70">
        <v>324324</v>
      </c>
      <c r="D211" s="70">
        <v>311092</v>
      </c>
      <c r="E211" s="70">
        <v>319067.99999999994</v>
      </c>
      <c r="F211" s="70">
        <v>334827.99999999994</v>
      </c>
      <c r="G211" s="70">
        <v>342158</v>
      </c>
      <c r="H211" s="70">
        <v>379724</v>
      </c>
      <c r="I211" s="70">
        <v>398103.99999999994</v>
      </c>
      <c r="J211" s="70">
        <v>402808</v>
      </c>
      <c r="K211" s="70">
        <v>361990</v>
      </c>
      <c r="L211" s="70">
        <v>360234</v>
      </c>
      <c r="M211" s="70">
        <v>353864</v>
      </c>
      <c r="N211" s="70">
        <v>351830</v>
      </c>
      <c r="O211" s="70">
        <v>344266</v>
      </c>
      <c r="P211" s="70">
        <v>348139.99999999994</v>
      </c>
      <c r="Q211" s="70">
        <v>358013.99999999994</v>
      </c>
      <c r="R211" s="70">
        <v>379951.80241398362</v>
      </c>
      <c r="S211" s="70">
        <v>410589.91277621605</v>
      </c>
      <c r="T211" s="70">
        <v>441977.40614674229</v>
      </c>
      <c r="U211" s="70">
        <v>471364.10215446475</v>
      </c>
      <c r="V211" s="70">
        <v>499056.16249665723</v>
      </c>
      <c r="W211" s="70">
        <v>527393.98566689854</v>
      </c>
      <c r="X211" s="70">
        <v>553866.49968425417</v>
      </c>
      <c r="Y211" s="70">
        <v>579984.76977173984</v>
      </c>
      <c r="Z211" s="70">
        <v>606521.48636424926</v>
      </c>
      <c r="AA211" s="70">
        <v>633913.69061151403</v>
      </c>
      <c r="AB211" s="70">
        <v>663911.99608729698</v>
      </c>
      <c r="AC211" s="70">
        <v>696642.06915944756</v>
      </c>
      <c r="AD211" s="70">
        <v>730571.57677760173</v>
      </c>
      <c r="AE211" s="70">
        <v>765164.32516756258</v>
      </c>
      <c r="AF211" s="70">
        <v>800480.66685398947</v>
      </c>
      <c r="AG211" s="70">
        <v>837810.27782777965</v>
      </c>
      <c r="AH211" s="70">
        <v>871930.93161076971</v>
      </c>
      <c r="AI211" s="70">
        <v>906566.55168869253</v>
      </c>
      <c r="AJ211" s="70">
        <v>941971.58860823081</v>
      </c>
      <c r="AK211" s="70">
        <v>976674.98909517762</v>
      </c>
      <c r="AL211" s="70">
        <v>1014139.8289719498</v>
      </c>
      <c r="AM211" s="70">
        <v>1052666.2441738348</v>
      </c>
      <c r="AN211" s="70">
        <v>1101510.7785432893</v>
      </c>
      <c r="AO211" s="70">
        <v>1145673.622932923</v>
      </c>
      <c r="AP211" s="70">
        <v>1189010.315168344</v>
      </c>
      <c r="AQ211" s="70">
        <v>1233227.7101873495</v>
      </c>
      <c r="AR211" s="70">
        <v>1277068.2190195827</v>
      </c>
      <c r="AS211" s="70">
        <v>1320244.4217149056</v>
      </c>
      <c r="AT211" s="70">
        <v>1361710.7349022916</v>
      </c>
      <c r="AU211" s="70">
        <v>1407685.821693127</v>
      </c>
      <c r="AV211" s="70">
        <v>1451780.7941126628</v>
      </c>
      <c r="AW211" s="70">
        <v>1488518.8388173354</v>
      </c>
      <c r="AX211" s="70">
        <v>1526474.5676911897</v>
      </c>
      <c r="AY211" s="70">
        <v>1556358.7107318868</v>
      </c>
      <c r="AZ211" s="70">
        <v>1581926.2955740856</v>
      </c>
    </row>
    <row r="212" spans="1:52" x14ac:dyDescent="0.35">
      <c r="A212" s="74" t="s">
        <v>903</v>
      </c>
      <c r="B212" s="70">
        <v>0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4.9366374518022206E-7</v>
      </c>
      <c r="S212" s="70">
        <v>2.4770290348674314E-6</v>
      </c>
      <c r="T212" s="70">
        <v>8.8171632361095392E-6</v>
      </c>
      <c r="U212" s="70">
        <v>2.2981110679805923E-5</v>
      </c>
      <c r="V212" s="70">
        <v>5.1085734027663741E-5</v>
      </c>
      <c r="W212" s="70">
        <v>1.2115430256400617E-4</v>
      </c>
      <c r="X212" s="70">
        <v>2.5601317068264866E-4</v>
      </c>
      <c r="Y212" s="70">
        <v>6.2703613986319945E-4</v>
      </c>
      <c r="Z212" s="70">
        <v>1.3227771411824059E-3</v>
      </c>
      <c r="AA212" s="70">
        <v>2.870619742090966E-3</v>
      </c>
      <c r="AB212" s="70">
        <v>6.6965344687248719E-3</v>
      </c>
      <c r="AC212" s="70">
        <v>1.5094245689712758E-2</v>
      </c>
      <c r="AD212" s="70">
        <v>3.2435986460562102E-2</v>
      </c>
      <c r="AE212" s="70">
        <v>7.342687023597641E-2</v>
      </c>
      <c r="AF212" s="70">
        <v>0.17208836042294048</v>
      </c>
      <c r="AG212" s="70">
        <v>0.38842879418194104</v>
      </c>
      <c r="AH212" s="70">
        <v>0.83460969652427019</v>
      </c>
      <c r="AI212" s="70">
        <v>1.8360036169709635</v>
      </c>
      <c r="AJ212" s="70">
        <v>4.2873932988510148</v>
      </c>
      <c r="AK212" s="70">
        <v>9.7127199977391037</v>
      </c>
      <c r="AL212" s="70">
        <v>20.797889542957737</v>
      </c>
      <c r="AM212" s="70">
        <v>46.511902269604576</v>
      </c>
      <c r="AN212" s="70">
        <v>124.92015869812543</v>
      </c>
      <c r="AO212" s="70">
        <v>232.04276067913517</v>
      </c>
      <c r="AP212" s="70">
        <v>409.77527146038636</v>
      </c>
      <c r="AQ212" s="70">
        <v>742.33827650964338</v>
      </c>
      <c r="AR212" s="70">
        <v>1363.3970642128913</v>
      </c>
      <c r="AS212" s="70">
        <v>2445.4483285798378</v>
      </c>
      <c r="AT212" s="70">
        <v>4267.1377317360902</v>
      </c>
      <c r="AU212" s="70">
        <v>7317.4584144593955</v>
      </c>
      <c r="AV212" s="70">
        <v>11697.237848852088</v>
      </c>
      <c r="AW212" s="70">
        <v>17867.057263633473</v>
      </c>
      <c r="AX212" s="70">
        <v>26714.90967740288</v>
      </c>
      <c r="AY212" s="70">
        <v>38190.024025868741</v>
      </c>
      <c r="AZ212" s="70">
        <v>52093.465857803625</v>
      </c>
    </row>
    <row r="213" spans="1:52" x14ac:dyDescent="0.35">
      <c r="A213" s="74" t="s">
        <v>904</v>
      </c>
      <c r="B213" s="70">
        <v>0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>
        <v>260214</v>
      </c>
      <c r="C215" s="68">
        <v>257760</v>
      </c>
      <c r="D215" s="68">
        <v>260614</v>
      </c>
      <c r="E215" s="68">
        <v>276936</v>
      </c>
      <c r="F215" s="68">
        <v>302996</v>
      </c>
      <c r="G215" s="68">
        <v>313844</v>
      </c>
      <c r="H215" s="68">
        <v>344348</v>
      </c>
      <c r="I215" s="68">
        <v>366158</v>
      </c>
      <c r="J215" s="68">
        <v>381848</v>
      </c>
      <c r="K215" s="68">
        <v>333994</v>
      </c>
      <c r="L215" s="68">
        <v>388870</v>
      </c>
      <c r="M215" s="68">
        <v>409118</v>
      </c>
      <c r="N215" s="68">
        <v>404110.00000000006</v>
      </c>
      <c r="O215" s="68">
        <v>420911.99999999994</v>
      </c>
      <c r="P215" s="68">
        <v>428513.99999999994</v>
      </c>
      <c r="Q215" s="68">
        <v>450468</v>
      </c>
      <c r="R215" s="68">
        <v>470142.00472565263</v>
      </c>
      <c r="S215" s="68">
        <v>495142.75749045523</v>
      </c>
      <c r="T215" s="68">
        <v>521456.19335681497</v>
      </c>
      <c r="U215" s="68">
        <v>546541.05639738496</v>
      </c>
      <c r="V215" s="68">
        <v>569988.26107819995</v>
      </c>
      <c r="W215" s="68">
        <v>593051.08240938501</v>
      </c>
      <c r="X215" s="68">
        <v>615180.56932684081</v>
      </c>
      <c r="Y215" s="68">
        <v>636874.30666092806</v>
      </c>
      <c r="Z215" s="68">
        <v>651452.0893439611</v>
      </c>
      <c r="AA215" s="68">
        <v>668267.94137132925</v>
      </c>
      <c r="AB215" s="68">
        <v>686546.17140430585</v>
      </c>
      <c r="AC215" s="68">
        <v>706195.10432498856</v>
      </c>
      <c r="AD215" s="68">
        <v>727367.11572027078</v>
      </c>
      <c r="AE215" s="68">
        <v>747563.8572381984</v>
      </c>
      <c r="AF215" s="68">
        <v>768054.20338902588</v>
      </c>
      <c r="AG215" s="68">
        <v>788533.55959961703</v>
      </c>
      <c r="AH215" s="68">
        <v>807603.83164212934</v>
      </c>
      <c r="AI215" s="68">
        <v>825565.20515226282</v>
      </c>
      <c r="AJ215" s="68">
        <v>842761.40721031709</v>
      </c>
      <c r="AK215" s="68">
        <v>857407.52463051572</v>
      </c>
      <c r="AL215" s="68">
        <v>874185.31555659778</v>
      </c>
      <c r="AM215" s="68">
        <v>890778.14288935007</v>
      </c>
      <c r="AN215" s="68">
        <v>915540.8019634157</v>
      </c>
      <c r="AO215" s="68">
        <v>937028.45045773953</v>
      </c>
      <c r="AP215" s="68">
        <v>960205.19073518738</v>
      </c>
      <c r="AQ215" s="68">
        <v>986202.66599800065</v>
      </c>
      <c r="AR215" s="68">
        <v>1013670.0649253019</v>
      </c>
      <c r="AS215" s="68">
        <v>1038610.6116437694</v>
      </c>
      <c r="AT215" s="68">
        <v>1063573.7087971324</v>
      </c>
      <c r="AU215" s="68">
        <v>1091603.7410982181</v>
      </c>
      <c r="AV215" s="68">
        <v>1119442.7651906749</v>
      </c>
      <c r="AW215" s="68">
        <v>1143684.9253540691</v>
      </c>
      <c r="AX215" s="68">
        <v>1172251.8992464894</v>
      </c>
      <c r="AY215" s="68">
        <v>1198296.7438437911</v>
      </c>
      <c r="AZ215" s="68">
        <v>1223637.6187784253</v>
      </c>
    </row>
    <row r="216" spans="1:52" x14ac:dyDescent="0.35">
      <c r="A216" s="74" t="s">
        <v>902</v>
      </c>
      <c r="B216" s="70">
        <v>260214</v>
      </c>
      <c r="C216" s="70">
        <v>257760</v>
      </c>
      <c r="D216" s="70">
        <v>260614</v>
      </c>
      <c r="E216" s="70">
        <v>276936</v>
      </c>
      <c r="F216" s="70">
        <v>302996</v>
      </c>
      <c r="G216" s="70">
        <v>313844</v>
      </c>
      <c r="H216" s="70">
        <v>344348</v>
      </c>
      <c r="I216" s="70">
        <v>366158</v>
      </c>
      <c r="J216" s="70">
        <v>381848</v>
      </c>
      <c r="K216" s="70">
        <v>333994</v>
      </c>
      <c r="L216" s="70">
        <v>388870</v>
      </c>
      <c r="M216" s="70">
        <v>409118</v>
      </c>
      <c r="N216" s="70">
        <v>404110.00000000006</v>
      </c>
      <c r="O216" s="70">
        <v>420911.99999999994</v>
      </c>
      <c r="P216" s="70">
        <v>428513.99999999994</v>
      </c>
      <c r="Q216" s="70">
        <v>450468</v>
      </c>
      <c r="R216" s="70">
        <v>470142.00472565263</v>
      </c>
      <c r="S216" s="70">
        <v>495142.75749045523</v>
      </c>
      <c r="T216" s="70">
        <v>521456.19335681497</v>
      </c>
      <c r="U216" s="70">
        <v>546541.05639738496</v>
      </c>
      <c r="V216" s="70">
        <v>569988.26107819995</v>
      </c>
      <c r="W216" s="70">
        <v>593051.08240938501</v>
      </c>
      <c r="X216" s="70">
        <v>615180.56932684081</v>
      </c>
      <c r="Y216" s="70">
        <v>636874.30666092806</v>
      </c>
      <c r="Z216" s="70">
        <v>651452.0893439611</v>
      </c>
      <c r="AA216" s="70">
        <v>668267.94137132925</v>
      </c>
      <c r="AB216" s="70">
        <v>686546.17140430585</v>
      </c>
      <c r="AC216" s="70">
        <v>706195.10432498856</v>
      </c>
      <c r="AD216" s="70">
        <v>727367.11572027078</v>
      </c>
      <c r="AE216" s="70">
        <v>747563.8572381984</v>
      </c>
      <c r="AF216" s="70">
        <v>768054.20338902588</v>
      </c>
      <c r="AG216" s="70">
        <v>788533.55959961703</v>
      </c>
      <c r="AH216" s="70">
        <v>807603.83164212934</v>
      </c>
      <c r="AI216" s="70">
        <v>825565.20515226282</v>
      </c>
      <c r="AJ216" s="70">
        <v>842761.40721031709</v>
      </c>
      <c r="AK216" s="70">
        <v>857407.52463051572</v>
      </c>
      <c r="AL216" s="70">
        <v>874185.31555659778</v>
      </c>
      <c r="AM216" s="70">
        <v>890778.14288935007</v>
      </c>
      <c r="AN216" s="70">
        <v>915540.801963415</v>
      </c>
      <c r="AO216" s="70">
        <v>937028.45045769273</v>
      </c>
      <c r="AP216" s="70">
        <v>960205.19073245523</v>
      </c>
      <c r="AQ216" s="70">
        <v>986202.66589804343</v>
      </c>
      <c r="AR216" s="70">
        <v>1013670.0626406267</v>
      </c>
      <c r="AS216" s="70">
        <v>1038610.5803091725</v>
      </c>
      <c r="AT216" s="70">
        <v>1063573.3663401778</v>
      </c>
      <c r="AU216" s="70">
        <v>1091601.0692674683</v>
      </c>
      <c r="AV216" s="70">
        <v>1119427.2784463225</v>
      </c>
      <c r="AW216" s="70">
        <v>1143618.2738232622</v>
      </c>
      <c r="AX216" s="70">
        <v>1172006.3797540462</v>
      </c>
      <c r="AY216" s="70">
        <v>1197564.0984323865</v>
      </c>
      <c r="AZ216" s="70">
        <v>1221806.146243894</v>
      </c>
    </row>
    <row r="217" spans="1:52" x14ac:dyDescent="0.35">
      <c r="A217" s="74" t="s">
        <v>903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4.6115240465043095E-90</v>
      </c>
      <c r="S217" s="70">
        <v>1.2632280241788655E-85</v>
      </c>
      <c r="T217" s="70">
        <v>2.4581201002391124E-81</v>
      </c>
      <c r="U217" s="70">
        <v>4.1849223186586034E-77</v>
      </c>
      <c r="V217" s="70">
        <v>6.6350832228692413E-73</v>
      </c>
      <c r="W217" s="70">
        <v>1.042815714037213E-68</v>
      </c>
      <c r="X217" s="70">
        <v>1.4328714208811775E-64</v>
      </c>
      <c r="Y217" s="70">
        <v>2.3713151510070101E-60</v>
      </c>
      <c r="Z217" s="70">
        <v>2.9805291877147386E-56</v>
      </c>
      <c r="AA217" s="70">
        <v>3.5664160730539414E-52</v>
      </c>
      <c r="AB217" s="70">
        <v>2.877898590707087E-48</v>
      </c>
      <c r="AC217" s="70">
        <v>2.476500218785955E-44</v>
      </c>
      <c r="AD217" s="70">
        <v>1.9026918802096675E-40</v>
      </c>
      <c r="AE217" s="70">
        <v>8.8233201497273951E-37</v>
      </c>
      <c r="AF217" s="70">
        <v>4.2920974739750185E-33</v>
      </c>
      <c r="AG217" s="70">
        <v>1.0053807445357853E-29</v>
      </c>
      <c r="AH217" s="70">
        <v>2.7468061871839149E-26</v>
      </c>
      <c r="AI217" s="70">
        <v>3.5748836048615572E-23</v>
      </c>
      <c r="AJ217" s="70">
        <v>4.6173024219748309E-20</v>
      </c>
      <c r="AK217" s="70">
        <v>2.2555968038746209E-17</v>
      </c>
      <c r="AL217" s="70">
        <v>1.011835845407758E-14</v>
      </c>
      <c r="AM217" s="70">
        <v>2.6023913852619487E-12</v>
      </c>
      <c r="AN217" s="70">
        <v>6.6967191166829276E-10</v>
      </c>
      <c r="AO217" s="70">
        <v>4.6747264797052127E-8</v>
      </c>
      <c r="AP217" s="70">
        <v>2.7322046876330267E-6</v>
      </c>
      <c r="AQ217" s="70">
        <v>9.99572705402687E-5</v>
      </c>
      <c r="AR217" s="70">
        <v>2.2846752518012881E-3</v>
      </c>
      <c r="AS217" s="70">
        <v>3.1334596887165202E-2</v>
      </c>
      <c r="AT217" s="70">
        <v>0.34245695449736574</v>
      </c>
      <c r="AU217" s="70">
        <v>2.6718307498749119</v>
      </c>
      <c r="AV217" s="70">
        <v>15.486744352481521</v>
      </c>
      <c r="AW217" s="70">
        <v>66.651530806879052</v>
      </c>
      <c r="AX217" s="70">
        <v>245.51949244323632</v>
      </c>
      <c r="AY217" s="70">
        <v>732.64541140461972</v>
      </c>
      <c r="AZ217" s="70">
        <v>1831.4725345311676</v>
      </c>
    </row>
    <row r="218" spans="1:52" x14ac:dyDescent="0.35">
      <c r="A218" s="74" t="s">
        <v>904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>
        <v>936.93658815081994</v>
      </c>
      <c r="C222" s="68">
        <v>975.15464794521154</v>
      </c>
      <c r="D222" s="68">
        <v>983.99292557647186</v>
      </c>
      <c r="E222" s="68">
        <v>1057.8274808262165</v>
      </c>
      <c r="F222" s="68">
        <v>1081.9735121499584</v>
      </c>
      <c r="G222" s="68">
        <v>1125.7827746816024</v>
      </c>
      <c r="H222" s="68">
        <v>1286.0020552796964</v>
      </c>
      <c r="I222" s="68">
        <v>1237.1102493266558</v>
      </c>
      <c r="J222" s="68">
        <v>1084.3710217799203</v>
      </c>
      <c r="K222" s="68">
        <v>1076.1599915319657</v>
      </c>
      <c r="L222" s="68">
        <v>1067.2638269663303</v>
      </c>
      <c r="M222" s="68">
        <v>1024.114510210142</v>
      </c>
      <c r="N222" s="68">
        <v>996.05496627261141</v>
      </c>
      <c r="O222" s="68">
        <v>919.89620494785231</v>
      </c>
      <c r="P222" s="68">
        <v>886.72069638061407</v>
      </c>
      <c r="Q222" s="68">
        <v>889.17291572099248</v>
      </c>
      <c r="R222" s="68">
        <v>899.14419090153729</v>
      </c>
      <c r="S222" s="68">
        <v>912.20524500107626</v>
      </c>
      <c r="T222" s="68">
        <v>924.92270649018462</v>
      </c>
      <c r="U222" s="68">
        <v>935.65744807919782</v>
      </c>
      <c r="V222" s="68">
        <v>944.5737616762234</v>
      </c>
      <c r="W222" s="68">
        <v>952.19101420917275</v>
      </c>
      <c r="X222" s="68">
        <v>958.92238549889555</v>
      </c>
      <c r="Y222" s="68">
        <v>966.81020268145505</v>
      </c>
      <c r="Z222" s="68">
        <v>974.18334672446792</v>
      </c>
      <c r="AA222" s="68">
        <v>981.82634293518811</v>
      </c>
      <c r="AB222" s="68">
        <v>989.42500672676306</v>
      </c>
      <c r="AC222" s="68">
        <v>996.89408179069073</v>
      </c>
      <c r="AD222" s="68">
        <v>1004.2862745508951</v>
      </c>
      <c r="AE222" s="68">
        <v>1011.5875106321083</v>
      </c>
      <c r="AF222" s="68">
        <v>1018.9632068762459</v>
      </c>
      <c r="AG222" s="68">
        <v>1026.2879273293206</v>
      </c>
      <c r="AH222" s="68">
        <v>1033.6959356779587</v>
      </c>
      <c r="AI222" s="68">
        <v>1040.1681714863082</v>
      </c>
      <c r="AJ222" s="68">
        <v>1046.6706477607265</v>
      </c>
      <c r="AK222" s="68">
        <v>1053.1817276350816</v>
      </c>
      <c r="AL222" s="68">
        <v>1059.8180296832761</v>
      </c>
      <c r="AM222" s="68">
        <v>1066.5574955009242</v>
      </c>
      <c r="AN222" s="68">
        <v>1073.4330408384947</v>
      </c>
      <c r="AO222" s="68">
        <v>1080.4835765444998</v>
      </c>
      <c r="AP222" s="68">
        <v>1087.9414213518714</v>
      </c>
      <c r="AQ222" s="68">
        <v>1095.8822388702722</v>
      </c>
      <c r="AR222" s="68">
        <v>1103.7857245812904</v>
      </c>
      <c r="AS222" s="68">
        <v>1112.2740109408035</v>
      </c>
      <c r="AT222" s="68">
        <v>1121.2782575105709</v>
      </c>
      <c r="AU222" s="68">
        <v>1131.2462987335305</v>
      </c>
      <c r="AV222" s="68">
        <v>1141.7394806905154</v>
      </c>
      <c r="AW222" s="68">
        <v>1152.554565159536</v>
      </c>
      <c r="AX222" s="68">
        <v>1163.7236031049049</v>
      </c>
      <c r="AY222" s="68">
        <v>1175.2883957843369</v>
      </c>
      <c r="AZ222" s="68">
        <v>1187.2946343256433</v>
      </c>
    </row>
    <row r="223" spans="1:52" x14ac:dyDescent="0.35">
      <c r="A223" s="75" t="s">
        <v>906</v>
      </c>
      <c r="B223" s="70">
        <v>936.93658815081994</v>
      </c>
      <c r="C223" s="70">
        <v>975.15464794521154</v>
      </c>
      <c r="D223" s="70">
        <v>983.99292557647186</v>
      </c>
      <c r="E223" s="70">
        <v>1057.8274808262165</v>
      </c>
      <c r="F223" s="70">
        <v>1081.9735121499584</v>
      </c>
      <c r="G223" s="70">
        <v>1125.7827746816024</v>
      </c>
      <c r="H223" s="70">
        <v>1286.0020552796964</v>
      </c>
      <c r="I223" s="70">
        <v>1237.1102493266558</v>
      </c>
      <c r="J223" s="70">
        <v>1084.3710217799203</v>
      </c>
      <c r="K223" s="70">
        <v>1076.1599915319657</v>
      </c>
      <c r="L223" s="70">
        <v>1067.2638269663303</v>
      </c>
      <c r="M223" s="70">
        <v>1024.114510210142</v>
      </c>
      <c r="N223" s="70">
        <v>996.05496627261141</v>
      </c>
      <c r="O223" s="70">
        <v>919.89620494785231</v>
      </c>
      <c r="P223" s="70">
        <v>886.72069638061407</v>
      </c>
      <c r="Q223" s="70">
        <v>889.17291572099248</v>
      </c>
      <c r="R223" s="70">
        <v>899.1345134549764</v>
      </c>
      <c r="S223" s="70">
        <v>912.18238308183652</v>
      </c>
      <c r="T223" s="70">
        <v>924.88466967383999</v>
      </c>
      <c r="U223" s="70">
        <v>935.60378653470002</v>
      </c>
      <c r="V223" s="70">
        <v>944.5041463768838</v>
      </c>
      <c r="W223" s="70">
        <v>952.1052225960841</v>
      </c>
      <c r="X223" s="70">
        <v>958.82169008706353</v>
      </c>
      <c r="Y223" s="70">
        <v>966.6944092271774</v>
      </c>
      <c r="Z223" s="70">
        <v>974.05295138105191</v>
      </c>
      <c r="AA223" s="70">
        <v>981.68041535262898</v>
      </c>
      <c r="AB223" s="70">
        <v>989.2642092403338</v>
      </c>
      <c r="AC223" s="70">
        <v>996.71867269690563</v>
      </c>
      <c r="AD223" s="70">
        <v>1004.096143717003</v>
      </c>
      <c r="AE223" s="70">
        <v>1011.3830756377939</v>
      </c>
      <c r="AF223" s="70">
        <v>1018.741519778948</v>
      </c>
      <c r="AG223" s="70">
        <v>1026.0519127150299</v>
      </c>
      <c r="AH223" s="70">
        <v>1033.4452377864454</v>
      </c>
      <c r="AI223" s="70">
        <v>1039.9024873347312</v>
      </c>
      <c r="AJ223" s="70">
        <v>1046.3909389563105</v>
      </c>
      <c r="AK223" s="70">
        <v>1052.887133100269</v>
      </c>
      <c r="AL223" s="70">
        <v>1059.5072167843164</v>
      </c>
      <c r="AM223" s="70">
        <v>1066.2302998394402</v>
      </c>
      <c r="AN223" s="70">
        <v>1073.0755438309582</v>
      </c>
      <c r="AO223" s="70">
        <v>1080.10953214095</v>
      </c>
      <c r="AP223" s="70">
        <v>1087.5460452825171</v>
      </c>
      <c r="AQ223" s="70">
        <v>1095.464671247918</v>
      </c>
      <c r="AR223" s="70">
        <v>1103.3466182668599</v>
      </c>
      <c r="AS223" s="70">
        <v>1111.8087011311393</v>
      </c>
      <c r="AT223" s="70">
        <v>1120.7744921475373</v>
      </c>
      <c r="AU223" s="70">
        <v>1130.7133590855381</v>
      </c>
      <c r="AV223" s="70">
        <v>1141.1795573040088</v>
      </c>
      <c r="AW223" s="70">
        <v>1151.9619927378867</v>
      </c>
      <c r="AX223" s="70">
        <v>1163.0904542725787</v>
      </c>
      <c r="AY223" s="70">
        <v>1174.5838863526094</v>
      </c>
      <c r="AZ223" s="70">
        <v>1186.5462742853281</v>
      </c>
    </row>
    <row r="224" spans="1:52" x14ac:dyDescent="0.35">
      <c r="A224" s="75" t="s">
        <v>907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9.677372649017614E-3</v>
      </c>
      <c r="S224" s="70">
        <v>2.2861694620319804E-2</v>
      </c>
      <c r="T224" s="70">
        <v>3.8036329458066613E-2</v>
      </c>
      <c r="U224" s="70">
        <v>5.3660651691018697E-2</v>
      </c>
      <c r="V224" s="70">
        <v>6.9613785491318983E-2</v>
      </c>
      <c r="W224" s="70">
        <v>8.5789147773416619E-2</v>
      </c>
      <c r="X224" s="70">
        <v>0.10069163212903802</v>
      </c>
      <c r="Y224" s="70">
        <v>0.1157877038945621</v>
      </c>
      <c r="Z224" s="70">
        <v>0.13038673293808789</v>
      </c>
      <c r="AA224" s="70">
        <v>0.14591443160921011</v>
      </c>
      <c r="AB224" s="70">
        <v>0.16077788380287941</v>
      </c>
      <c r="AC224" s="70">
        <v>0.17538002739584693</v>
      </c>
      <c r="AD224" s="70">
        <v>0.19008771102806554</v>
      </c>
      <c r="AE224" s="70">
        <v>0.20437192186582384</v>
      </c>
      <c r="AF224" s="70">
        <v>0.22158853674054957</v>
      </c>
      <c r="AG224" s="70">
        <v>0.23587353631289926</v>
      </c>
      <c r="AH224" s="70">
        <v>0.25049379414748763</v>
      </c>
      <c r="AI224" s="70">
        <v>0.26538567377744926</v>
      </c>
      <c r="AJ224" s="70">
        <v>0.27928358063033187</v>
      </c>
      <c r="AK224" s="70">
        <v>0.29397847105299613</v>
      </c>
      <c r="AL224" s="70">
        <v>0.30989768313633281</v>
      </c>
      <c r="AM224" s="70">
        <v>0.32585733515376936</v>
      </c>
      <c r="AN224" s="70">
        <v>0.35507462089205011</v>
      </c>
      <c r="AO224" s="70">
        <v>0.37081161997696593</v>
      </c>
      <c r="AP224" s="70">
        <v>0.39071098553377781</v>
      </c>
      <c r="AQ224" s="70">
        <v>0.41096340011821908</v>
      </c>
      <c r="AR224" s="70">
        <v>0.43010626471473423</v>
      </c>
      <c r="AS224" s="70">
        <v>0.45267862232836309</v>
      </c>
      <c r="AT224" s="70">
        <v>0.4844914091305581</v>
      </c>
      <c r="AU224" s="70">
        <v>0.50759002915283036</v>
      </c>
      <c r="AV224" s="70">
        <v>0.52800093575731777</v>
      </c>
      <c r="AW224" s="70">
        <v>0.55166914197654426</v>
      </c>
      <c r="AX224" s="70">
        <v>0.5803801662674084</v>
      </c>
      <c r="AY224" s="70">
        <v>0.62795134760233495</v>
      </c>
      <c r="AZ224" s="70">
        <v>0.6555200413479052</v>
      </c>
    </row>
    <row r="225" spans="1:52" x14ac:dyDescent="0.35">
      <c r="A225" s="75" t="s">
        <v>898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7.3911925035158643E-8</v>
      </c>
      <c r="S225" s="70">
        <v>2.2461936672572342E-7</v>
      </c>
      <c r="T225" s="70">
        <v>4.8688645524985285E-7</v>
      </c>
      <c r="U225" s="70">
        <v>8.9280674948785273E-7</v>
      </c>
      <c r="V225" s="70">
        <v>1.5138481978409962E-6</v>
      </c>
      <c r="W225" s="70">
        <v>2.4653152391341182E-6</v>
      </c>
      <c r="X225" s="70">
        <v>3.7797030087636751E-6</v>
      </c>
      <c r="Y225" s="70">
        <v>5.7503831296994046E-6</v>
      </c>
      <c r="Z225" s="70">
        <v>8.6104779111879668E-6</v>
      </c>
      <c r="AA225" s="70">
        <v>1.3150949888927177E-5</v>
      </c>
      <c r="AB225" s="70">
        <v>1.9602626331011689E-5</v>
      </c>
      <c r="AC225" s="70">
        <v>2.9066389323463763E-5</v>
      </c>
      <c r="AD225" s="70">
        <v>4.3122864142414199E-5</v>
      </c>
      <c r="AE225" s="70">
        <v>6.3072448625976397E-5</v>
      </c>
      <c r="AF225" s="70">
        <v>9.8560557220912551E-5</v>
      </c>
      <c r="AG225" s="70">
        <v>1.4107797777701517E-4</v>
      </c>
      <c r="AH225" s="70">
        <v>2.0409736576187452E-4</v>
      </c>
      <c r="AI225" s="70">
        <v>2.9847779956840769E-4</v>
      </c>
      <c r="AJ225" s="70">
        <v>4.25223785773773E-4</v>
      </c>
      <c r="AK225" s="70">
        <v>6.1606375964199484E-4</v>
      </c>
      <c r="AL225" s="70">
        <v>9.152158235037624E-4</v>
      </c>
      <c r="AM225" s="70">
        <v>1.3383263301837438E-3</v>
      </c>
      <c r="AN225" s="70">
        <v>2.4223866443167175E-3</v>
      </c>
      <c r="AO225" s="70">
        <v>3.2327835726227837E-3</v>
      </c>
      <c r="AP225" s="70">
        <v>4.6650838205404771E-3</v>
      </c>
      <c r="AQ225" s="70">
        <v>6.604222236192234E-3</v>
      </c>
      <c r="AR225" s="70">
        <v>9.0000497157906138E-3</v>
      </c>
      <c r="AS225" s="70">
        <v>1.2631187335832669E-2</v>
      </c>
      <c r="AT225" s="70">
        <v>1.9273953902884538E-2</v>
      </c>
      <c r="AU225" s="70">
        <v>2.5349618839604453E-2</v>
      </c>
      <c r="AV225" s="70">
        <v>3.1922450749406764E-2</v>
      </c>
      <c r="AW225" s="70">
        <v>4.0903279672551821E-2</v>
      </c>
      <c r="AX225" s="70">
        <v>5.2768666058956235E-2</v>
      </c>
      <c r="AY225" s="70">
        <v>7.6558084124942333E-2</v>
      </c>
      <c r="AZ225" s="70">
        <v>9.2839998967402901E-2</v>
      </c>
    </row>
    <row r="226" spans="1:52" x14ac:dyDescent="0.35">
      <c r="A226" s="75" t="s">
        <v>908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>
        <v>665.39927821564072</v>
      </c>
      <c r="C229" s="68">
        <v>675.49384387334783</v>
      </c>
      <c r="D229" s="68">
        <v>686.88217745268093</v>
      </c>
      <c r="E229" s="68">
        <v>758.44975837586617</v>
      </c>
      <c r="F229" s="68">
        <v>756.17427329966551</v>
      </c>
      <c r="G229" s="68">
        <v>808.95239750803819</v>
      </c>
      <c r="H229" s="68">
        <v>816.68772676138644</v>
      </c>
      <c r="I229" s="68">
        <v>829.50205576635585</v>
      </c>
      <c r="J229" s="68">
        <v>846.67443205258326</v>
      </c>
      <c r="K229" s="68">
        <v>835.70768587830116</v>
      </c>
      <c r="L229" s="68">
        <v>858.56485849913804</v>
      </c>
      <c r="M229" s="68">
        <v>864.78488595707222</v>
      </c>
      <c r="N229" s="68">
        <v>862.98204516244675</v>
      </c>
      <c r="O229" s="68">
        <v>862.89554265688867</v>
      </c>
      <c r="P229" s="68">
        <v>866.84698957427054</v>
      </c>
      <c r="Q229" s="68">
        <v>926.99093151485795</v>
      </c>
      <c r="R229" s="68">
        <v>944.67274122702531</v>
      </c>
      <c r="S229" s="68">
        <v>969.51162994209176</v>
      </c>
      <c r="T229" s="68">
        <v>993.18208599498246</v>
      </c>
      <c r="U229" s="68">
        <v>1014.907777736481</v>
      </c>
      <c r="V229" s="68">
        <v>1035.5167195092995</v>
      </c>
      <c r="W229" s="68">
        <v>1054.6956220530549</v>
      </c>
      <c r="X229" s="68">
        <v>1072.5533050855795</v>
      </c>
      <c r="Y229" s="68">
        <v>1092.4373108546893</v>
      </c>
      <c r="Z229" s="68">
        <v>1111.3922002731047</v>
      </c>
      <c r="AA229" s="68">
        <v>1129.586577667035</v>
      </c>
      <c r="AB229" s="68">
        <v>1147.319267668981</v>
      </c>
      <c r="AC229" s="68">
        <v>1164.9765197479683</v>
      </c>
      <c r="AD229" s="68">
        <v>1182.688432796856</v>
      </c>
      <c r="AE229" s="68">
        <v>1200.531501115217</v>
      </c>
      <c r="AF229" s="68">
        <v>1218.1926691213937</v>
      </c>
      <c r="AG229" s="68">
        <v>1235.6822951031429</v>
      </c>
      <c r="AH229" s="68">
        <v>1252.6339450788053</v>
      </c>
      <c r="AI229" s="68">
        <v>1266.8938142033574</v>
      </c>
      <c r="AJ229" s="68">
        <v>1281.4150560775963</v>
      </c>
      <c r="AK229" s="68">
        <v>1295.9639750355302</v>
      </c>
      <c r="AL229" s="68">
        <v>1310.6651722243989</v>
      </c>
      <c r="AM229" s="68">
        <v>1325.7008701968566</v>
      </c>
      <c r="AN229" s="68">
        <v>1340.6290639477629</v>
      </c>
      <c r="AO229" s="68">
        <v>1356.3682257797534</v>
      </c>
      <c r="AP229" s="68">
        <v>1372.6969779121916</v>
      </c>
      <c r="AQ229" s="68">
        <v>1389.3086597868041</v>
      </c>
      <c r="AR229" s="68">
        <v>1406.0774809034087</v>
      </c>
      <c r="AS229" s="68">
        <v>1423.2040821765236</v>
      </c>
      <c r="AT229" s="68">
        <v>1440.5496376038041</v>
      </c>
      <c r="AU229" s="68">
        <v>1458.2153574816014</v>
      </c>
      <c r="AV229" s="68">
        <v>1476.4287693710544</v>
      </c>
      <c r="AW229" s="68">
        <v>1494.8556831973442</v>
      </c>
      <c r="AX229" s="68">
        <v>1513.1155840410192</v>
      </c>
      <c r="AY229" s="68">
        <v>1531.4543809065187</v>
      </c>
      <c r="AZ229" s="68">
        <v>1549.7541531166596</v>
      </c>
    </row>
    <row r="230" spans="1:52" x14ac:dyDescent="0.35">
      <c r="A230" s="75" t="s">
        <v>906</v>
      </c>
      <c r="B230" s="70">
        <v>665.39927821564072</v>
      </c>
      <c r="C230" s="70">
        <v>675.49384387334783</v>
      </c>
      <c r="D230" s="70">
        <v>686.88217745268093</v>
      </c>
      <c r="E230" s="70">
        <v>758.44975837586617</v>
      </c>
      <c r="F230" s="70">
        <v>756.17427329966551</v>
      </c>
      <c r="G230" s="70">
        <v>808.95239750803819</v>
      </c>
      <c r="H230" s="70">
        <v>816.68772676138644</v>
      </c>
      <c r="I230" s="70">
        <v>829.50205576635585</v>
      </c>
      <c r="J230" s="70">
        <v>846.67443205258326</v>
      </c>
      <c r="K230" s="70">
        <v>835.70768587830116</v>
      </c>
      <c r="L230" s="70">
        <v>858.56485849913804</v>
      </c>
      <c r="M230" s="70">
        <v>864.78488595707222</v>
      </c>
      <c r="N230" s="70">
        <v>862.98204516244675</v>
      </c>
      <c r="O230" s="70">
        <v>862.89554265688867</v>
      </c>
      <c r="P230" s="70">
        <v>866.84698957427054</v>
      </c>
      <c r="Q230" s="70">
        <v>926.99093151485795</v>
      </c>
      <c r="R230" s="70">
        <v>944.65932704544764</v>
      </c>
      <c r="S230" s="70">
        <v>969.48235118545529</v>
      </c>
      <c r="T230" s="70">
        <v>993.13659054320578</v>
      </c>
      <c r="U230" s="70">
        <v>1014.8458322821361</v>
      </c>
      <c r="V230" s="70">
        <v>1035.4377347893342</v>
      </c>
      <c r="W230" s="70">
        <v>1054.5994112819312</v>
      </c>
      <c r="X230" s="70">
        <v>1072.4400991924765</v>
      </c>
      <c r="Y230" s="70">
        <v>1092.3062198878424</v>
      </c>
      <c r="Z230" s="70">
        <v>1111.2443243481719</v>
      </c>
      <c r="AA230" s="70">
        <v>1129.4219282478393</v>
      </c>
      <c r="AB230" s="70">
        <v>1147.1372382312736</v>
      </c>
      <c r="AC230" s="70">
        <v>1164.7763571265343</v>
      </c>
      <c r="AD230" s="70">
        <v>1182.4704798538303</v>
      </c>
      <c r="AE230" s="70">
        <v>1200.295202785705</v>
      </c>
      <c r="AF230" s="70">
        <v>1217.9377986377121</v>
      </c>
      <c r="AG230" s="70">
        <v>1235.4081279892043</v>
      </c>
      <c r="AH230" s="70">
        <v>1252.3403289361518</v>
      </c>
      <c r="AI230" s="70">
        <v>1266.5820363680696</v>
      </c>
      <c r="AJ230" s="70">
        <v>1281.0846991124661</v>
      </c>
      <c r="AK230" s="70">
        <v>1295.6145388027076</v>
      </c>
      <c r="AL230" s="70">
        <v>1310.2958654567105</v>
      </c>
      <c r="AM230" s="70">
        <v>1325.3103709141251</v>
      </c>
      <c r="AN230" s="70">
        <v>1340.1974363853672</v>
      </c>
      <c r="AO230" s="70">
        <v>1355.9150052481932</v>
      </c>
      <c r="AP230" s="70">
        <v>1372.2189502925075</v>
      </c>
      <c r="AQ230" s="70">
        <v>1388.8038917057174</v>
      </c>
      <c r="AR230" s="70">
        <v>1405.5447753339458</v>
      </c>
      <c r="AS230" s="70">
        <v>1422.6377873646561</v>
      </c>
      <c r="AT230" s="70">
        <v>1439.9479028179533</v>
      </c>
      <c r="AU230" s="70">
        <v>1457.5687879270629</v>
      </c>
      <c r="AV230" s="70">
        <v>1475.7377127952295</v>
      </c>
      <c r="AW230" s="70">
        <v>1494.1170351579867</v>
      </c>
      <c r="AX230" s="70">
        <v>1512.3212208905927</v>
      </c>
      <c r="AY230" s="70">
        <v>1530.5930137136368</v>
      </c>
      <c r="AZ230" s="70">
        <v>1548.8206767690322</v>
      </c>
    </row>
    <row r="231" spans="1:52" x14ac:dyDescent="0.35">
      <c r="A231" s="75" t="s">
        <v>907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1.3414181050756497E-2</v>
      </c>
      <c r="S231" s="70">
        <v>2.9278754992768191E-2</v>
      </c>
      <c r="T231" s="70">
        <v>4.5495448096013934E-2</v>
      </c>
      <c r="U231" s="70">
        <v>6.1945446986491126E-2</v>
      </c>
      <c r="V231" s="70">
        <v>7.8984705842704381E-2</v>
      </c>
      <c r="W231" s="70">
        <v>9.6210744866386019E-2</v>
      </c>
      <c r="X231" s="70">
        <v>0.11320584566992165</v>
      </c>
      <c r="Y231" s="70">
        <v>0.13109088012207115</v>
      </c>
      <c r="Z231" s="70">
        <v>0.1478757732436127</v>
      </c>
      <c r="AA231" s="70">
        <v>0.16464915362320695</v>
      </c>
      <c r="AB231" s="70">
        <v>0.18202896512764186</v>
      </c>
      <c r="AC231" s="70">
        <v>0.20016177009834729</v>
      </c>
      <c r="AD231" s="70">
        <v>0.2179514454080809</v>
      </c>
      <c r="AE231" s="70">
        <v>0.23629566969829408</v>
      </c>
      <c r="AF231" s="70">
        <v>0.2548657901678677</v>
      </c>
      <c r="AG231" s="70">
        <v>0.27415877364153018</v>
      </c>
      <c r="AH231" s="70">
        <v>0.29360149617088244</v>
      </c>
      <c r="AI231" s="70">
        <v>0.3117528604814232</v>
      </c>
      <c r="AJ231" s="70">
        <v>0.33031412340393168</v>
      </c>
      <c r="AK231" s="70">
        <v>0.34936262257378797</v>
      </c>
      <c r="AL231" s="70">
        <v>0.36917990111685434</v>
      </c>
      <c r="AM231" s="70">
        <v>0.39027907741350576</v>
      </c>
      <c r="AN231" s="70">
        <v>0.43111622298680291</v>
      </c>
      <c r="AO231" s="70">
        <v>0.45246442712357998</v>
      </c>
      <c r="AP231" s="70">
        <v>0.47683413878627812</v>
      </c>
      <c r="AQ231" s="70">
        <v>0.50285699254289717</v>
      </c>
      <c r="AR231" s="70">
        <v>0.52968954511323263</v>
      </c>
      <c r="AS231" s="70">
        <v>0.56136421594585917</v>
      </c>
      <c r="AT231" s="70">
        <v>0.59399023268989493</v>
      </c>
      <c r="AU231" s="70">
        <v>0.63403519664044405</v>
      </c>
      <c r="AV231" s="70">
        <v>0.67235690478518051</v>
      </c>
      <c r="AW231" s="70">
        <v>0.71166401736045681</v>
      </c>
      <c r="AX231" s="70">
        <v>0.75559989235790903</v>
      </c>
      <c r="AY231" s="70">
        <v>0.80588276299214423</v>
      </c>
      <c r="AZ231" s="70">
        <v>0.85733012544225295</v>
      </c>
    </row>
    <row r="232" spans="1:52" x14ac:dyDescent="0.35">
      <c r="A232" s="75" t="s">
        <v>898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5.2690834546495394E-10</v>
      </c>
      <c r="S232" s="70">
        <v>1.6436541658945721E-9</v>
      </c>
      <c r="T232" s="70">
        <v>3.6806122758561469E-9</v>
      </c>
      <c r="U232" s="70">
        <v>7.3584038119950992E-9</v>
      </c>
      <c r="V232" s="70">
        <v>1.4122745842364318E-8</v>
      </c>
      <c r="W232" s="70">
        <v>2.6257337550500774E-8</v>
      </c>
      <c r="X232" s="70">
        <v>4.7433107742622991E-8</v>
      </c>
      <c r="Y232" s="70">
        <v>8.6724892819066351E-8</v>
      </c>
      <c r="Z232" s="70">
        <v>1.5168923632336106E-7</v>
      </c>
      <c r="AA232" s="70">
        <v>2.6557241663222835E-7</v>
      </c>
      <c r="AB232" s="70">
        <v>4.7257985457549426E-7</v>
      </c>
      <c r="AC232" s="70">
        <v>8.5133573480383303E-7</v>
      </c>
      <c r="AD232" s="70">
        <v>1.4976175753524506E-6</v>
      </c>
      <c r="AE232" s="70">
        <v>2.6598135058980494E-6</v>
      </c>
      <c r="AF232" s="70">
        <v>4.6935135699122532E-6</v>
      </c>
      <c r="AG232" s="70">
        <v>8.3402969937082364E-6</v>
      </c>
      <c r="AH232" s="70">
        <v>1.4646482558819782E-5</v>
      </c>
      <c r="AI232" s="70">
        <v>2.4974806350670485E-5</v>
      </c>
      <c r="AJ232" s="70">
        <v>4.2841726356112036E-5</v>
      </c>
      <c r="AK232" s="70">
        <v>7.3610248781488352E-5</v>
      </c>
      <c r="AL232" s="70">
        <v>1.2686657141905078E-4</v>
      </c>
      <c r="AM232" s="70">
        <v>2.2020531817917784E-4</v>
      </c>
      <c r="AN232" s="70">
        <v>5.1133940905039716E-4</v>
      </c>
      <c r="AO232" s="70">
        <v>7.5610443649804632E-4</v>
      </c>
      <c r="AP232" s="70">
        <v>1.193480897822387E-3</v>
      </c>
      <c r="AQ232" s="70">
        <v>1.911088543797612E-3</v>
      </c>
      <c r="AR232" s="70">
        <v>3.0160243494511438E-3</v>
      </c>
      <c r="AS232" s="70">
        <v>4.930595921759969E-3</v>
      </c>
      <c r="AT232" s="70">
        <v>7.7445531607146312E-3</v>
      </c>
      <c r="AU232" s="70">
        <v>1.2534357898060865E-2</v>
      </c>
      <c r="AV232" s="70">
        <v>1.8699671039643387E-2</v>
      </c>
      <c r="AW232" s="70">
        <v>2.6984021997208674E-2</v>
      </c>
      <c r="AX232" s="70">
        <v>3.8763258068634843E-2</v>
      </c>
      <c r="AY232" s="70">
        <v>5.5484429890013148E-2</v>
      </c>
      <c r="AZ232" s="70">
        <v>7.6146222185188531E-2</v>
      </c>
    </row>
    <row r="233" spans="1:52" x14ac:dyDescent="0.35">
      <c r="A233" s="75" t="s">
        <v>908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>
        <v>0</v>
      </c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>
        <v>488.55765784366469</v>
      </c>
      <c r="C238" s="68">
        <v>502.07044358593964</v>
      </c>
      <c r="D238" s="68">
        <v>515.84662473341382</v>
      </c>
      <c r="E238" s="68">
        <v>520.63370105432341</v>
      </c>
      <c r="F238" s="68">
        <v>540.19247954387788</v>
      </c>
      <c r="G238" s="68">
        <v>551.74414555644512</v>
      </c>
      <c r="H238" s="68">
        <v>559.36794483516928</v>
      </c>
      <c r="I238" s="68">
        <v>559.38468531654939</v>
      </c>
      <c r="J238" s="68">
        <v>564.58277876649163</v>
      </c>
      <c r="K238" s="68">
        <v>548.18839997336147</v>
      </c>
      <c r="L238" s="68">
        <v>550.09675691825316</v>
      </c>
      <c r="M238" s="68">
        <v>552.24809089270389</v>
      </c>
      <c r="N238" s="68">
        <v>549.66867966692291</v>
      </c>
      <c r="O238" s="68">
        <v>551.79021736053232</v>
      </c>
      <c r="P238" s="68">
        <v>568.8984744738309</v>
      </c>
      <c r="Q238" s="68">
        <v>541.99808770295169</v>
      </c>
      <c r="R238" s="68">
        <v>548.08084306325725</v>
      </c>
      <c r="S238" s="68">
        <v>555.96371224182985</v>
      </c>
      <c r="T238" s="68">
        <v>563.47477386381308</v>
      </c>
      <c r="U238" s="68">
        <v>569.93915067042508</v>
      </c>
      <c r="V238" s="68">
        <v>575.48995578564552</v>
      </c>
      <c r="W238" s="68">
        <v>580.47872795724743</v>
      </c>
      <c r="X238" s="68">
        <v>585.0158420101626</v>
      </c>
      <c r="Y238" s="68">
        <v>589.98478158858882</v>
      </c>
      <c r="Z238" s="68">
        <v>594.7442664013862</v>
      </c>
      <c r="AA238" s="68">
        <v>599.41681121817487</v>
      </c>
      <c r="AB238" s="68">
        <v>604.19955067716535</v>
      </c>
      <c r="AC238" s="68">
        <v>609.02798898275432</v>
      </c>
      <c r="AD238" s="68">
        <v>613.89392813925156</v>
      </c>
      <c r="AE238" s="68">
        <v>618.74734160549019</v>
      </c>
      <c r="AF238" s="68">
        <v>623.5632331227381</v>
      </c>
      <c r="AG238" s="68">
        <v>628.25380502107544</v>
      </c>
      <c r="AH238" s="68">
        <v>632.89617610931828</v>
      </c>
      <c r="AI238" s="68">
        <v>637.58376773955649</v>
      </c>
      <c r="AJ238" s="68">
        <v>642.39585423383153</v>
      </c>
      <c r="AK238" s="68">
        <v>647.39448253495686</v>
      </c>
      <c r="AL238" s="68">
        <v>652.6378846505778</v>
      </c>
      <c r="AM238" s="68">
        <v>657.67058362422711</v>
      </c>
      <c r="AN238" s="68">
        <v>662.902096521462</v>
      </c>
      <c r="AO238" s="68">
        <v>668.30948508935558</v>
      </c>
      <c r="AP238" s="68">
        <v>673.89042989984387</v>
      </c>
      <c r="AQ238" s="68">
        <v>679.32413060100851</v>
      </c>
      <c r="AR238" s="68">
        <v>684.89712908876004</v>
      </c>
      <c r="AS238" s="68">
        <v>690.56814570063568</v>
      </c>
      <c r="AT238" s="68">
        <v>696.44481804013787</v>
      </c>
      <c r="AU238" s="68">
        <v>702.54532377038595</v>
      </c>
      <c r="AV238" s="68">
        <v>708.95580026019684</v>
      </c>
      <c r="AW238" s="68">
        <v>715.51890780284293</v>
      </c>
      <c r="AX238" s="68">
        <v>722.17154939181069</v>
      </c>
      <c r="AY238" s="68">
        <v>728.90504836814307</v>
      </c>
      <c r="AZ238" s="68">
        <v>735.66717633050655</v>
      </c>
    </row>
    <row r="239" spans="1:52" x14ac:dyDescent="0.35">
      <c r="A239" s="75" t="s">
        <v>906</v>
      </c>
      <c r="B239" s="70">
        <v>488.55765784366469</v>
      </c>
      <c r="C239" s="70">
        <v>502.07044358593964</v>
      </c>
      <c r="D239" s="70">
        <v>515.84662473341382</v>
      </c>
      <c r="E239" s="70">
        <v>520.63370105432341</v>
      </c>
      <c r="F239" s="70">
        <v>540.19247954387788</v>
      </c>
      <c r="G239" s="70">
        <v>551.74414555644512</v>
      </c>
      <c r="H239" s="70">
        <v>559.36794483516928</v>
      </c>
      <c r="I239" s="70">
        <v>559.38468531654939</v>
      </c>
      <c r="J239" s="70">
        <v>564.58277876649163</v>
      </c>
      <c r="K239" s="70">
        <v>548.18839997336147</v>
      </c>
      <c r="L239" s="70">
        <v>550.09675691825316</v>
      </c>
      <c r="M239" s="70">
        <v>552.24809089270389</v>
      </c>
      <c r="N239" s="70">
        <v>549.66867966692291</v>
      </c>
      <c r="O239" s="70">
        <v>551.79021736053232</v>
      </c>
      <c r="P239" s="70">
        <v>568.8984744738309</v>
      </c>
      <c r="Q239" s="70">
        <v>541.99808770295169</v>
      </c>
      <c r="R239" s="70">
        <v>548.07577532008554</v>
      </c>
      <c r="S239" s="70">
        <v>555.95262386772151</v>
      </c>
      <c r="T239" s="70">
        <v>563.4574635337799</v>
      </c>
      <c r="U239" s="70">
        <v>569.91581198414838</v>
      </c>
      <c r="V239" s="70">
        <v>575.46025348887747</v>
      </c>
      <c r="W239" s="70">
        <v>580.44279637383158</v>
      </c>
      <c r="X239" s="70">
        <v>584.97401275643438</v>
      </c>
      <c r="Y239" s="70">
        <v>589.93657225459924</v>
      </c>
      <c r="Z239" s="70">
        <v>594.69021272649911</v>
      </c>
      <c r="AA239" s="70">
        <v>599.35715512432841</v>
      </c>
      <c r="AB239" s="70">
        <v>604.13416344348502</v>
      </c>
      <c r="AC239" s="70">
        <v>608.9567741214629</v>
      </c>
      <c r="AD239" s="70">
        <v>613.81734463316036</v>
      </c>
      <c r="AE239" s="70">
        <v>618.6650253678298</v>
      </c>
      <c r="AF239" s="70">
        <v>623.47538005795718</v>
      </c>
      <c r="AG239" s="70">
        <v>628.16030001904335</v>
      </c>
      <c r="AH239" s="70">
        <v>632.79693073880321</v>
      </c>
      <c r="AI239" s="70">
        <v>637.47855814147931</v>
      </c>
      <c r="AJ239" s="70">
        <v>642.28516656800912</v>
      </c>
      <c r="AK239" s="70">
        <v>647.27770458112468</v>
      </c>
      <c r="AL239" s="70">
        <v>652.51515648099803</v>
      </c>
      <c r="AM239" s="70">
        <v>657.54160817510456</v>
      </c>
      <c r="AN239" s="70">
        <v>662.76737550687676</v>
      </c>
      <c r="AO239" s="70">
        <v>668.16983746481424</v>
      </c>
      <c r="AP239" s="70">
        <v>673.74550973567682</v>
      </c>
      <c r="AQ239" s="70">
        <v>679.17183752476853</v>
      </c>
      <c r="AR239" s="70">
        <v>684.73692253840932</v>
      </c>
      <c r="AS239" s="70">
        <v>690.40127430047551</v>
      </c>
      <c r="AT239" s="70">
        <v>696.2428527316888</v>
      </c>
      <c r="AU239" s="70">
        <v>702.33462063654054</v>
      </c>
      <c r="AV239" s="70">
        <v>708.73581784220266</v>
      </c>
      <c r="AW239" s="70">
        <v>715.28674504581465</v>
      </c>
      <c r="AX239" s="70">
        <v>721.92399165948393</v>
      </c>
      <c r="AY239" s="70">
        <v>728.642409616176</v>
      </c>
      <c r="AZ239" s="70">
        <v>735.38245847706844</v>
      </c>
    </row>
    <row r="240" spans="1:52" x14ac:dyDescent="0.35">
      <c r="A240" s="75" t="s">
        <v>907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5.0676395388565641E-3</v>
      </c>
      <c r="S240" s="70">
        <v>1.1088090893750204E-2</v>
      </c>
      <c r="T240" s="70">
        <v>1.7309777312808038E-2</v>
      </c>
      <c r="U240" s="70">
        <v>2.3337753680370058E-2</v>
      </c>
      <c r="V240" s="70">
        <v>2.9700780506832794E-2</v>
      </c>
      <c r="W240" s="70">
        <v>3.5929238487915217E-2</v>
      </c>
      <c r="X240" s="70">
        <v>4.1825766653796115E-2</v>
      </c>
      <c r="Y240" s="70">
        <v>4.8204072595674358E-2</v>
      </c>
      <c r="Z240" s="70">
        <v>5.4046069602314055E-2</v>
      </c>
      <c r="AA240" s="70">
        <v>5.9645290012382488E-2</v>
      </c>
      <c r="AB240" s="70">
        <v>6.5371733539747373E-2</v>
      </c>
      <c r="AC240" s="70">
        <v>7.1192577865528683E-2</v>
      </c>
      <c r="AD240" s="70">
        <v>7.6552370393991376E-2</v>
      </c>
      <c r="AE240" s="70">
        <v>8.2271664169728087E-2</v>
      </c>
      <c r="AF240" s="70">
        <v>8.7790494332221275E-2</v>
      </c>
      <c r="AG240" s="70">
        <v>9.341802720418485E-2</v>
      </c>
      <c r="AH240" s="70">
        <v>9.9122238787259898E-2</v>
      </c>
      <c r="AI240" s="70">
        <v>0.1050346532786873</v>
      </c>
      <c r="AJ240" s="70">
        <v>0.110447422882131</v>
      </c>
      <c r="AK240" s="70">
        <v>0.11643979774464483</v>
      </c>
      <c r="AL240" s="70">
        <v>0.122267872448558</v>
      </c>
      <c r="AM240" s="70">
        <v>0.12833583872885684</v>
      </c>
      <c r="AN240" s="70">
        <v>0.13386650390771321</v>
      </c>
      <c r="AO240" s="70">
        <v>0.1385543382357842</v>
      </c>
      <c r="AP240" s="70">
        <v>0.14352353581682942</v>
      </c>
      <c r="AQ240" s="70">
        <v>0.15035648705689209</v>
      </c>
      <c r="AR240" s="70">
        <v>0.15751349895966527</v>
      </c>
      <c r="AS240" s="70">
        <v>0.16340293983758106</v>
      </c>
      <c r="AT240" s="70">
        <v>0.19392163161575257</v>
      </c>
      <c r="AU240" s="70">
        <v>0.20124423152254894</v>
      </c>
      <c r="AV240" s="70">
        <v>0.20878653131929156</v>
      </c>
      <c r="AW240" s="70">
        <v>0.21836069225765614</v>
      </c>
      <c r="AX240" s="70">
        <v>0.23011731240000249</v>
      </c>
      <c r="AY240" s="70">
        <v>0.24121654989400215</v>
      </c>
      <c r="AZ240" s="70">
        <v>0.25693202896554801</v>
      </c>
    </row>
    <row r="241" spans="1:52" x14ac:dyDescent="0.35">
      <c r="A241" s="75" t="s">
        <v>898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1.0363277330234821E-7</v>
      </c>
      <c r="S241" s="70">
        <v>2.8321461716589228E-7</v>
      </c>
      <c r="T241" s="70">
        <v>5.5272036477874376E-7</v>
      </c>
      <c r="U241" s="70">
        <v>9.3259632958432737E-7</v>
      </c>
      <c r="V241" s="70">
        <v>1.5162612412166502E-6</v>
      </c>
      <c r="W241" s="70">
        <v>2.3449279262624426E-6</v>
      </c>
      <c r="X241" s="70">
        <v>3.4870744032792977E-6</v>
      </c>
      <c r="Y241" s="70">
        <v>5.261393907386968E-6</v>
      </c>
      <c r="Z241" s="70">
        <v>7.6052847890152013E-6</v>
      </c>
      <c r="AA241" s="70">
        <v>1.08038340904092E-5</v>
      </c>
      <c r="AB241" s="70">
        <v>1.5500140508010402E-5</v>
      </c>
      <c r="AC241" s="70">
        <v>2.2283425879462097E-5</v>
      </c>
      <c r="AD241" s="70">
        <v>3.1135697268750441E-5</v>
      </c>
      <c r="AE241" s="70">
        <v>4.4573490588938412E-5</v>
      </c>
      <c r="AF241" s="70">
        <v>6.2570448633464653E-5</v>
      </c>
      <c r="AG241" s="70">
        <v>8.6974827887214022E-5</v>
      </c>
      <c r="AH241" s="70">
        <v>1.231317278834825E-4</v>
      </c>
      <c r="AI241" s="70">
        <v>1.7494479843035683E-4</v>
      </c>
      <c r="AJ241" s="70">
        <v>2.402429403445146E-4</v>
      </c>
      <c r="AK241" s="70">
        <v>3.3815608755356107E-4</v>
      </c>
      <c r="AL241" s="70">
        <v>4.6029713120094532E-4</v>
      </c>
      <c r="AM241" s="70">
        <v>6.396103936977905E-4</v>
      </c>
      <c r="AN241" s="70">
        <v>8.5451067755942486E-4</v>
      </c>
      <c r="AO241" s="70">
        <v>1.0932863056106496E-3</v>
      </c>
      <c r="AP241" s="70">
        <v>1.3966283502248134E-3</v>
      </c>
      <c r="AQ241" s="70">
        <v>1.9365891831050201E-3</v>
      </c>
      <c r="AR241" s="70">
        <v>2.6930513909874591E-3</v>
      </c>
      <c r="AS241" s="70">
        <v>3.468460322577414E-3</v>
      </c>
      <c r="AT241" s="70">
        <v>8.0436768332441885E-3</v>
      </c>
      <c r="AU241" s="70">
        <v>9.4589023228203901E-3</v>
      </c>
      <c r="AV241" s="70">
        <v>1.1195886674887915E-2</v>
      </c>
      <c r="AW241" s="70">
        <v>1.3802064770580841E-2</v>
      </c>
      <c r="AX241" s="70">
        <v>1.7440419926697731E-2</v>
      </c>
      <c r="AY241" s="70">
        <v>2.1422202073075752E-2</v>
      </c>
      <c r="AZ241" s="70">
        <v>2.7785824472491404E-2</v>
      </c>
    </row>
    <row r="242" spans="1:52" x14ac:dyDescent="0.35">
      <c r="A242" s="75" t="s">
        <v>908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>
        <v>1090.2823104109523</v>
      </c>
      <c r="C245" s="68">
        <v>1172.0131425657821</v>
      </c>
      <c r="D245" s="68">
        <v>1238.6202254178199</v>
      </c>
      <c r="E245" s="68">
        <v>1288.6209952109646</v>
      </c>
      <c r="F245" s="68">
        <v>1344.630730454207</v>
      </c>
      <c r="G245" s="68">
        <v>1417.9857592388087</v>
      </c>
      <c r="H245" s="68">
        <v>1510.0022499218928</v>
      </c>
      <c r="I245" s="68">
        <v>1598.3080893276233</v>
      </c>
      <c r="J245" s="68">
        <v>1666.3654943148597</v>
      </c>
      <c r="K245" s="68">
        <v>1628.6224513836073</v>
      </c>
      <c r="L245" s="68">
        <v>1654.2604324086074</v>
      </c>
      <c r="M245" s="68">
        <v>1637.1682428844942</v>
      </c>
      <c r="N245" s="68">
        <v>1579.4563883580133</v>
      </c>
      <c r="O245" s="68">
        <v>1526.3323607475409</v>
      </c>
      <c r="P245" s="68">
        <v>1487.096240660713</v>
      </c>
      <c r="Q245" s="68">
        <v>1461.8425210976316</v>
      </c>
      <c r="R245" s="68">
        <v>1479.4633328898228</v>
      </c>
      <c r="S245" s="68">
        <v>1502.1920353651251</v>
      </c>
      <c r="T245" s="68">
        <v>1524.1615723900557</v>
      </c>
      <c r="U245" s="68">
        <v>1543.4085944492824</v>
      </c>
      <c r="V245" s="68">
        <v>1560.2763663005824</v>
      </c>
      <c r="W245" s="68">
        <v>1575.0673142368955</v>
      </c>
      <c r="X245" s="68">
        <v>1588.0724471422006</v>
      </c>
      <c r="Y245" s="68">
        <v>1602.7825340371076</v>
      </c>
      <c r="Z245" s="68">
        <v>1616.3392654393406</v>
      </c>
      <c r="AA245" s="68">
        <v>1629.3702010292006</v>
      </c>
      <c r="AB245" s="68">
        <v>1642.2843655379156</v>
      </c>
      <c r="AC245" s="68">
        <v>1654.9388395588612</v>
      </c>
      <c r="AD245" s="68">
        <v>1667.6320290176745</v>
      </c>
      <c r="AE245" s="68">
        <v>1680.4949994342458</v>
      </c>
      <c r="AF245" s="68">
        <v>1693.7246456845282</v>
      </c>
      <c r="AG245" s="68">
        <v>1707.0562860561038</v>
      </c>
      <c r="AH245" s="68">
        <v>1720.5803028324506</v>
      </c>
      <c r="AI245" s="68">
        <v>1734.5574156404098</v>
      </c>
      <c r="AJ245" s="68">
        <v>1749.1583359620852</v>
      </c>
      <c r="AK245" s="68">
        <v>1764.5076495355213</v>
      </c>
      <c r="AL245" s="68">
        <v>1780.8084644406101</v>
      </c>
      <c r="AM245" s="68">
        <v>1791.6760410705406</v>
      </c>
      <c r="AN245" s="68">
        <v>1803.1806860821971</v>
      </c>
      <c r="AO245" s="68">
        <v>1815.2516765801106</v>
      </c>
      <c r="AP245" s="68">
        <v>1827.7824227129147</v>
      </c>
      <c r="AQ245" s="68">
        <v>1840.3299985792471</v>
      </c>
      <c r="AR245" s="68">
        <v>1853.2610134655868</v>
      </c>
      <c r="AS245" s="68">
        <v>1866.6640507334346</v>
      </c>
      <c r="AT245" s="68">
        <v>1880.9636407097619</v>
      </c>
      <c r="AU245" s="68">
        <v>1896.4750329429114</v>
      </c>
      <c r="AV245" s="68">
        <v>1913.2944225033173</v>
      </c>
      <c r="AW245" s="68">
        <v>1930.9917659473015</v>
      </c>
      <c r="AX245" s="68">
        <v>1949.2250169227027</v>
      </c>
      <c r="AY245" s="68">
        <v>1967.7727512149129</v>
      </c>
      <c r="AZ245" s="68">
        <v>1986.4771300203761</v>
      </c>
    </row>
    <row r="246" spans="1:52" x14ac:dyDescent="0.35">
      <c r="A246" s="75" t="s">
        <v>906</v>
      </c>
      <c r="B246" s="70">
        <v>1090.2823104109523</v>
      </c>
      <c r="C246" s="70">
        <v>1172.0131425657821</v>
      </c>
      <c r="D246" s="70">
        <v>1238.6202254178199</v>
      </c>
      <c r="E246" s="70">
        <v>1288.6209952109646</v>
      </c>
      <c r="F246" s="70">
        <v>1344.630730454207</v>
      </c>
      <c r="G246" s="70">
        <v>1417.9857592388087</v>
      </c>
      <c r="H246" s="70">
        <v>1510.0022499218928</v>
      </c>
      <c r="I246" s="70">
        <v>1598.3080893276233</v>
      </c>
      <c r="J246" s="70">
        <v>1666.3654943148597</v>
      </c>
      <c r="K246" s="70">
        <v>1628.6224513836073</v>
      </c>
      <c r="L246" s="70">
        <v>1654.2604324086074</v>
      </c>
      <c r="M246" s="70">
        <v>1637.1682428844942</v>
      </c>
      <c r="N246" s="70">
        <v>1579.4563883580133</v>
      </c>
      <c r="O246" s="70">
        <v>1526.3323607475409</v>
      </c>
      <c r="P246" s="70">
        <v>1487.096240660713</v>
      </c>
      <c r="Q246" s="70">
        <v>1461.8425210976316</v>
      </c>
      <c r="R246" s="70">
        <v>1479.4492981711571</v>
      </c>
      <c r="S246" s="70">
        <v>1502.1618970513887</v>
      </c>
      <c r="T246" s="70">
        <v>1524.1143336041482</v>
      </c>
      <c r="U246" s="70">
        <v>1543.3447389848025</v>
      </c>
      <c r="V246" s="70">
        <v>1560.1956134600582</v>
      </c>
      <c r="W246" s="70">
        <v>1574.9695414517878</v>
      </c>
      <c r="X246" s="70">
        <v>1587.9576633609449</v>
      </c>
      <c r="Y246" s="70">
        <v>1602.6493267218739</v>
      </c>
      <c r="Z246" s="70">
        <v>1616.1879788085209</v>
      </c>
      <c r="AA246" s="70">
        <v>1629.2010208370127</v>
      </c>
      <c r="AB246" s="70">
        <v>1642.0956890743419</v>
      </c>
      <c r="AC246" s="70">
        <v>1654.7318599482944</v>
      </c>
      <c r="AD246" s="70">
        <v>1667.4064714043345</v>
      </c>
      <c r="AE246" s="70">
        <v>1680.250404591721</v>
      </c>
      <c r="AF246" s="70">
        <v>1693.4600003886183</v>
      </c>
      <c r="AG246" s="70">
        <v>1706.772354554804</v>
      </c>
      <c r="AH246" s="70">
        <v>1720.2755740522621</v>
      </c>
      <c r="AI246" s="70">
        <v>1734.2318208196345</v>
      </c>
      <c r="AJ246" s="70">
        <v>1748.8136300224935</v>
      </c>
      <c r="AK246" s="70">
        <v>1764.1416846316124</v>
      </c>
      <c r="AL246" s="70">
        <v>1780.4214647906699</v>
      </c>
      <c r="AM246" s="70">
        <v>1791.2665782023687</v>
      </c>
      <c r="AN246" s="70">
        <v>1802.749977182918</v>
      </c>
      <c r="AO246" s="70">
        <v>1814.7962115420701</v>
      </c>
      <c r="AP246" s="70">
        <v>1827.2982845396771</v>
      </c>
      <c r="AQ246" s="70">
        <v>1839.8180881405151</v>
      </c>
      <c r="AR246" s="70">
        <v>1852.7176283888655</v>
      </c>
      <c r="AS246" s="70">
        <v>1866.0828949061149</v>
      </c>
      <c r="AT246" s="70">
        <v>1880.3154121143396</v>
      </c>
      <c r="AU246" s="70">
        <v>1895.7753823895703</v>
      </c>
      <c r="AV246" s="70">
        <v>1912.5462690417169</v>
      </c>
      <c r="AW246" s="70">
        <v>1930.1856346070279</v>
      </c>
      <c r="AX246" s="70">
        <v>1948.3491817415299</v>
      </c>
      <c r="AY246" s="70">
        <v>1966.8278354567783</v>
      </c>
      <c r="AZ246" s="70">
        <v>1985.4435057360431</v>
      </c>
    </row>
    <row r="247" spans="1:52" x14ac:dyDescent="0.35">
      <c r="A247" s="75" t="s">
        <v>907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1.4034390710941392E-2</v>
      </c>
      <c r="S247" s="70">
        <v>3.0137434566484027E-2</v>
      </c>
      <c r="T247" s="70">
        <v>4.7237043386389781E-2</v>
      </c>
      <c r="U247" s="70">
        <v>6.3852496768653594E-2</v>
      </c>
      <c r="V247" s="70">
        <v>8.0748066499500004E-2</v>
      </c>
      <c r="W247" s="70">
        <v>9.7765354626995427E-2</v>
      </c>
      <c r="X247" s="70">
        <v>0.11477252427755209</v>
      </c>
      <c r="Y247" s="70">
        <v>0.13319004794755121</v>
      </c>
      <c r="Z247" s="70">
        <v>0.15126084145032823</v>
      </c>
      <c r="AA247" s="70">
        <v>0.16914236620014425</v>
      </c>
      <c r="AB247" s="70">
        <v>0.18861973759676198</v>
      </c>
      <c r="AC247" s="70">
        <v>0.20689769536474947</v>
      </c>
      <c r="AD247" s="70">
        <v>0.22543881141479244</v>
      </c>
      <c r="AE247" s="70">
        <v>0.24442321657274441</v>
      </c>
      <c r="AF247" s="70">
        <v>0.26439531462934884</v>
      </c>
      <c r="AG247" s="70">
        <v>0.28357714670984585</v>
      </c>
      <c r="AH247" s="70">
        <v>0.30421764782736305</v>
      </c>
      <c r="AI247" s="70">
        <v>0.32487050251775429</v>
      </c>
      <c r="AJ247" s="70">
        <v>0.34370679384239528</v>
      </c>
      <c r="AK247" s="70">
        <v>0.36455809679565115</v>
      </c>
      <c r="AL247" s="70">
        <v>0.3850498863097474</v>
      </c>
      <c r="AM247" s="70">
        <v>0.40676946666877345</v>
      </c>
      <c r="AN247" s="70">
        <v>0.42705296619147387</v>
      </c>
      <c r="AO247" s="70">
        <v>0.45039158501865406</v>
      </c>
      <c r="AP247" s="70">
        <v>0.47696542674371989</v>
      </c>
      <c r="AQ247" s="70">
        <v>0.50214041498325368</v>
      </c>
      <c r="AR247" s="70">
        <v>0.53014142351627869</v>
      </c>
      <c r="AS247" s="70">
        <v>0.56274136989821799</v>
      </c>
      <c r="AT247" s="70">
        <v>0.61914491376277325</v>
      </c>
      <c r="AU247" s="70">
        <v>0.66099502649348341</v>
      </c>
      <c r="AV247" s="70">
        <v>0.69875494545401384</v>
      </c>
      <c r="AW247" s="70">
        <v>0.74275410187067004</v>
      </c>
      <c r="AX247" s="70">
        <v>0.7937461215117585</v>
      </c>
      <c r="AY247" s="70">
        <v>0.84217530125895335</v>
      </c>
      <c r="AZ247" s="70">
        <v>0.90150192191084455</v>
      </c>
    </row>
    <row r="248" spans="1:52" x14ac:dyDescent="0.35">
      <c r="A248" s="75" t="s">
        <v>898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3.27954639335198E-7</v>
      </c>
      <c r="S248" s="70">
        <v>8.7916995700539841E-7</v>
      </c>
      <c r="T248" s="70">
        <v>1.7425210404156902E-6</v>
      </c>
      <c r="U248" s="70">
        <v>2.9677112331555872E-6</v>
      </c>
      <c r="V248" s="70">
        <v>4.7740245792208586E-6</v>
      </c>
      <c r="W248" s="70">
        <v>7.4304807503151557E-6</v>
      </c>
      <c r="X248" s="70">
        <v>1.1256978165019307E-5</v>
      </c>
      <c r="Y248" s="70">
        <v>1.7267286028345288E-5</v>
      </c>
      <c r="Z248" s="70">
        <v>2.5789369425872614E-5</v>
      </c>
      <c r="AA248" s="70">
        <v>3.7825987867897792E-5</v>
      </c>
      <c r="AB248" s="70">
        <v>5.6725977037494729E-5</v>
      </c>
      <c r="AC248" s="70">
        <v>8.1915202121623018E-5</v>
      </c>
      <c r="AD248" s="70">
        <v>1.1880192523805334E-4</v>
      </c>
      <c r="AE248" s="70">
        <v>1.716259520134569E-4</v>
      </c>
      <c r="AF248" s="70">
        <v>2.4998128062976875E-4</v>
      </c>
      <c r="AG248" s="70">
        <v>3.5435458985028361E-4</v>
      </c>
      <c r="AH248" s="70">
        <v>5.1113236120810593E-4</v>
      </c>
      <c r="AI248" s="70">
        <v>7.2431825731277563E-4</v>
      </c>
      <c r="AJ248" s="70">
        <v>9.991457492926428E-4</v>
      </c>
      <c r="AK248" s="70">
        <v>1.4068071131314007E-3</v>
      </c>
      <c r="AL248" s="70">
        <v>1.9497636304501354E-3</v>
      </c>
      <c r="AM248" s="70">
        <v>2.6934015031486991E-3</v>
      </c>
      <c r="AN248" s="70">
        <v>3.655933087766643E-3</v>
      </c>
      <c r="AO248" s="70">
        <v>5.0734530217653936E-3</v>
      </c>
      <c r="AP248" s="70">
        <v>7.1727464939548881E-3</v>
      </c>
      <c r="AQ248" s="70">
        <v>9.770023748751749E-3</v>
      </c>
      <c r="AR248" s="70">
        <v>1.3243653205060256E-2</v>
      </c>
      <c r="AS248" s="70">
        <v>1.8414457421454561E-2</v>
      </c>
      <c r="AT248" s="70">
        <v>2.9083681659694993E-2</v>
      </c>
      <c r="AU248" s="70">
        <v>3.8655526847575242E-2</v>
      </c>
      <c r="AV248" s="70">
        <v>4.939851614635607E-2</v>
      </c>
      <c r="AW248" s="70">
        <v>6.3377238402974531E-2</v>
      </c>
      <c r="AX248" s="70">
        <v>8.2089059660987784E-2</v>
      </c>
      <c r="AY248" s="70">
        <v>0.10274045687570732</v>
      </c>
      <c r="AZ248" s="70">
        <v>0.13212236242192801</v>
      </c>
    </row>
    <row r="249" spans="1:52" x14ac:dyDescent="0.35">
      <c r="A249" s="75" t="s">
        <v>908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Data!J42</f>
        <v>0</v>
      </c>
      <c r="C2" s="14">
        <f>Data!K42</f>
        <v>0</v>
      </c>
      <c r="D2" s="14">
        <f>Data!L42</f>
        <v>0</v>
      </c>
      <c r="E2" s="14">
        <f>Data!M42</f>
        <v>0</v>
      </c>
      <c r="F2" s="14">
        <f>Data!N42</f>
        <v>0</v>
      </c>
      <c r="G2" s="14">
        <f>Data!O42</f>
        <v>0</v>
      </c>
      <c r="H2" s="14">
        <f>Data!P42</f>
        <v>0</v>
      </c>
      <c r="I2" s="14">
        <f>Data!Q42</f>
        <v>0</v>
      </c>
      <c r="J2" s="14">
        <f>Data!R42</f>
        <v>0</v>
      </c>
      <c r="K2" s="14">
        <f>Data!S42</f>
        <v>0</v>
      </c>
      <c r="L2" s="14">
        <f>Data!T42</f>
        <v>0</v>
      </c>
      <c r="M2" s="14">
        <f>Data!U42</f>
        <v>0</v>
      </c>
      <c r="N2" s="14">
        <f>Data!V42</f>
        <v>0</v>
      </c>
      <c r="O2" s="14">
        <f>Data!W42</f>
        <v>0</v>
      </c>
      <c r="P2" s="14">
        <f>Data!X42</f>
        <v>0</v>
      </c>
      <c r="Q2" s="14">
        <f>Data!Y42</f>
        <v>0</v>
      </c>
      <c r="R2" s="14">
        <f>Data!Z42</f>
        <v>0</v>
      </c>
      <c r="S2" s="14">
        <f>Data!AA42</f>
        <v>0</v>
      </c>
      <c r="T2" s="14">
        <f>Data!AB42</f>
        <v>0</v>
      </c>
      <c r="U2" s="14">
        <f>Data!AC42</f>
        <v>0</v>
      </c>
      <c r="V2" s="14">
        <f>Data!AD42</f>
        <v>0</v>
      </c>
      <c r="W2" s="14">
        <f>Data!AE42</f>
        <v>0</v>
      </c>
      <c r="X2" s="14">
        <f>Data!AF42</f>
        <v>0</v>
      </c>
      <c r="Y2" s="14">
        <f>Data!AG42</f>
        <v>0</v>
      </c>
      <c r="Z2" s="14">
        <f>Data!AH42</f>
        <v>0</v>
      </c>
      <c r="AA2" s="14">
        <f>Data!AI42</f>
        <v>0</v>
      </c>
      <c r="AB2" s="14">
        <f>Data!AJ42</f>
        <v>0</v>
      </c>
      <c r="AC2" s="14">
        <f>Data!AK42</f>
        <v>0</v>
      </c>
      <c r="AD2" s="14">
        <f>Data!AL42</f>
        <v>0</v>
      </c>
      <c r="AE2" s="14">
        <f>Data!AM42</f>
        <v>0</v>
      </c>
      <c r="AF2" s="14">
        <f>Data!AN42</f>
        <v>0</v>
      </c>
    </row>
    <row r="3" spans="1:32" x14ac:dyDescent="0.35">
      <c r="A3" s="14" t="s">
        <v>2</v>
      </c>
      <c r="B3" s="14">
        <f>Data!J43</f>
        <v>0</v>
      </c>
      <c r="C3" s="14">
        <f>Data!K43</f>
        <v>0</v>
      </c>
      <c r="D3" s="14">
        <f>Data!L43</f>
        <v>0</v>
      </c>
      <c r="E3" s="14">
        <f>Data!M43</f>
        <v>0</v>
      </c>
      <c r="F3" s="14">
        <f>Data!N43</f>
        <v>0</v>
      </c>
      <c r="G3" s="14">
        <f>Data!O43</f>
        <v>0</v>
      </c>
      <c r="H3" s="14">
        <f>Data!P43</f>
        <v>0</v>
      </c>
      <c r="I3" s="14">
        <f>Data!Q43</f>
        <v>0</v>
      </c>
      <c r="J3" s="14">
        <f>Data!R43</f>
        <v>0</v>
      </c>
      <c r="K3" s="14">
        <f>Data!S43</f>
        <v>0</v>
      </c>
      <c r="L3" s="14">
        <f>Data!T43</f>
        <v>0</v>
      </c>
      <c r="M3" s="14">
        <f>Data!U43</f>
        <v>0</v>
      </c>
      <c r="N3" s="14">
        <f>Data!V43</f>
        <v>0</v>
      </c>
      <c r="O3" s="14">
        <f>Data!W43</f>
        <v>0</v>
      </c>
      <c r="P3" s="14">
        <f>Data!X43</f>
        <v>0</v>
      </c>
      <c r="Q3" s="14">
        <f>Data!Y43</f>
        <v>0</v>
      </c>
      <c r="R3" s="14">
        <f>Data!Z43</f>
        <v>0</v>
      </c>
      <c r="S3" s="14">
        <f>Data!AA43</f>
        <v>0</v>
      </c>
      <c r="T3" s="14">
        <f>Data!AB43</f>
        <v>0</v>
      </c>
      <c r="U3" s="14">
        <f>Data!AC43</f>
        <v>0</v>
      </c>
      <c r="V3" s="14">
        <f>Data!AD43</f>
        <v>0</v>
      </c>
      <c r="W3" s="14">
        <f>Data!AE43</f>
        <v>0</v>
      </c>
      <c r="X3" s="14">
        <f>Data!AF43</f>
        <v>0</v>
      </c>
      <c r="Y3" s="14">
        <f>Data!AG43</f>
        <v>0</v>
      </c>
      <c r="Z3" s="14">
        <f>Data!AH43</f>
        <v>0</v>
      </c>
      <c r="AA3" s="14">
        <f>Data!AI43</f>
        <v>0</v>
      </c>
      <c r="AB3" s="14">
        <f>Data!AJ43</f>
        <v>0</v>
      </c>
      <c r="AC3" s="14">
        <f>Data!AK43</f>
        <v>0</v>
      </c>
      <c r="AD3" s="14">
        <f>Data!AL43</f>
        <v>0</v>
      </c>
      <c r="AE3" s="14">
        <f>Data!AM43</f>
        <v>0</v>
      </c>
      <c r="AF3" s="14">
        <f>Data!AN43</f>
        <v>0</v>
      </c>
    </row>
    <row r="4" spans="1:32" x14ac:dyDescent="0.35">
      <c r="A4" s="14" t="s">
        <v>3</v>
      </c>
      <c r="B4" s="14">
        <f>Data!J44</f>
        <v>0</v>
      </c>
      <c r="C4" s="14">
        <f>Data!K44</f>
        <v>0</v>
      </c>
      <c r="D4" s="14">
        <f>Data!L44</f>
        <v>0</v>
      </c>
      <c r="E4" s="14">
        <f>Data!M44</f>
        <v>0</v>
      </c>
      <c r="F4" s="14">
        <f>Data!N44</f>
        <v>0</v>
      </c>
      <c r="G4" s="14">
        <f>Data!O44</f>
        <v>0</v>
      </c>
      <c r="H4" s="14">
        <f>Data!P44</f>
        <v>0</v>
      </c>
      <c r="I4" s="14">
        <f>Data!Q44</f>
        <v>0</v>
      </c>
      <c r="J4" s="14">
        <f>Data!R44</f>
        <v>0</v>
      </c>
      <c r="K4" s="14">
        <f>Data!S44</f>
        <v>0</v>
      </c>
      <c r="L4" s="14">
        <f>Data!T44</f>
        <v>0</v>
      </c>
      <c r="M4" s="14">
        <f>Data!U44</f>
        <v>0</v>
      </c>
      <c r="N4" s="14">
        <f>Data!V44</f>
        <v>0</v>
      </c>
      <c r="O4" s="14">
        <f>Data!W44</f>
        <v>0</v>
      </c>
      <c r="P4" s="14">
        <f>Data!X44</f>
        <v>0</v>
      </c>
      <c r="Q4" s="14">
        <f>Data!Y44</f>
        <v>0</v>
      </c>
      <c r="R4" s="14">
        <f>Data!Z44</f>
        <v>0</v>
      </c>
      <c r="S4" s="14">
        <f>Data!AA44</f>
        <v>0</v>
      </c>
      <c r="T4" s="14">
        <f>Data!AB44</f>
        <v>0</v>
      </c>
      <c r="U4" s="14">
        <f>Data!AC44</f>
        <v>0</v>
      </c>
      <c r="V4" s="14">
        <f>Data!AD44</f>
        <v>0</v>
      </c>
      <c r="W4" s="14">
        <f>Data!AE44</f>
        <v>0</v>
      </c>
      <c r="X4" s="14">
        <f>Data!AF44</f>
        <v>0</v>
      </c>
      <c r="Y4" s="14">
        <f>Data!AG44</f>
        <v>0</v>
      </c>
      <c r="Z4" s="14">
        <f>Data!AH44</f>
        <v>0</v>
      </c>
      <c r="AA4" s="14">
        <f>Data!AI44</f>
        <v>0</v>
      </c>
      <c r="AB4" s="14">
        <f>Data!AJ44</f>
        <v>0</v>
      </c>
      <c r="AC4" s="14">
        <f>Data!AK44</f>
        <v>0</v>
      </c>
      <c r="AD4" s="14">
        <f>Data!AL44</f>
        <v>0</v>
      </c>
      <c r="AE4" s="14">
        <f>Data!AM44</f>
        <v>0</v>
      </c>
      <c r="AF4" s="14">
        <f>Data!AN44</f>
        <v>0</v>
      </c>
    </row>
    <row r="5" spans="1:32" x14ac:dyDescent="0.35">
      <c r="A5" s="14" t="s">
        <v>4</v>
      </c>
      <c r="B5" s="14">
        <f>Data!J45</f>
        <v>1</v>
      </c>
      <c r="C5" s="14">
        <f>Data!K45</f>
        <v>1</v>
      </c>
      <c r="D5" s="14">
        <f>Data!L45</f>
        <v>1</v>
      </c>
      <c r="E5" s="14">
        <f>Data!M45</f>
        <v>1</v>
      </c>
      <c r="F5" s="14">
        <f>Data!N45</f>
        <v>1</v>
      </c>
      <c r="G5" s="14">
        <f>Data!O45</f>
        <v>1</v>
      </c>
      <c r="H5" s="14">
        <f>Data!P45</f>
        <v>1</v>
      </c>
      <c r="I5" s="14">
        <f>Data!Q45</f>
        <v>1</v>
      </c>
      <c r="J5" s="14">
        <f>Data!R45</f>
        <v>1</v>
      </c>
      <c r="K5" s="14">
        <f>Data!S45</f>
        <v>1</v>
      </c>
      <c r="L5" s="14">
        <f>Data!T45</f>
        <v>1</v>
      </c>
      <c r="M5" s="14">
        <f>Data!U45</f>
        <v>1</v>
      </c>
      <c r="N5" s="14">
        <f>Data!V45</f>
        <v>1</v>
      </c>
      <c r="O5" s="14">
        <f>Data!W45</f>
        <v>1</v>
      </c>
      <c r="P5" s="14">
        <f>Data!X45</f>
        <v>1</v>
      </c>
      <c r="Q5" s="14">
        <f>Data!Y45</f>
        <v>1</v>
      </c>
      <c r="R5" s="14">
        <f>Data!Z45</f>
        <v>1</v>
      </c>
      <c r="S5" s="14">
        <f>Data!AA45</f>
        <v>1</v>
      </c>
      <c r="T5" s="14">
        <f>Data!AB45</f>
        <v>1</v>
      </c>
      <c r="U5" s="14">
        <f>Data!AC45</f>
        <v>1</v>
      </c>
      <c r="V5" s="14">
        <f>Data!AD45</f>
        <v>1</v>
      </c>
      <c r="W5" s="14">
        <f>Data!AE45</f>
        <v>1</v>
      </c>
      <c r="X5" s="14">
        <f>Data!AF45</f>
        <v>1</v>
      </c>
      <c r="Y5" s="14">
        <f>Data!AG45</f>
        <v>1</v>
      </c>
      <c r="Z5" s="14">
        <f>Data!AH45</f>
        <v>1</v>
      </c>
      <c r="AA5" s="14">
        <f>Data!AI45</f>
        <v>1</v>
      </c>
      <c r="AB5" s="14">
        <f>Data!AJ45</f>
        <v>1</v>
      </c>
      <c r="AC5" s="14">
        <f>Data!AK45</f>
        <v>1</v>
      </c>
      <c r="AD5" s="14">
        <f>Data!AL45</f>
        <v>1</v>
      </c>
      <c r="AE5" s="14">
        <f>Data!AM45</f>
        <v>1</v>
      </c>
      <c r="AF5" s="14">
        <f>Data!AN45</f>
        <v>1</v>
      </c>
    </row>
    <row r="6" spans="1:32" x14ac:dyDescent="0.35">
      <c r="A6" s="14" t="s">
        <v>5</v>
      </c>
      <c r="B6" s="14">
        <f>Data!J46</f>
        <v>0</v>
      </c>
      <c r="C6" s="14">
        <f>Data!K46</f>
        <v>0</v>
      </c>
      <c r="D6" s="14">
        <f>Data!L46</f>
        <v>0</v>
      </c>
      <c r="E6" s="14">
        <f>Data!M46</f>
        <v>0</v>
      </c>
      <c r="F6" s="14">
        <f>Data!N46</f>
        <v>0</v>
      </c>
      <c r="G6" s="14">
        <f>Data!O46</f>
        <v>0</v>
      </c>
      <c r="H6" s="14">
        <f>Data!P46</f>
        <v>0</v>
      </c>
      <c r="I6" s="14">
        <f>Data!Q46</f>
        <v>0</v>
      </c>
      <c r="J6" s="14">
        <f>Data!R46</f>
        <v>0</v>
      </c>
      <c r="K6" s="14">
        <f>Data!S46</f>
        <v>0</v>
      </c>
      <c r="L6" s="14">
        <f>Data!T46</f>
        <v>0</v>
      </c>
      <c r="M6" s="14">
        <f>Data!U46</f>
        <v>0</v>
      </c>
      <c r="N6" s="14">
        <f>Data!V46</f>
        <v>0</v>
      </c>
      <c r="O6" s="14">
        <f>Data!W46</f>
        <v>0</v>
      </c>
      <c r="P6" s="14">
        <f>Data!X46</f>
        <v>0</v>
      </c>
      <c r="Q6" s="14">
        <f>Data!Y46</f>
        <v>0</v>
      </c>
      <c r="R6" s="14">
        <f>Data!Z46</f>
        <v>0</v>
      </c>
      <c r="S6" s="14">
        <f>Data!AA46</f>
        <v>0</v>
      </c>
      <c r="T6" s="14">
        <f>Data!AB46</f>
        <v>0</v>
      </c>
      <c r="U6" s="14">
        <f>Data!AC46</f>
        <v>0</v>
      </c>
      <c r="V6" s="14">
        <f>Data!AD46</f>
        <v>0</v>
      </c>
      <c r="W6" s="14">
        <f>Data!AE46</f>
        <v>0</v>
      </c>
      <c r="X6" s="14">
        <f>Data!AF46</f>
        <v>0</v>
      </c>
      <c r="Y6" s="14">
        <f>Data!AG46</f>
        <v>0</v>
      </c>
      <c r="Z6" s="14">
        <f>Data!AH46</f>
        <v>0</v>
      </c>
      <c r="AA6" s="14">
        <f>Data!AI46</f>
        <v>0</v>
      </c>
      <c r="AB6" s="14">
        <f>Data!AJ46</f>
        <v>0</v>
      </c>
      <c r="AC6" s="14">
        <f>Data!AK46</f>
        <v>0</v>
      </c>
      <c r="AD6" s="14">
        <f>Data!AL46</f>
        <v>0</v>
      </c>
      <c r="AE6" s="14">
        <f>Data!AM46</f>
        <v>0</v>
      </c>
      <c r="AF6" s="14">
        <f>Data!AN46</f>
        <v>0</v>
      </c>
    </row>
    <row r="7" spans="1:32" x14ac:dyDescent="0.35">
      <c r="A7" s="14" t="s">
        <v>71</v>
      </c>
      <c r="B7" s="14">
        <f>Data!J47</f>
        <v>0</v>
      </c>
      <c r="C7" s="14">
        <f>Data!K47</f>
        <v>0</v>
      </c>
      <c r="D7" s="14">
        <f>Data!L47</f>
        <v>0</v>
      </c>
      <c r="E7" s="14">
        <f>Data!M47</f>
        <v>0</v>
      </c>
      <c r="F7" s="14">
        <f>Data!N47</f>
        <v>0</v>
      </c>
      <c r="G7" s="14">
        <f>Data!O47</f>
        <v>0</v>
      </c>
      <c r="H7" s="14">
        <f>Data!P47</f>
        <v>0</v>
      </c>
      <c r="I7" s="14">
        <f>Data!Q47</f>
        <v>0</v>
      </c>
      <c r="J7" s="14">
        <f>Data!R47</f>
        <v>0</v>
      </c>
      <c r="K7" s="14">
        <f>Data!S47</f>
        <v>0</v>
      </c>
      <c r="L7" s="14">
        <f>Data!T47</f>
        <v>0</v>
      </c>
      <c r="M7" s="14">
        <f>Data!U47</f>
        <v>0</v>
      </c>
      <c r="N7" s="14">
        <f>Data!V47</f>
        <v>0</v>
      </c>
      <c r="O7" s="14">
        <f>Data!W47</f>
        <v>0</v>
      </c>
      <c r="P7" s="14">
        <f>Data!X47</f>
        <v>0</v>
      </c>
      <c r="Q7" s="14">
        <f>Data!Y47</f>
        <v>0</v>
      </c>
      <c r="R7" s="14">
        <f>Data!Z47</f>
        <v>0</v>
      </c>
      <c r="S7" s="14">
        <f>Data!AA47</f>
        <v>0</v>
      </c>
      <c r="T7" s="14">
        <f>Data!AB47</f>
        <v>0</v>
      </c>
      <c r="U7" s="14">
        <f>Data!AC47</f>
        <v>0</v>
      </c>
      <c r="V7" s="14">
        <f>Data!AD47</f>
        <v>0</v>
      </c>
      <c r="W7" s="14">
        <f>Data!AE47</f>
        <v>0</v>
      </c>
      <c r="X7" s="14">
        <f>Data!AF47</f>
        <v>0</v>
      </c>
      <c r="Y7" s="14">
        <f>Data!AG47</f>
        <v>0</v>
      </c>
      <c r="Z7" s="14">
        <f>Data!AH47</f>
        <v>0</v>
      </c>
      <c r="AA7" s="14">
        <f>Data!AI47</f>
        <v>0</v>
      </c>
      <c r="AB7" s="14">
        <f>Data!AJ47</f>
        <v>0</v>
      </c>
      <c r="AC7" s="14">
        <f>Data!AK47</f>
        <v>0</v>
      </c>
      <c r="AD7" s="14">
        <f>Data!AL47</f>
        <v>0</v>
      </c>
      <c r="AE7" s="14">
        <f>Data!AM47</f>
        <v>0</v>
      </c>
      <c r="AF7" s="14">
        <f>Data!AN47</f>
        <v>0</v>
      </c>
    </row>
    <row r="8" spans="1:32" x14ac:dyDescent="0.35">
      <c r="A8" s="14" t="s">
        <v>72</v>
      </c>
      <c r="B8" s="14">
        <f>Data!J48</f>
        <v>0</v>
      </c>
      <c r="C8" s="14">
        <f>Data!K48</f>
        <v>0</v>
      </c>
      <c r="D8" s="14">
        <f>Data!L48</f>
        <v>0</v>
      </c>
      <c r="E8" s="14">
        <f>Data!M48</f>
        <v>0</v>
      </c>
      <c r="F8" s="14">
        <f>Data!N48</f>
        <v>0</v>
      </c>
      <c r="G8" s="14">
        <f>Data!O48</f>
        <v>0</v>
      </c>
      <c r="H8" s="14">
        <f>Data!P48</f>
        <v>0</v>
      </c>
      <c r="I8" s="14">
        <f>Data!Q48</f>
        <v>0</v>
      </c>
      <c r="J8" s="14">
        <f>Data!R48</f>
        <v>0</v>
      </c>
      <c r="K8" s="14">
        <f>Data!S48</f>
        <v>0</v>
      </c>
      <c r="L8" s="14">
        <f>Data!T48</f>
        <v>0</v>
      </c>
      <c r="M8" s="14">
        <f>Data!U48</f>
        <v>0</v>
      </c>
      <c r="N8" s="14">
        <f>Data!V48</f>
        <v>0</v>
      </c>
      <c r="O8" s="14">
        <f>Data!W48</f>
        <v>0</v>
      </c>
      <c r="P8" s="14">
        <f>Data!X48</f>
        <v>0</v>
      </c>
      <c r="Q8" s="14">
        <f>Data!Y48</f>
        <v>0</v>
      </c>
      <c r="R8" s="14">
        <f>Data!Z48</f>
        <v>0</v>
      </c>
      <c r="S8" s="14">
        <f>Data!AA48</f>
        <v>0</v>
      </c>
      <c r="T8" s="14">
        <f>Data!AB48</f>
        <v>0</v>
      </c>
      <c r="U8" s="14">
        <f>Data!AC48</f>
        <v>0</v>
      </c>
      <c r="V8" s="14">
        <f>Data!AD48</f>
        <v>0</v>
      </c>
      <c r="W8" s="14">
        <f>Data!AE48</f>
        <v>0</v>
      </c>
      <c r="X8" s="14">
        <f>Data!AF48</f>
        <v>0</v>
      </c>
      <c r="Y8" s="14">
        <f>Data!AG48</f>
        <v>0</v>
      </c>
      <c r="Z8" s="14">
        <f>Data!AH48</f>
        <v>0</v>
      </c>
      <c r="AA8" s="14">
        <f>Data!AI48</f>
        <v>0</v>
      </c>
      <c r="AB8" s="14">
        <f>Data!AJ48</f>
        <v>0</v>
      </c>
      <c r="AC8" s="14">
        <f>Data!AK48</f>
        <v>0</v>
      </c>
      <c r="AD8" s="14">
        <f>Data!AL48</f>
        <v>0</v>
      </c>
      <c r="AE8" s="14">
        <f>Data!AM48</f>
        <v>0</v>
      </c>
      <c r="AF8" s="14">
        <f>Data!AN48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Data!J49</f>
        <v>0</v>
      </c>
      <c r="C2" s="14">
        <f>Data!K49</f>
        <v>0</v>
      </c>
      <c r="D2" s="14">
        <f>Data!L49</f>
        <v>0</v>
      </c>
      <c r="E2" s="14">
        <f>Data!M49</f>
        <v>0</v>
      </c>
      <c r="F2" s="14">
        <f>Data!N49</f>
        <v>0</v>
      </c>
      <c r="G2" s="14">
        <f>Data!O49</f>
        <v>0</v>
      </c>
      <c r="H2" s="14">
        <f>Data!P49</f>
        <v>0</v>
      </c>
      <c r="I2" s="14">
        <f>Data!Q49</f>
        <v>0</v>
      </c>
      <c r="J2" s="14">
        <f>Data!R49</f>
        <v>0</v>
      </c>
      <c r="K2" s="14">
        <f>Data!S49</f>
        <v>0</v>
      </c>
      <c r="L2" s="14">
        <f>Data!T49</f>
        <v>0</v>
      </c>
      <c r="M2" s="14">
        <f>Data!U49</f>
        <v>0</v>
      </c>
      <c r="N2" s="14">
        <f>Data!V49</f>
        <v>0</v>
      </c>
      <c r="O2" s="14">
        <f>Data!W49</f>
        <v>0</v>
      </c>
      <c r="P2" s="14">
        <f>Data!X49</f>
        <v>0</v>
      </c>
      <c r="Q2" s="14">
        <f>Data!Y49</f>
        <v>0</v>
      </c>
      <c r="R2" s="14">
        <f>Data!Z49</f>
        <v>0</v>
      </c>
      <c r="S2" s="14">
        <f>Data!AA49</f>
        <v>0</v>
      </c>
      <c r="T2" s="14">
        <f>Data!AB49</f>
        <v>0</v>
      </c>
      <c r="U2" s="14">
        <f>Data!AC49</f>
        <v>0</v>
      </c>
      <c r="V2" s="14">
        <f>Data!AD49</f>
        <v>0</v>
      </c>
      <c r="W2" s="14">
        <f>Data!AE49</f>
        <v>0</v>
      </c>
      <c r="X2" s="14">
        <f>Data!AF49</f>
        <v>0</v>
      </c>
      <c r="Y2" s="14">
        <f>Data!AG49</f>
        <v>0</v>
      </c>
      <c r="Z2" s="14">
        <f>Data!AH49</f>
        <v>0</v>
      </c>
      <c r="AA2" s="14">
        <f>Data!AI49</f>
        <v>0</v>
      </c>
      <c r="AB2" s="14">
        <f>Data!AJ49</f>
        <v>0</v>
      </c>
      <c r="AC2" s="14">
        <f>Data!AK49</f>
        <v>0</v>
      </c>
      <c r="AD2" s="14">
        <f>Data!AL49</f>
        <v>0</v>
      </c>
      <c r="AE2" s="14">
        <f>Data!AM49</f>
        <v>0</v>
      </c>
      <c r="AF2" s="14">
        <f>Data!AN49</f>
        <v>0</v>
      </c>
    </row>
    <row r="3" spans="1:32" x14ac:dyDescent="0.35">
      <c r="A3" s="14" t="s">
        <v>2</v>
      </c>
      <c r="B3" s="14">
        <f>Data!J50</f>
        <v>0</v>
      </c>
      <c r="C3" s="14">
        <f>Data!K50</f>
        <v>0</v>
      </c>
      <c r="D3" s="14">
        <f>Data!L50</f>
        <v>0</v>
      </c>
      <c r="E3" s="14">
        <f>Data!M50</f>
        <v>0</v>
      </c>
      <c r="F3" s="14">
        <f>Data!N50</f>
        <v>0</v>
      </c>
      <c r="G3" s="14">
        <f>Data!O50</f>
        <v>0</v>
      </c>
      <c r="H3" s="14">
        <f>Data!P50</f>
        <v>0</v>
      </c>
      <c r="I3" s="14">
        <f>Data!Q50</f>
        <v>0</v>
      </c>
      <c r="J3" s="14">
        <f>Data!R50</f>
        <v>0</v>
      </c>
      <c r="K3" s="14">
        <f>Data!S50</f>
        <v>0</v>
      </c>
      <c r="L3" s="14">
        <f>Data!T50</f>
        <v>0</v>
      </c>
      <c r="M3" s="14">
        <f>Data!U50</f>
        <v>0</v>
      </c>
      <c r="N3" s="14">
        <f>Data!V50</f>
        <v>0</v>
      </c>
      <c r="O3" s="14">
        <f>Data!W50</f>
        <v>0</v>
      </c>
      <c r="P3" s="14">
        <f>Data!X50</f>
        <v>0</v>
      </c>
      <c r="Q3" s="14">
        <f>Data!Y50</f>
        <v>0</v>
      </c>
      <c r="R3" s="14">
        <f>Data!Z50</f>
        <v>0</v>
      </c>
      <c r="S3" s="14">
        <f>Data!AA50</f>
        <v>0</v>
      </c>
      <c r="T3" s="14">
        <f>Data!AB50</f>
        <v>0</v>
      </c>
      <c r="U3" s="14">
        <f>Data!AC50</f>
        <v>0</v>
      </c>
      <c r="V3" s="14">
        <f>Data!AD50</f>
        <v>0</v>
      </c>
      <c r="W3" s="14">
        <f>Data!AE50</f>
        <v>0</v>
      </c>
      <c r="X3" s="14">
        <f>Data!AF50</f>
        <v>0</v>
      </c>
      <c r="Y3" s="14">
        <f>Data!AG50</f>
        <v>0</v>
      </c>
      <c r="Z3" s="14">
        <f>Data!AH50</f>
        <v>0</v>
      </c>
      <c r="AA3" s="14">
        <f>Data!AI50</f>
        <v>0</v>
      </c>
      <c r="AB3" s="14">
        <f>Data!AJ50</f>
        <v>0</v>
      </c>
      <c r="AC3" s="14">
        <f>Data!AK50</f>
        <v>0</v>
      </c>
      <c r="AD3" s="14">
        <f>Data!AL50</f>
        <v>0</v>
      </c>
      <c r="AE3" s="14">
        <f>Data!AM50</f>
        <v>0</v>
      </c>
      <c r="AF3" s="14">
        <f>Data!AN50</f>
        <v>0</v>
      </c>
    </row>
    <row r="4" spans="1:32" x14ac:dyDescent="0.35">
      <c r="A4" s="14" t="s">
        <v>3</v>
      </c>
      <c r="B4" s="14">
        <f>Data!J51</f>
        <v>0</v>
      </c>
      <c r="C4" s="14">
        <f>Data!K51</f>
        <v>0</v>
      </c>
      <c r="D4" s="14">
        <f>Data!L51</f>
        <v>0</v>
      </c>
      <c r="E4" s="14">
        <f>Data!M51</f>
        <v>0</v>
      </c>
      <c r="F4" s="14">
        <f>Data!N51</f>
        <v>0</v>
      </c>
      <c r="G4" s="14">
        <f>Data!O51</f>
        <v>0</v>
      </c>
      <c r="H4" s="14">
        <f>Data!P51</f>
        <v>0</v>
      </c>
      <c r="I4" s="14">
        <f>Data!Q51</f>
        <v>0</v>
      </c>
      <c r="J4" s="14">
        <f>Data!R51</f>
        <v>0</v>
      </c>
      <c r="K4" s="14">
        <f>Data!S51</f>
        <v>0</v>
      </c>
      <c r="L4" s="14">
        <f>Data!T51</f>
        <v>0</v>
      </c>
      <c r="M4" s="14">
        <f>Data!U51</f>
        <v>0</v>
      </c>
      <c r="N4" s="14">
        <f>Data!V51</f>
        <v>0</v>
      </c>
      <c r="O4" s="14">
        <f>Data!W51</f>
        <v>0</v>
      </c>
      <c r="P4" s="14">
        <f>Data!X51</f>
        <v>0</v>
      </c>
      <c r="Q4" s="14">
        <f>Data!Y51</f>
        <v>0</v>
      </c>
      <c r="R4" s="14">
        <f>Data!Z51</f>
        <v>0</v>
      </c>
      <c r="S4" s="14">
        <f>Data!AA51</f>
        <v>0</v>
      </c>
      <c r="T4" s="14">
        <f>Data!AB51</f>
        <v>0</v>
      </c>
      <c r="U4" s="14">
        <f>Data!AC51</f>
        <v>0</v>
      </c>
      <c r="V4" s="14">
        <f>Data!AD51</f>
        <v>0</v>
      </c>
      <c r="W4" s="14">
        <f>Data!AE51</f>
        <v>0</v>
      </c>
      <c r="X4" s="14">
        <f>Data!AF51</f>
        <v>0</v>
      </c>
      <c r="Y4" s="14">
        <f>Data!AG51</f>
        <v>0</v>
      </c>
      <c r="Z4" s="14">
        <f>Data!AH51</f>
        <v>0</v>
      </c>
      <c r="AA4" s="14">
        <f>Data!AI51</f>
        <v>0</v>
      </c>
      <c r="AB4" s="14">
        <f>Data!AJ51</f>
        <v>0</v>
      </c>
      <c r="AC4" s="14">
        <f>Data!AK51</f>
        <v>0</v>
      </c>
      <c r="AD4" s="14">
        <f>Data!AL51</f>
        <v>0</v>
      </c>
      <c r="AE4" s="14">
        <f>Data!AM51</f>
        <v>0</v>
      </c>
      <c r="AF4" s="14">
        <f>Data!AN51</f>
        <v>0</v>
      </c>
    </row>
    <row r="5" spans="1:32" x14ac:dyDescent="0.35">
      <c r="A5" s="14" t="s">
        <v>4</v>
      </c>
      <c r="B5" s="14">
        <f>Data!J52</f>
        <v>1</v>
      </c>
      <c r="C5" s="14">
        <f>Data!K52</f>
        <v>1</v>
      </c>
      <c r="D5" s="14">
        <f>Data!L52</f>
        <v>1</v>
      </c>
      <c r="E5" s="14">
        <f>Data!M52</f>
        <v>1</v>
      </c>
      <c r="F5" s="14">
        <f>Data!N52</f>
        <v>1</v>
      </c>
      <c r="G5" s="14">
        <f>Data!O52</f>
        <v>1</v>
      </c>
      <c r="H5" s="14">
        <f>Data!P52</f>
        <v>1</v>
      </c>
      <c r="I5" s="14">
        <f>Data!Q52</f>
        <v>1</v>
      </c>
      <c r="J5" s="14">
        <f>Data!R52</f>
        <v>1</v>
      </c>
      <c r="K5" s="14">
        <f>Data!S52</f>
        <v>1</v>
      </c>
      <c r="L5" s="14">
        <f>Data!T52</f>
        <v>1</v>
      </c>
      <c r="M5" s="14">
        <f>Data!U52</f>
        <v>1</v>
      </c>
      <c r="N5" s="14">
        <f>Data!V52</f>
        <v>1</v>
      </c>
      <c r="O5" s="14">
        <f>Data!W52</f>
        <v>1</v>
      </c>
      <c r="P5" s="14">
        <f>Data!X52</f>
        <v>1</v>
      </c>
      <c r="Q5" s="14">
        <f>Data!Y52</f>
        <v>1</v>
      </c>
      <c r="R5" s="14">
        <f>Data!Z52</f>
        <v>1</v>
      </c>
      <c r="S5" s="14">
        <f>Data!AA52</f>
        <v>1</v>
      </c>
      <c r="T5" s="14">
        <f>Data!AB52</f>
        <v>1</v>
      </c>
      <c r="U5" s="14">
        <f>Data!AC52</f>
        <v>1</v>
      </c>
      <c r="V5" s="14">
        <f>Data!AD52</f>
        <v>1</v>
      </c>
      <c r="W5" s="14">
        <f>Data!AE52</f>
        <v>1</v>
      </c>
      <c r="X5" s="14">
        <f>Data!AF52</f>
        <v>1</v>
      </c>
      <c r="Y5" s="14">
        <f>Data!AG52</f>
        <v>1</v>
      </c>
      <c r="Z5" s="14">
        <f>Data!AH52</f>
        <v>1</v>
      </c>
      <c r="AA5" s="14">
        <f>Data!AI52</f>
        <v>1</v>
      </c>
      <c r="AB5" s="14">
        <f>Data!AJ52</f>
        <v>1</v>
      </c>
      <c r="AC5" s="14">
        <f>Data!AK52</f>
        <v>1</v>
      </c>
      <c r="AD5" s="14">
        <f>Data!AL52</f>
        <v>1</v>
      </c>
      <c r="AE5" s="14">
        <f>Data!AM52</f>
        <v>1</v>
      </c>
      <c r="AF5" s="14">
        <f>Data!AN52</f>
        <v>1</v>
      </c>
    </row>
    <row r="6" spans="1:32" x14ac:dyDescent="0.35">
      <c r="A6" s="14" t="s">
        <v>5</v>
      </c>
      <c r="B6" s="14">
        <f>Data!J53</f>
        <v>0</v>
      </c>
      <c r="C6" s="14">
        <f>Data!K53</f>
        <v>0</v>
      </c>
      <c r="D6" s="14">
        <f>Data!L53</f>
        <v>0</v>
      </c>
      <c r="E6" s="14">
        <f>Data!M53</f>
        <v>0</v>
      </c>
      <c r="F6" s="14">
        <f>Data!N53</f>
        <v>0</v>
      </c>
      <c r="G6" s="14">
        <f>Data!O53</f>
        <v>0</v>
      </c>
      <c r="H6" s="14">
        <f>Data!P53</f>
        <v>0</v>
      </c>
      <c r="I6" s="14">
        <f>Data!Q53</f>
        <v>0</v>
      </c>
      <c r="J6" s="14">
        <f>Data!R53</f>
        <v>0</v>
      </c>
      <c r="K6" s="14">
        <f>Data!S53</f>
        <v>0</v>
      </c>
      <c r="L6" s="14">
        <f>Data!T53</f>
        <v>0</v>
      </c>
      <c r="M6" s="14">
        <f>Data!U53</f>
        <v>0</v>
      </c>
      <c r="N6" s="14">
        <f>Data!V53</f>
        <v>0</v>
      </c>
      <c r="O6" s="14">
        <f>Data!W53</f>
        <v>0</v>
      </c>
      <c r="P6" s="14">
        <f>Data!X53</f>
        <v>0</v>
      </c>
      <c r="Q6" s="14">
        <f>Data!Y53</f>
        <v>0</v>
      </c>
      <c r="R6" s="14">
        <f>Data!Z53</f>
        <v>0</v>
      </c>
      <c r="S6" s="14">
        <f>Data!AA53</f>
        <v>0</v>
      </c>
      <c r="T6" s="14">
        <f>Data!AB53</f>
        <v>0</v>
      </c>
      <c r="U6" s="14">
        <f>Data!AC53</f>
        <v>0</v>
      </c>
      <c r="V6" s="14">
        <f>Data!AD53</f>
        <v>0</v>
      </c>
      <c r="W6" s="14">
        <f>Data!AE53</f>
        <v>0</v>
      </c>
      <c r="X6" s="14">
        <f>Data!AF53</f>
        <v>0</v>
      </c>
      <c r="Y6" s="14">
        <f>Data!AG53</f>
        <v>0</v>
      </c>
      <c r="Z6" s="14">
        <f>Data!AH53</f>
        <v>0</v>
      </c>
      <c r="AA6" s="14">
        <f>Data!AI53</f>
        <v>0</v>
      </c>
      <c r="AB6" s="14">
        <f>Data!AJ53</f>
        <v>0</v>
      </c>
      <c r="AC6" s="14">
        <f>Data!AK53</f>
        <v>0</v>
      </c>
      <c r="AD6" s="14">
        <f>Data!AL53</f>
        <v>0</v>
      </c>
      <c r="AE6" s="14">
        <f>Data!AM53</f>
        <v>0</v>
      </c>
      <c r="AF6" s="14">
        <f>Data!AN53</f>
        <v>0</v>
      </c>
    </row>
    <row r="7" spans="1:32" x14ac:dyDescent="0.35">
      <c r="A7" s="14" t="s">
        <v>71</v>
      </c>
      <c r="B7" s="14">
        <f>Data!J54</f>
        <v>0</v>
      </c>
      <c r="C7" s="14">
        <f>Data!K54</f>
        <v>0</v>
      </c>
      <c r="D7" s="14">
        <f>Data!L54</f>
        <v>0</v>
      </c>
      <c r="E7" s="14">
        <f>Data!M54</f>
        <v>0</v>
      </c>
      <c r="F7" s="14">
        <f>Data!N54</f>
        <v>0</v>
      </c>
      <c r="G7" s="14">
        <f>Data!O54</f>
        <v>0</v>
      </c>
      <c r="H7" s="14">
        <f>Data!P54</f>
        <v>0</v>
      </c>
      <c r="I7" s="14">
        <f>Data!Q54</f>
        <v>0</v>
      </c>
      <c r="J7" s="14">
        <f>Data!R54</f>
        <v>0</v>
      </c>
      <c r="K7" s="14">
        <f>Data!S54</f>
        <v>0</v>
      </c>
      <c r="L7" s="14">
        <f>Data!T54</f>
        <v>0</v>
      </c>
      <c r="M7" s="14">
        <f>Data!U54</f>
        <v>0</v>
      </c>
      <c r="N7" s="14">
        <f>Data!V54</f>
        <v>0</v>
      </c>
      <c r="O7" s="14">
        <f>Data!W54</f>
        <v>0</v>
      </c>
      <c r="P7" s="14">
        <f>Data!X54</f>
        <v>0</v>
      </c>
      <c r="Q7" s="14">
        <f>Data!Y54</f>
        <v>0</v>
      </c>
      <c r="R7" s="14">
        <f>Data!Z54</f>
        <v>0</v>
      </c>
      <c r="S7" s="14">
        <f>Data!AA54</f>
        <v>0</v>
      </c>
      <c r="T7" s="14">
        <f>Data!AB54</f>
        <v>0</v>
      </c>
      <c r="U7" s="14">
        <f>Data!AC54</f>
        <v>0</v>
      </c>
      <c r="V7" s="14">
        <f>Data!AD54</f>
        <v>0</v>
      </c>
      <c r="W7" s="14">
        <f>Data!AE54</f>
        <v>0</v>
      </c>
      <c r="X7" s="14">
        <f>Data!AF54</f>
        <v>0</v>
      </c>
      <c r="Y7" s="14">
        <f>Data!AG54</f>
        <v>0</v>
      </c>
      <c r="Z7" s="14">
        <f>Data!AH54</f>
        <v>0</v>
      </c>
      <c r="AA7" s="14">
        <f>Data!AI54</f>
        <v>0</v>
      </c>
      <c r="AB7" s="14">
        <f>Data!AJ54</f>
        <v>0</v>
      </c>
      <c r="AC7" s="14">
        <f>Data!AK54</f>
        <v>0</v>
      </c>
      <c r="AD7" s="14">
        <f>Data!AL54</f>
        <v>0</v>
      </c>
      <c r="AE7" s="14">
        <f>Data!AM54</f>
        <v>0</v>
      </c>
      <c r="AF7" s="14">
        <f>Data!AN54</f>
        <v>0</v>
      </c>
    </row>
    <row r="8" spans="1:32" x14ac:dyDescent="0.35">
      <c r="A8" s="14" t="s">
        <v>72</v>
      </c>
      <c r="B8" s="14">
        <f>Data!J55</f>
        <v>0</v>
      </c>
      <c r="C8" s="14">
        <f>Data!K55</f>
        <v>0</v>
      </c>
      <c r="D8" s="14">
        <f>Data!L55</f>
        <v>0</v>
      </c>
      <c r="E8" s="14">
        <f>Data!M55</f>
        <v>0</v>
      </c>
      <c r="F8" s="14">
        <f>Data!N55</f>
        <v>0</v>
      </c>
      <c r="G8" s="14">
        <f>Data!O55</f>
        <v>0</v>
      </c>
      <c r="H8" s="14">
        <f>Data!P55</f>
        <v>0</v>
      </c>
      <c r="I8" s="14">
        <f>Data!Q55</f>
        <v>0</v>
      </c>
      <c r="J8" s="14">
        <f>Data!R55</f>
        <v>0</v>
      </c>
      <c r="K8" s="14">
        <f>Data!S55</f>
        <v>0</v>
      </c>
      <c r="L8" s="14">
        <f>Data!T55</f>
        <v>0</v>
      </c>
      <c r="M8" s="14">
        <f>Data!U55</f>
        <v>0</v>
      </c>
      <c r="N8" s="14">
        <f>Data!V55</f>
        <v>0</v>
      </c>
      <c r="O8" s="14">
        <f>Data!W55</f>
        <v>0</v>
      </c>
      <c r="P8" s="14">
        <f>Data!X55</f>
        <v>0</v>
      </c>
      <c r="Q8" s="14">
        <f>Data!Y55</f>
        <v>0</v>
      </c>
      <c r="R8" s="14">
        <f>Data!Z55</f>
        <v>0</v>
      </c>
      <c r="S8" s="14">
        <f>Data!AA55</f>
        <v>0</v>
      </c>
      <c r="T8" s="14">
        <f>Data!AB55</f>
        <v>0</v>
      </c>
      <c r="U8" s="14">
        <f>Data!AC55</f>
        <v>0</v>
      </c>
      <c r="V8" s="14">
        <f>Data!AD55</f>
        <v>0</v>
      </c>
      <c r="W8" s="14">
        <f>Data!AE55</f>
        <v>0</v>
      </c>
      <c r="X8" s="14">
        <f>Data!AF55</f>
        <v>0</v>
      </c>
      <c r="Y8" s="14">
        <f>Data!AG55</f>
        <v>0</v>
      </c>
      <c r="Z8" s="14">
        <f>Data!AH55</f>
        <v>0</v>
      </c>
      <c r="AA8" s="14">
        <f>Data!AI55</f>
        <v>0</v>
      </c>
      <c r="AB8" s="14">
        <f>Data!AJ55</f>
        <v>0</v>
      </c>
      <c r="AC8" s="14">
        <f>Data!AK55</f>
        <v>0</v>
      </c>
      <c r="AD8" s="14">
        <f>Data!AL55</f>
        <v>0</v>
      </c>
      <c r="AE8" s="14">
        <f>Data!AM55</f>
        <v>0</v>
      </c>
      <c r="AF8" s="14">
        <f>Data!AN55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>
      <selection activeCell="B6" sqref="B6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Data!J56</f>
        <v>1.102174552919817</v>
      </c>
      <c r="C2" s="14">
        <f>Data!K56</f>
        <v>1.1032253719319141</v>
      </c>
      <c r="D2" s="14">
        <f>Data!L56</f>
        <v>1.1035857161624598</v>
      </c>
      <c r="E2" s="14">
        <f>Data!M56</f>
        <v>1.1040662929062637</v>
      </c>
      <c r="F2" s="14">
        <f>Data!N56</f>
        <v>1.1047045922988179</v>
      </c>
      <c r="G2" s="14">
        <f>Data!O56</f>
        <v>1.1055477695363065</v>
      </c>
      <c r="H2" s="14">
        <f>Data!P56</f>
        <v>1.1066536011020665</v>
      </c>
      <c r="I2" s="14">
        <f>Data!Q56</f>
        <v>1.1080903010769696</v>
      </c>
      <c r="J2" s="14">
        <f>Data!R56</f>
        <v>1.1099341825356044</v>
      </c>
      <c r="K2" s="14">
        <f>Data!S56</f>
        <v>1.1122638636088902</v>
      </c>
      <c r="L2" s="14">
        <f>Data!T56</f>
        <v>1.115149765961682</v>
      </c>
      <c r="M2" s="14">
        <f>Data!U56</f>
        <v>1.1186384785007584</v>
      </c>
      <c r="N2" s="14">
        <f>Data!V56</f>
        <v>1.1227335827367124</v>
      </c>
      <c r="O2" s="14">
        <f>Data!W56</f>
        <v>1.1273776320768878</v>
      </c>
      <c r="P2" s="14">
        <f>Data!X56</f>
        <v>1.1324427900103127</v>
      </c>
      <c r="Q2" s="14">
        <f>Data!Y56</f>
        <v>1.1377375946782669</v>
      </c>
      <c r="R2" s="14">
        <f>Data!Z56</f>
        <v>1.143032399346221</v>
      </c>
      <c r="S2" s="14">
        <f>Data!AA56</f>
        <v>1.1480975572796459</v>
      </c>
      <c r="T2" s="14">
        <f>Data!AB56</f>
        <v>1.1527416066198213</v>
      </c>
      <c r="U2" s="14">
        <f>Data!AC56</f>
        <v>1.1568367108557753</v>
      </c>
      <c r="V2" s="14">
        <f>Data!AD56</f>
        <v>1.1603254233948517</v>
      </c>
      <c r="W2" s="14">
        <f>Data!AE56</f>
        <v>1.1632113257476435</v>
      </c>
      <c r="X2" s="14">
        <f>Data!AF56</f>
        <v>1.1655410068209293</v>
      </c>
      <c r="Y2" s="14">
        <f>Data!AG56</f>
        <v>1.1673848882795641</v>
      </c>
      <c r="Z2" s="14">
        <f>Data!AH56</f>
        <v>1.1688215882544672</v>
      </c>
      <c r="AA2" s="14">
        <f>Data!AI56</f>
        <v>1.1699274198202272</v>
      </c>
      <c r="AB2" s="14">
        <f>Data!AJ56</f>
        <v>1.1707705970577158</v>
      </c>
      <c r="AC2" s="14">
        <f>Data!AK56</f>
        <v>1.17140889645027</v>
      </c>
      <c r="AD2" s="14">
        <f>Data!AL56</f>
        <v>1.1718894731940739</v>
      </c>
      <c r="AE2" s="14">
        <f>Data!AM56</f>
        <v>1.1722498174246196</v>
      </c>
      <c r="AF2" s="14">
        <f>Data!AN56</f>
        <v>1.1725191782375777</v>
      </c>
    </row>
    <row r="3" spans="1:32" x14ac:dyDescent="0.35">
      <c r="A3" s="14" t="s">
        <v>2</v>
      </c>
      <c r="B3" s="14">
        <f>Data!J57</f>
        <v>0</v>
      </c>
      <c r="C3" s="14">
        <f>Data!K57</f>
        <v>0</v>
      </c>
      <c r="D3" s="14">
        <f>Data!L57</f>
        <v>0</v>
      </c>
      <c r="E3" s="14">
        <f>Data!M57</f>
        <v>0</v>
      </c>
      <c r="F3" s="14">
        <f>Data!N57</f>
        <v>0</v>
      </c>
      <c r="G3" s="14">
        <f>Data!O57</f>
        <v>0</v>
      </c>
      <c r="H3" s="14">
        <f>Data!P57</f>
        <v>0</v>
      </c>
      <c r="I3" s="14">
        <f>Data!Q57</f>
        <v>0</v>
      </c>
      <c r="J3" s="14">
        <f>Data!R57</f>
        <v>0</v>
      </c>
      <c r="K3" s="14">
        <f>Data!S57</f>
        <v>0</v>
      </c>
      <c r="L3" s="14">
        <f>Data!T57</f>
        <v>0</v>
      </c>
      <c r="M3" s="14">
        <f>Data!U57</f>
        <v>0</v>
      </c>
      <c r="N3" s="14">
        <f>Data!V57</f>
        <v>0</v>
      </c>
      <c r="O3" s="14">
        <f>Data!W57</f>
        <v>0</v>
      </c>
      <c r="P3" s="14">
        <f>Data!X57</f>
        <v>0</v>
      </c>
      <c r="Q3" s="14">
        <f>Data!Y57</f>
        <v>0</v>
      </c>
      <c r="R3" s="14">
        <f>Data!Z57</f>
        <v>0</v>
      </c>
      <c r="S3" s="14">
        <f>Data!AA57</f>
        <v>0</v>
      </c>
      <c r="T3" s="14">
        <f>Data!AB57</f>
        <v>0</v>
      </c>
      <c r="U3" s="14">
        <f>Data!AC57</f>
        <v>0</v>
      </c>
      <c r="V3" s="14">
        <f>Data!AD57</f>
        <v>0</v>
      </c>
      <c r="W3" s="14">
        <f>Data!AE57</f>
        <v>0</v>
      </c>
      <c r="X3" s="14">
        <f>Data!AF57</f>
        <v>0</v>
      </c>
      <c r="Y3" s="14">
        <f>Data!AG57</f>
        <v>0</v>
      </c>
      <c r="Z3" s="14">
        <f>Data!AH57</f>
        <v>0</v>
      </c>
      <c r="AA3" s="14">
        <f>Data!AI57</f>
        <v>0</v>
      </c>
      <c r="AB3" s="14">
        <f>Data!AJ57</f>
        <v>0</v>
      </c>
      <c r="AC3" s="14">
        <f>Data!AK57</f>
        <v>0</v>
      </c>
      <c r="AD3" s="14">
        <f>Data!AL57</f>
        <v>0</v>
      </c>
      <c r="AE3" s="14">
        <f>Data!AM57</f>
        <v>0</v>
      </c>
      <c r="AF3" s="14">
        <f>Data!AN57</f>
        <v>0</v>
      </c>
    </row>
    <row r="4" spans="1:32" x14ac:dyDescent="0.35">
      <c r="A4" s="14" t="s">
        <v>3</v>
      </c>
      <c r="B4" s="14">
        <f>Data!J58</f>
        <v>0</v>
      </c>
      <c r="C4" s="14">
        <f>Data!K58</f>
        <v>0</v>
      </c>
      <c r="D4" s="14">
        <f>Data!L58</f>
        <v>0</v>
      </c>
      <c r="E4" s="14">
        <f>Data!M58</f>
        <v>0</v>
      </c>
      <c r="F4" s="14">
        <f>Data!N58</f>
        <v>0</v>
      </c>
      <c r="G4" s="14">
        <f>Data!O58</f>
        <v>0</v>
      </c>
      <c r="H4" s="14">
        <f>Data!P58</f>
        <v>0</v>
      </c>
      <c r="I4" s="14">
        <f>Data!Q58</f>
        <v>0</v>
      </c>
      <c r="J4" s="14">
        <f>Data!R58</f>
        <v>0</v>
      </c>
      <c r="K4" s="14">
        <f>Data!S58</f>
        <v>0</v>
      </c>
      <c r="L4" s="14">
        <f>Data!T58</f>
        <v>0</v>
      </c>
      <c r="M4" s="14">
        <f>Data!U58</f>
        <v>0</v>
      </c>
      <c r="N4" s="14">
        <f>Data!V58</f>
        <v>0</v>
      </c>
      <c r="O4" s="14">
        <f>Data!W58</f>
        <v>0</v>
      </c>
      <c r="P4" s="14">
        <f>Data!X58</f>
        <v>0</v>
      </c>
      <c r="Q4" s="14">
        <f>Data!Y58</f>
        <v>0</v>
      </c>
      <c r="R4" s="14">
        <f>Data!Z58</f>
        <v>0</v>
      </c>
      <c r="S4" s="14">
        <f>Data!AA58</f>
        <v>0</v>
      </c>
      <c r="T4" s="14">
        <f>Data!AB58</f>
        <v>0</v>
      </c>
      <c r="U4" s="14">
        <f>Data!AC58</f>
        <v>0</v>
      </c>
      <c r="V4" s="14">
        <f>Data!AD58</f>
        <v>0</v>
      </c>
      <c r="W4" s="14">
        <f>Data!AE58</f>
        <v>0</v>
      </c>
      <c r="X4" s="14">
        <f>Data!AF58</f>
        <v>0</v>
      </c>
      <c r="Y4" s="14">
        <f>Data!AG58</f>
        <v>0</v>
      </c>
      <c r="Z4" s="14">
        <f>Data!AH58</f>
        <v>0</v>
      </c>
      <c r="AA4" s="14">
        <f>Data!AI58</f>
        <v>0</v>
      </c>
      <c r="AB4" s="14">
        <f>Data!AJ58</f>
        <v>0</v>
      </c>
      <c r="AC4" s="14">
        <f>Data!AK58</f>
        <v>0</v>
      </c>
      <c r="AD4" s="14">
        <f>Data!AL58</f>
        <v>0</v>
      </c>
      <c r="AE4" s="14">
        <f>Data!AM58</f>
        <v>0</v>
      </c>
      <c r="AF4" s="14">
        <f>Data!AN58</f>
        <v>0</v>
      </c>
    </row>
    <row r="5" spans="1:32" x14ac:dyDescent="0.35">
      <c r="A5" s="14" t="s">
        <v>4</v>
      </c>
      <c r="B5" s="14">
        <f>Data!D55</f>
        <v>0.14782544708018303</v>
      </c>
      <c r="C5" s="14">
        <f>Data!K59</f>
        <v>0.14782544708018303</v>
      </c>
      <c r="D5" s="14">
        <f>Data!L59</f>
        <v>0.14782544708018303</v>
      </c>
      <c r="E5" s="14">
        <f>Data!M59</f>
        <v>0.14782544708018303</v>
      </c>
      <c r="F5" s="14">
        <f>Data!N59</f>
        <v>0.14782544708018303</v>
      </c>
      <c r="G5" s="14">
        <f>Data!O59</f>
        <v>0.14782544708018303</v>
      </c>
      <c r="H5" s="14">
        <f>Data!P59</f>
        <v>0.14782544708018303</v>
      </c>
      <c r="I5" s="14">
        <f>Data!Q59</f>
        <v>0.14782544708018303</v>
      </c>
      <c r="J5" s="14">
        <f>Data!R59</f>
        <v>0.14782544708018303</v>
      </c>
      <c r="K5" s="14">
        <f>Data!S59</f>
        <v>0.14782544708018303</v>
      </c>
      <c r="L5" s="14">
        <f>Data!T59</f>
        <v>0.14782544708018303</v>
      </c>
      <c r="M5" s="14">
        <f>Data!U59</f>
        <v>0.14782544708018303</v>
      </c>
      <c r="N5" s="14">
        <f>Data!V59</f>
        <v>0.14782544708018303</v>
      </c>
      <c r="O5" s="14">
        <f>Data!W59</f>
        <v>0.14782544708018303</v>
      </c>
      <c r="P5" s="14">
        <f>Data!X59</f>
        <v>0.14782544708018303</v>
      </c>
      <c r="Q5" s="14">
        <f>Data!Y59</f>
        <v>0.14782544708018303</v>
      </c>
      <c r="R5" s="14">
        <f>Data!Z59</f>
        <v>0.14782544708018303</v>
      </c>
      <c r="S5" s="14">
        <f>Data!AA59</f>
        <v>0.14782544708018303</v>
      </c>
      <c r="T5" s="14">
        <f>Data!AB59</f>
        <v>0.14782544708018303</v>
      </c>
      <c r="U5" s="14">
        <f>Data!AC59</f>
        <v>0.14782544708018303</v>
      </c>
      <c r="V5" s="14">
        <f>Data!AD59</f>
        <v>0.14782544708018303</v>
      </c>
      <c r="W5" s="14">
        <f>Data!AE59</f>
        <v>0.14782544708018303</v>
      </c>
      <c r="X5" s="14">
        <f>Data!AF59</f>
        <v>0.14782544708018303</v>
      </c>
      <c r="Y5" s="14">
        <f>Data!AG59</f>
        <v>0.14782544708018303</v>
      </c>
      <c r="Z5" s="14">
        <f>Data!AH59</f>
        <v>0.14782544708018303</v>
      </c>
      <c r="AA5" s="14">
        <f>Data!AI59</f>
        <v>0.14782544708018303</v>
      </c>
      <c r="AB5" s="14">
        <f>Data!AJ59</f>
        <v>0.14782544708018303</v>
      </c>
      <c r="AC5" s="14">
        <f>Data!AK59</f>
        <v>0.14782544708018303</v>
      </c>
      <c r="AD5" s="14">
        <f>Data!AL59</f>
        <v>0.14782544708018303</v>
      </c>
      <c r="AE5" s="14">
        <f>Data!AM59</f>
        <v>0.14782544708018303</v>
      </c>
      <c r="AF5" s="14">
        <f>Data!AN59</f>
        <v>0.14782544708018303</v>
      </c>
    </row>
    <row r="6" spans="1:32" x14ac:dyDescent="0.35">
      <c r="A6" s="14" t="s">
        <v>5</v>
      </c>
      <c r="B6" s="14">
        <f>Data!J60</f>
        <v>0</v>
      </c>
      <c r="C6" s="14">
        <f>Data!K60</f>
        <v>0</v>
      </c>
      <c r="D6" s="14">
        <f>Data!L60</f>
        <v>0</v>
      </c>
      <c r="E6" s="14">
        <f>Data!M60</f>
        <v>0</v>
      </c>
      <c r="F6" s="14">
        <f>Data!N60</f>
        <v>0</v>
      </c>
      <c r="G6" s="14">
        <f>Data!O60</f>
        <v>0</v>
      </c>
      <c r="H6" s="14">
        <f>Data!P60</f>
        <v>0</v>
      </c>
      <c r="I6" s="14">
        <f>Data!Q60</f>
        <v>0</v>
      </c>
      <c r="J6" s="14">
        <f>Data!R60</f>
        <v>0</v>
      </c>
      <c r="K6" s="14">
        <f>Data!S60</f>
        <v>0</v>
      </c>
      <c r="L6" s="14">
        <f>Data!T60</f>
        <v>0</v>
      </c>
      <c r="M6" s="14">
        <f>Data!U60</f>
        <v>0</v>
      </c>
      <c r="N6" s="14">
        <f>Data!V60</f>
        <v>0</v>
      </c>
      <c r="O6" s="14">
        <f>Data!W60</f>
        <v>0</v>
      </c>
      <c r="P6" s="14">
        <f>Data!X60</f>
        <v>0</v>
      </c>
      <c r="Q6" s="14">
        <f>Data!Y60</f>
        <v>0</v>
      </c>
      <c r="R6" s="14">
        <f>Data!Z60</f>
        <v>0</v>
      </c>
      <c r="S6" s="14">
        <f>Data!AA60</f>
        <v>0</v>
      </c>
      <c r="T6" s="14">
        <f>Data!AB60</f>
        <v>0</v>
      </c>
      <c r="U6" s="14">
        <f>Data!AC60</f>
        <v>0</v>
      </c>
      <c r="V6" s="14">
        <f>Data!AD60</f>
        <v>0</v>
      </c>
      <c r="W6" s="14">
        <f>Data!AE60</f>
        <v>0</v>
      </c>
      <c r="X6" s="14">
        <f>Data!AF60</f>
        <v>0</v>
      </c>
      <c r="Y6" s="14">
        <f>Data!AG60</f>
        <v>0</v>
      </c>
      <c r="Z6" s="14">
        <f>Data!AH60</f>
        <v>0</v>
      </c>
      <c r="AA6" s="14">
        <f>Data!AI60</f>
        <v>0</v>
      </c>
      <c r="AB6" s="14">
        <f>Data!AJ60</f>
        <v>0</v>
      </c>
      <c r="AC6" s="14">
        <f>Data!AK60</f>
        <v>0</v>
      </c>
      <c r="AD6" s="14">
        <f>Data!AL60</f>
        <v>0</v>
      </c>
      <c r="AE6" s="14">
        <f>Data!AM60</f>
        <v>0</v>
      </c>
      <c r="AF6" s="14">
        <f>Data!AN60</f>
        <v>0</v>
      </c>
    </row>
    <row r="7" spans="1:32" x14ac:dyDescent="0.35">
      <c r="A7" s="14" t="s">
        <v>71</v>
      </c>
      <c r="B7" s="14">
        <f>Data!J61</f>
        <v>0</v>
      </c>
      <c r="C7" s="14">
        <f>Data!K61</f>
        <v>0</v>
      </c>
      <c r="D7" s="14">
        <f>Data!L61</f>
        <v>0</v>
      </c>
      <c r="E7" s="14">
        <f>Data!M61</f>
        <v>0</v>
      </c>
      <c r="F7" s="14">
        <f>Data!N61</f>
        <v>0</v>
      </c>
      <c r="G7" s="14">
        <f>Data!O61</f>
        <v>0</v>
      </c>
      <c r="H7" s="14">
        <f>Data!P61</f>
        <v>0</v>
      </c>
      <c r="I7" s="14">
        <f>Data!Q61</f>
        <v>0</v>
      </c>
      <c r="J7" s="14">
        <f>Data!R61</f>
        <v>0</v>
      </c>
      <c r="K7" s="14">
        <f>Data!S61</f>
        <v>0</v>
      </c>
      <c r="L7" s="14">
        <f>Data!T61</f>
        <v>0</v>
      </c>
      <c r="M7" s="14">
        <f>Data!U61</f>
        <v>0</v>
      </c>
      <c r="N7" s="14">
        <f>Data!V61</f>
        <v>0</v>
      </c>
      <c r="O7" s="14">
        <f>Data!W61</f>
        <v>0</v>
      </c>
      <c r="P7" s="14">
        <f>Data!X61</f>
        <v>0</v>
      </c>
      <c r="Q7" s="14">
        <f>Data!Y61</f>
        <v>0</v>
      </c>
      <c r="R7" s="14">
        <f>Data!Z61</f>
        <v>0</v>
      </c>
      <c r="S7" s="14">
        <f>Data!AA61</f>
        <v>0</v>
      </c>
      <c r="T7" s="14">
        <f>Data!AB61</f>
        <v>0</v>
      </c>
      <c r="U7" s="14">
        <f>Data!AC61</f>
        <v>0</v>
      </c>
      <c r="V7" s="14">
        <f>Data!AD61</f>
        <v>0</v>
      </c>
      <c r="W7" s="14">
        <f>Data!AE61</f>
        <v>0</v>
      </c>
      <c r="X7" s="14">
        <f>Data!AF61</f>
        <v>0</v>
      </c>
      <c r="Y7" s="14">
        <f>Data!AG61</f>
        <v>0</v>
      </c>
      <c r="Z7" s="14">
        <f>Data!AH61</f>
        <v>0</v>
      </c>
      <c r="AA7" s="14">
        <f>Data!AI61</f>
        <v>0</v>
      </c>
      <c r="AB7" s="14">
        <f>Data!AJ61</f>
        <v>0</v>
      </c>
      <c r="AC7" s="14">
        <f>Data!AK61</f>
        <v>0</v>
      </c>
      <c r="AD7" s="14">
        <f>Data!AL61</f>
        <v>0</v>
      </c>
      <c r="AE7" s="14">
        <f>Data!AM61</f>
        <v>0</v>
      </c>
      <c r="AF7" s="14">
        <f>Data!AN61</f>
        <v>0</v>
      </c>
    </row>
    <row r="8" spans="1:32" x14ac:dyDescent="0.35">
      <c r="A8" s="14" t="s">
        <v>72</v>
      </c>
      <c r="B8" s="14">
        <f>Data!J62</f>
        <v>0</v>
      </c>
      <c r="C8" s="14">
        <f>Data!K62</f>
        <v>0</v>
      </c>
      <c r="D8" s="14">
        <f>Data!L62</f>
        <v>0</v>
      </c>
      <c r="E8" s="14">
        <f>Data!M62</f>
        <v>0</v>
      </c>
      <c r="F8" s="14">
        <f>Data!N62</f>
        <v>0</v>
      </c>
      <c r="G8" s="14">
        <f>Data!O62</f>
        <v>0</v>
      </c>
      <c r="H8" s="14">
        <f>Data!P62</f>
        <v>0</v>
      </c>
      <c r="I8" s="14">
        <f>Data!Q62</f>
        <v>0</v>
      </c>
      <c r="J8" s="14">
        <f>Data!R62</f>
        <v>0</v>
      </c>
      <c r="K8" s="14">
        <f>Data!S62</f>
        <v>0</v>
      </c>
      <c r="L8" s="14">
        <f>Data!T62</f>
        <v>0</v>
      </c>
      <c r="M8" s="14">
        <f>Data!U62</f>
        <v>0</v>
      </c>
      <c r="N8" s="14">
        <f>Data!V62</f>
        <v>0</v>
      </c>
      <c r="O8" s="14">
        <f>Data!W62</f>
        <v>0</v>
      </c>
      <c r="P8" s="14">
        <f>Data!X62</f>
        <v>0</v>
      </c>
      <c r="Q8" s="14">
        <f>Data!Y62</f>
        <v>0</v>
      </c>
      <c r="R8" s="14">
        <f>Data!Z62</f>
        <v>0</v>
      </c>
      <c r="S8" s="14">
        <f>Data!AA62</f>
        <v>0</v>
      </c>
      <c r="T8" s="14">
        <f>Data!AB62</f>
        <v>0</v>
      </c>
      <c r="U8" s="14">
        <f>Data!AC62</f>
        <v>0</v>
      </c>
      <c r="V8" s="14">
        <f>Data!AD62</f>
        <v>0</v>
      </c>
      <c r="W8" s="14">
        <f>Data!AE62</f>
        <v>0</v>
      </c>
      <c r="X8" s="14">
        <f>Data!AF62</f>
        <v>0</v>
      </c>
      <c r="Y8" s="14">
        <f>Data!AG62</f>
        <v>0</v>
      </c>
      <c r="Z8" s="14">
        <f>Data!AH62</f>
        <v>0</v>
      </c>
      <c r="AA8" s="14">
        <f>Data!AI62</f>
        <v>0</v>
      </c>
      <c r="AB8" s="14">
        <f>Data!AJ62</f>
        <v>0</v>
      </c>
      <c r="AC8" s="14">
        <f>Data!AK62</f>
        <v>0</v>
      </c>
      <c r="AD8" s="14">
        <f>Data!AL62</f>
        <v>0</v>
      </c>
      <c r="AE8" s="14">
        <f>Data!AM62</f>
        <v>0</v>
      </c>
      <c r="AF8" s="14">
        <f>Data!AN62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Data!J63</f>
        <v>0.95531869012284887</v>
      </c>
      <c r="C2" s="14">
        <f>Data!K63</f>
        <v>0.95597881321107081</v>
      </c>
      <c r="D2" s="14">
        <f>Data!L63</f>
        <v>0.95620518097141061</v>
      </c>
      <c r="E2" s="14">
        <f>Data!M63</f>
        <v>0.95650707863465745</v>
      </c>
      <c r="F2" s="14">
        <f>Data!N63</f>
        <v>0.95690805745343832</v>
      </c>
      <c r="G2" s="14">
        <f>Data!O63</f>
        <v>0.95743774025849016</v>
      </c>
      <c r="H2" s="14">
        <f>Data!P63</f>
        <v>0.95813242215883565</v>
      </c>
      <c r="I2" s="14">
        <f>Data!Q63</f>
        <v>0.95903495514821202</v>
      </c>
      <c r="J2" s="14">
        <f>Data!R63</f>
        <v>0.96019327899730222</v>
      </c>
      <c r="K2" s="14">
        <f>Data!S63</f>
        <v>0.96165678151007139</v>
      </c>
      <c r="L2" s="14">
        <f>Data!T63</f>
        <v>0.96346970148154232</v>
      </c>
      <c r="M2" s="14">
        <f>Data!U63</f>
        <v>0.96566130600020994</v>
      </c>
      <c r="N2" s="14">
        <f>Data!V63</f>
        <v>0.96823384496620568</v>
      </c>
      <c r="O2" s="14">
        <f>Data!W63</f>
        <v>0.9711512305073885</v>
      </c>
      <c r="P2" s="14">
        <f>Data!X63</f>
        <v>0.97433315589972769</v>
      </c>
      <c r="Q2" s="14">
        <f>Data!Y63</f>
        <v>0.97765934506142438</v>
      </c>
      <c r="R2" s="14">
        <f>Data!Z63</f>
        <v>0.98098553422312118</v>
      </c>
      <c r="S2" s="14">
        <f>Data!AA63</f>
        <v>0.98416745961546037</v>
      </c>
      <c r="T2" s="14">
        <f>Data!AB63</f>
        <v>0.98708484515664319</v>
      </c>
      <c r="U2" s="14">
        <f>Data!AC63</f>
        <v>0.98965738412263893</v>
      </c>
      <c r="V2" s="14">
        <f>Data!AD63</f>
        <v>0.99184898864130655</v>
      </c>
      <c r="W2" s="14">
        <f>Data!AE63</f>
        <v>0.99366190861277748</v>
      </c>
      <c r="X2" s="14">
        <f>Data!AF63</f>
        <v>0.99512541112554664</v>
      </c>
      <c r="Y2" s="14">
        <f>Data!AG63</f>
        <v>0.99628373497463685</v>
      </c>
      <c r="Z2" s="14">
        <f>Data!AH63</f>
        <v>0.99718626796401322</v>
      </c>
      <c r="AA2" s="14">
        <f>Data!AI63</f>
        <v>0.99788094986435871</v>
      </c>
      <c r="AB2" s="14">
        <f>Data!AJ63</f>
        <v>0.99841063266941055</v>
      </c>
      <c r="AC2" s="14">
        <f>Data!AK63</f>
        <v>0.99881161148819142</v>
      </c>
      <c r="AD2" s="14">
        <f>Data!AL63</f>
        <v>0.99911350915143826</v>
      </c>
      <c r="AE2" s="14">
        <f>Data!AM63</f>
        <v>0.99933987691177806</v>
      </c>
      <c r="AF2" s="14">
        <f>Data!AN63</f>
        <v>0.99950908901171998</v>
      </c>
    </row>
    <row r="3" spans="1:32" x14ac:dyDescent="0.35">
      <c r="A3" s="14" t="s">
        <v>2</v>
      </c>
      <c r="B3" s="14">
        <f>Data!J64</f>
        <v>0</v>
      </c>
      <c r="C3" s="14">
        <f>Data!K64</f>
        <v>0</v>
      </c>
      <c r="D3" s="14">
        <f>Data!L64</f>
        <v>0</v>
      </c>
      <c r="E3" s="14">
        <f>Data!M64</f>
        <v>0</v>
      </c>
      <c r="F3" s="14">
        <f>Data!N64</f>
        <v>0</v>
      </c>
      <c r="G3" s="14">
        <f>Data!O64</f>
        <v>0</v>
      </c>
      <c r="H3" s="14">
        <f>Data!P64</f>
        <v>0</v>
      </c>
      <c r="I3" s="14">
        <f>Data!Q64</f>
        <v>0</v>
      </c>
      <c r="J3" s="14">
        <f>Data!R64</f>
        <v>0</v>
      </c>
      <c r="K3" s="14">
        <f>Data!S64</f>
        <v>0</v>
      </c>
      <c r="L3" s="14">
        <f>Data!T64</f>
        <v>0</v>
      </c>
      <c r="M3" s="14">
        <f>Data!U64</f>
        <v>0</v>
      </c>
      <c r="N3" s="14">
        <f>Data!V64</f>
        <v>0</v>
      </c>
      <c r="O3" s="14">
        <f>Data!W64</f>
        <v>0</v>
      </c>
      <c r="P3" s="14">
        <f>Data!X64</f>
        <v>0</v>
      </c>
      <c r="Q3" s="14">
        <f>Data!Y64</f>
        <v>0</v>
      </c>
      <c r="R3" s="14">
        <f>Data!Z64</f>
        <v>0</v>
      </c>
      <c r="S3" s="14">
        <f>Data!AA64</f>
        <v>0</v>
      </c>
      <c r="T3" s="14">
        <f>Data!AB64</f>
        <v>0</v>
      </c>
      <c r="U3" s="14">
        <f>Data!AC64</f>
        <v>0</v>
      </c>
      <c r="V3" s="14">
        <f>Data!AD64</f>
        <v>0</v>
      </c>
      <c r="W3" s="14">
        <f>Data!AE64</f>
        <v>0</v>
      </c>
      <c r="X3" s="14">
        <f>Data!AF64</f>
        <v>0</v>
      </c>
      <c r="Y3" s="14">
        <f>Data!AG64</f>
        <v>0</v>
      </c>
      <c r="Z3" s="14">
        <f>Data!AH64</f>
        <v>0</v>
      </c>
      <c r="AA3" s="14">
        <f>Data!AI64</f>
        <v>0</v>
      </c>
      <c r="AB3" s="14">
        <f>Data!AJ64</f>
        <v>0</v>
      </c>
      <c r="AC3" s="14">
        <f>Data!AK64</f>
        <v>0</v>
      </c>
      <c r="AD3" s="14">
        <f>Data!AL64</f>
        <v>0</v>
      </c>
      <c r="AE3" s="14">
        <f>Data!AM64</f>
        <v>0</v>
      </c>
      <c r="AF3" s="14">
        <f>Data!AN64</f>
        <v>0</v>
      </c>
    </row>
    <row r="4" spans="1:32" x14ac:dyDescent="0.35">
      <c r="A4" s="14" t="s">
        <v>3</v>
      </c>
      <c r="B4" s="14">
        <f>Data!J65</f>
        <v>0</v>
      </c>
      <c r="C4" s="14">
        <f>Data!K65</f>
        <v>0</v>
      </c>
      <c r="D4" s="14">
        <f>Data!L65</f>
        <v>0</v>
      </c>
      <c r="E4" s="14">
        <f>Data!M65</f>
        <v>0</v>
      </c>
      <c r="F4" s="14">
        <f>Data!N65</f>
        <v>0</v>
      </c>
      <c r="G4" s="14">
        <f>Data!O65</f>
        <v>0</v>
      </c>
      <c r="H4" s="14">
        <f>Data!P65</f>
        <v>0</v>
      </c>
      <c r="I4" s="14">
        <f>Data!Q65</f>
        <v>0</v>
      </c>
      <c r="J4" s="14">
        <f>Data!R65</f>
        <v>0</v>
      </c>
      <c r="K4" s="14">
        <f>Data!S65</f>
        <v>0</v>
      </c>
      <c r="L4" s="14">
        <f>Data!T65</f>
        <v>0</v>
      </c>
      <c r="M4" s="14">
        <f>Data!U65</f>
        <v>0</v>
      </c>
      <c r="N4" s="14">
        <f>Data!V65</f>
        <v>0</v>
      </c>
      <c r="O4" s="14">
        <f>Data!W65</f>
        <v>0</v>
      </c>
      <c r="P4" s="14">
        <f>Data!X65</f>
        <v>0</v>
      </c>
      <c r="Q4" s="14">
        <f>Data!Y65</f>
        <v>0</v>
      </c>
      <c r="R4" s="14">
        <f>Data!Z65</f>
        <v>0</v>
      </c>
      <c r="S4" s="14">
        <f>Data!AA65</f>
        <v>0</v>
      </c>
      <c r="T4" s="14">
        <f>Data!AB65</f>
        <v>0</v>
      </c>
      <c r="U4" s="14">
        <f>Data!AC65</f>
        <v>0</v>
      </c>
      <c r="V4" s="14">
        <f>Data!AD65</f>
        <v>0</v>
      </c>
      <c r="W4" s="14">
        <f>Data!AE65</f>
        <v>0</v>
      </c>
      <c r="X4" s="14">
        <f>Data!AF65</f>
        <v>0</v>
      </c>
      <c r="Y4" s="14">
        <f>Data!AG65</f>
        <v>0</v>
      </c>
      <c r="Z4" s="14">
        <f>Data!AH65</f>
        <v>0</v>
      </c>
      <c r="AA4" s="14">
        <f>Data!AI65</f>
        <v>0</v>
      </c>
      <c r="AB4" s="14">
        <f>Data!AJ65</f>
        <v>0</v>
      </c>
      <c r="AC4" s="14">
        <f>Data!AK65</f>
        <v>0</v>
      </c>
      <c r="AD4" s="14">
        <f>Data!AL65</f>
        <v>0</v>
      </c>
      <c r="AE4" s="14">
        <f>Data!AM65</f>
        <v>0</v>
      </c>
      <c r="AF4" s="14">
        <f>Data!AN65</f>
        <v>0</v>
      </c>
    </row>
    <row r="5" spans="1:32" x14ac:dyDescent="0.35">
      <c r="A5" s="14" t="s">
        <v>4</v>
      </c>
      <c r="B5" s="14">
        <f>Data!J66</f>
        <v>0.29468130987715102</v>
      </c>
      <c r="C5" s="14">
        <f>Data!K66</f>
        <v>0.29468130987715102</v>
      </c>
      <c r="D5" s="14">
        <f>Data!L66</f>
        <v>0.29468130987715102</v>
      </c>
      <c r="E5" s="14">
        <f>Data!M66</f>
        <v>0.29468130987715102</v>
      </c>
      <c r="F5" s="14">
        <f>Data!N66</f>
        <v>0.29468130987715102</v>
      </c>
      <c r="G5" s="14">
        <f>Data!O66</f>
        <v>0.29468130987715102</v>
      </c>
      <c r="H5" s="14">
        <f>Data!P66</f>
        <v>0.29468130987715102</v>
      </c>
      <c r="I5" s="14">
        <f>Data!Q66</f>
        <v>0.29468130987715102</v>
      </c>
      <c r="J5" s="14">
        <f>Data!R66</f>
        <v>0.29468130987715102</v>
      </c>
      <c r="K5" s="14">
        <f>Data!S66</f>
        <v>0.29468130987715102</v>
      </c>
      <c r="L5" s="14">
        <f>Data!T66</f>
        <v>0.29468130987715102</v>
      </c>
      <c r="M5" s="14">
        <f>Data!U66</f>
        <v>0.29468130987715102</v>
      </c>
      <c r="N5" s="14">
        <f>Data!V66</f>
        <v>0.29468130987715102</v>
      </c>
      <c r="O5" s="14">
        <f>Data!W66</f>
        <v>0.29468130987715102</v>
      </c>
      <c r="P5" s="14">
        <f>Data!X66</f>
        <v>0.29468130987715102</v>
      </c>
      <c r="Q5" s="14">
        <f>Data!Y66</f>
        <v>0.29468130987715102</v>
      </c>
      <c r="R5" s="14">
        <f>Data!Z66</f>
        <v>0.29468130987715102</v>
      </c>
      <c r="S5" s="14">
        <f>Data!AA66</f>
        <v>0.29468130987715102</v>
      </c>
      <c r="T5" s="14">
        <f>Data!AB66</f>
        <v>0.29468130987715102</v>
      </c>
      <c r="U5" s="14">
        <f>Data!AC66</f>
        <v>0.29468130987715102</v>
      </c>
      <c r="V5" s="14">
        <f>Data!AD66</f>
        <v>0.29468130987715102</v>
      </c>
      <c r="W5" s="14">
        <f>Data!AE66</f>
        <v>0.29468130987715102</v>
      </c>
      <c r="X5" s="14">
        <f>Data!AF66</f>
        <v>0.29468130987715102</v>
      </c>
      <c r="Y5" s="14">
        <f>Data!AG66</f>
        <v>0.29468130987715102</v>
      </c>
      <c r="Z5" s="14">
        <f>Data!AH66</f>
        <v>0.29468130987715102</v>
      </c>
      <c r="AA5" s="14">
        <f>Data!AI66</f>
        <v>0.29468130987715102</v>
      </c>
      <c r="AB5" s="14">
        <f>Data!AJ66</f>
        <v>0.29468130987715102</v>
      </c>
      <c r="AC5" s="14">
        <f>Data!AK66</f>
        <v>0.29468130987715102</v>
      </c>
      <c r="AD5" s="14">
        <f>Data!AL66</f>
        <v>0.29468130987715102</v>
      </c>
      <c r="AE5" s="14">
        <f>Data!AM66</f>
        <v>0.29468130987715102</v>
      </c>
      <c r="AF5" s="14">
        <f>Data!AN66</f>
        <v>0.29468130987715102</v>
      </c>
    </row>
    <row r="6" spans="1:32" x14ac:dyDescent="0.35">
      <c r="A6" s="14" t="s">
        <v>5</v>
      </c>
      <c r="B6" s="14">
        <f>Data!J67</f>
        <v>0</v>
      </c>
      <c r="C6" s="14">
        <f>Data!K67</f>
        <v>0</v>
      </c>
      <c r="D6" s="14">
        <f>Data!L67</f>
        <v>0</v>
      </c>
      <c r="E6" s="14">
        <f>Data!M67</f>
        <v>0</v>
      </c>
      <c r="F6" s="14">
        <f>Data!N67</f>
        <v>0</v>
      </c>
      <c r="G6" s="14">
        <f>Data!O67</f>
        <v>0</v>
      </c>
      <c r="H6" s="14">
        <f>Data!P67</f>
        <v>0</v>
      </c>
      <c r="I6" s="14">
        <f>Data!Q67</f>
        <v>0</v>
      </c>
      <c r="J6" s="14">
        <f>Data!R67</f>
        <v>0</v>
      </c>
      <c r="K6" s="14">
        <f>Data!S67</f>
        <v>0</v>
      </c>
      <c r="L6" s="14">
        <f>Data!T67</f>
        <v>0</v>
      </c>
      <c r="M6" s="14">
        <f>Data!U67</f>
        <v>0</v>
      </c>
      <c r="N6" s="14">
        <f>Data!V67</f>
        <v>0</v>
      </c>
      <c r="O6" s="14">
        <f>Data!W67</f>
        <v>0</v>
      </c>
      <c r="P6" s="14">
        <f>Data!X67</f>
        <v>0</v>
      </c>
      <c r="Q6" s="14">
        <f>Data!Y67</f>
        <v>0</v>
      </c>
      <c r="R6" s="14">
        <f>Data!Z67</f>
        <v>0</v>
      </c>
      <c r="S6" s="14">
        <f>Data!AA67</f>
        <v>0</v>
      </c>
      <c r="T6" s="14">
        <f>Data!AB67</f>
        <v>0</v>
      </c>
      <c r="U6" s="14">
        <f>Data!AC67</f>
        <v>0</v>
      </c>
      <c r="V6" s="14">
        <f>Data!AD67</f>
        <v>0</v>
      </c>
      <c r="W6" s="14">
        <f>Data!AE67</f>
        <v>0</v>
      </c>
      <c r="X6" s="14">
        <f>Data!AF67</f>
        <v>0</v>
      </c>
      <c r="Y6" s="14">
        <f>Data!AG67</f>
        <v>0</v>
      </c>
      <c r="Z6" s="14">
        <f>Data!AH67</f>
        <v>0</v>
      </c>
      <c r="AA6" s="14">
        <f>Data!AI67</f>
        <v>0</v>
      </c>
      <c r="AB6" s="14">
        <f>Data!AJ67</f>
        <v>0</v>
      </c>
      <c r="AC6" s="14">
        <f>Data!AK67</f>
        <v>0</v>
      </c>
      <c r="AD6" s="14">
        <f>Data!AL67</f>
        <v>0</v>
      </c>
      <c r="AE6" s="14">
        <f>Data!AM67</f>
        <v>0</v>
      </c>
      <c r="AF6" s="14">
        <f>Data!AN67</f>
        <v>0</v>
      </c>
    </row>
    <row r="7" spans="1:32" x14ac:dyDescent="0.35">
      <c r="A7" s="14" t="s">
        <v>71</v>
      </c>
      <c r="B7" s="14">
        <f>Data!J68</f>
        <v>0</v>
      </c>
      <c r="C7" s="14">
        <f>Data!K68</f>
        <v>0</v>
      </c>
      <c r="D7" s="14">
        <f>Data!L68</f>
        <v>0</v>
      </c>
      <c r="E7" s="14">
        <f>Data!M68</f>
        <v>0</v>
      </c>
      <c r="F7" s="14">
        <f>Data!N68</f>
        <v>0</v>
      </c>
      <c r="G7" s="14">
        <f>Data!O68</f>
        <v>0</v>
      </c>
      <c r="H7" s="14">
        <f>Data!P68</f>
        <v>0</v>
      </c>
      <c r="I7" s="14">
        <f>Data!Q68</f>
        <v>0</v>
      </c>
      <c r="J7" s="14">
        <f>Data!R68</f>
        <v>0</v>
      </c>
      <c r="K7" s="14">
        <f>Data!S68</f>
        <v>0</v>
      </c>
      <c r="L7" s="14">
        <f>Data!T68</f>
        <v>0</v>
      </c>
      <c r="M7" s="14">
        <f>Data!U68</f>
        <v>0</v>
      </c>
      <c r="N7" s="14">
        <f>Data!V68</f>
        <v>0</v>
      </c>
      <c r="O7" s="14">
        <f>Data!W68</f>
        <v>0</v>
      </c>
      <c r="P7" s="14">
        <f>Data!X68</f>
        <v>0</v>
      </c>
      <c r="Q7" s="14">
        <f>Data!Y68</f>
        <v>0</v>
      </c>
      <c r="R7" s="14">
        <f>Data!Z68</f>
        <v>0</v>
      </c>
      <c r="S7" s="14">
        <f>Data!AA68</f>
        <v>0</v>
      </c>
      <c r="T7" s="14">
        <f>Data!AB68</f>
        <v>0</v>
      </c>
      <c r="U7" s="14">
        <f>Data!AC68</f>
        <v>0</v>
      </c>
      <c r="V7" s="14">
        <f>Data!AD68</f>
        <v>0</v>
      </c>
      <c r="W7" s="14">
        <f>Data!AE68</f>
        <v>0</v>
      </c>
      <c r="X7" s="14">
        <f>Data!AF68</f>
        <v>0</v>
      </c>
      <c r="Y7" s="14">
        <f>Data!AG68</f>
        <v>0</v>
      </c>
      <c r="Z7" s="14">
        <f>Data!AH68</f>
        <v>0</v>
      </c>
      <c r="AA7" s="14">
        <f>Data!AI68</f>
        <v>0</v>
      </c>
      <c r="AB7" s="14">
        <f>Data!AJ68</f>
        <v>0</v>
      </c>
      <c r="AC7" s="14">
        <f>Data!AK68</f>
        <v>0</v>
      </c>
      <c r="AD7" s="14">
        <f>Data!AL68</f>
        <v>0</v>
      </c>
      <c r="AE7" s="14">
        <f>Data!AM68</f>
        <v>0</v>
      </c>
      <c r="AF7" s="14">
        <f>Data!AN68</f>
        <v>0</v>
      </c>
    </row>
    <row r="8" spans="1:32" x14ac:dyDescent="0.35">
      <c r="A8" s="14" t="s">
        <v>72</v>
      </c>
      <c r="B8" s="14">
        <f>Data!J69</f>
        <v>0</v>
      </c>
      <c r="C8" s="14">
        <f>Data!K69</f>
        <v>0</v>
      </c>
      <c r="D8" s="14">
        <f>Data!L69</f>
        <v>0</v>
      </c>
      <c r="E8" s="14">
        <f>Data!M69</f>
        <v>0</v>
      </c>
      <c r="F8" s="14">
        <f>Data!N69</f>
        <v>0</v>
      </c>
      <c r="G8" s="14">
        <f>Data!O69</f>
        <v>0</v>
      </c>
      <c r="H8" s="14">
        <f>Data!P69</f>
        <v>0</v>
      </c>
      <c r="I8" s="14">
        <f>Data!Q69</f>
        <v>0</v>
      </c>
      <c r="J8" s="14">
        <f>Data!R69</f>
        <v>0</v>
      </c>
      <c r="K8" s="14">
        <f>Data!S69</f>
        <v>0</v>
      </c>
      <c r="L8" s="14">
        <f>Data!T69</f>
        <v>0</v>
      </c>
      <c r="M8" s="14">
        <f>Data!U69</f>
        <v>0</v>
      </c>
      <c r="N8" s="14">
        <f>Data!V69</f>
        <v>0</v>
      </c>
      <c r="O8" s="14">
        <f>Data!W69</f>
        <v>0</v>
      </c>
      <c r="P8" s="14">
        <f>Data!X69</f>
        <v>0</v>
      </c>
      <c r="Q8" s="14">
        <f>Data!Y69</f>
        <v>0</v>
      </c>
      <c r="R8" s="14">
        <f>Data!Z69</f>
        <v>0</v>
      </c>
      <c r="S8" s="14">
        <f>Data!AA69</f>
        <v>0</v>
      </c>
      <c r="T8" s="14">
        <f>Data!AB69</f>
        <v>0</v>
      </c>
      <c r="U8" s="14">
        <f>Data!AC69</f>
        <v>0</v>
      </c>
      <c r="V8" s="14">
        <f>Data!AD69</f>
        <v>0</v>
      </c>
      <c r="W8" s="14">
        <f>Data!AE69</f>
        <v>0</v>
      </c>
      <c r="X8" s="14">
        <f>Data!AF69</f>
        <v>0</v>
      </c>
      <c r="Y8" s="14">
        <f>Data!AG69</f>
        <v>0</v>
      </c>
      <c r="Z8" s="14">
        <f>Data!AH69</f>
        <v>0</v>
      </c>
      <c r="AA8" s="14">
        <f>Data!AI69</f>
        <v>0</v>
      </c>
      <c r="AB8" s="14">
        <f>Data!AJ69</f>
        <v>0</v>
      </c>
      <c r="AC8" s="14">
        <f>Data!AK69</f>
        <v>0</v>
      </c>
      <c r="AD8" s="14">
        <f>Data!AL69</f>
        <v>0</v>
      </c>
      <c r="AE8" s="14">
        <f>Data!AM69</f>
        <v>0</v>
      </c>
      <c r="AF8" s="14">
        <f>Data!AN69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topLeftCell="T1" workbookViewId="0">
      <selection activeCell="B4" sqref="B4:AF5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Data!J70</f>
        <v>0</v>
      </c>
      <c r="C2" s="14">
        <f>Data!K70</f>
        <v>0</v>
      </c>
      <c r="D2" s="14">
        <f>Data!L70</f>
        <v>0</v>
      </c>
      <c r="E2" s="14">
        <f>Data!M70</f>
        <v>0</v>
      </c>
      <c r="F2" s="14">
        <f>Data!N70</f>
        <v>0</v>
      </c>
      <c r="G2" s="14">
        <f>Data!O70</f>
        <v>0</v>
      </c>
      <c r="H2" s="14">
        <f>Data!P70</f>
        <v>0</v>
      </c>
      <c r="I2" s="14">
        <f>Data!Q70</f>
        <v>0</v>
      </c>
      <c r="J2" s="14">
        <f>Data!R70</f>
        <v>0</v>
      </c>
      <c r="K2" s="14">
        <f>Data!S70</f>
        <v>0</v>
      </c>
      <c r="L2" s="14">
        <f>Data!T70</f>
        <v>0</v>
      </c>
      <c r="M2" s="14">
        <f>Data!U70</f>
        <v>0</v>
      </c>
      <c r="N2" s="14">
        <f>Data!V70</f>
        <v>0</v>
      </c>
      <c r="O2" s="14">
        <f>Data!W70</f>
        <v>0</v>
      </c>
      <c r="P2" s="14">
        <f>Data!X70</f>
        <v>0</v>
      </c>
      <c r="Q2" s="14">
        <f>Data!Y70</f>
        <v>0</v>
      </c>
      <c r="R2" s="14">
        <f>Data!Z70</f>
        <v>0</v>
      </c>
      <c r="S2" s="14">
        <f>Data!AA70</f>
        <v>0</v>
      </c>
      <c r="T2" s="14">
        <f>Data!AB70</f>
        <v>0</v>
      </c>
      <c r="U2" s="14">
        <f>Data!AC70</f>
        <v>0</v>
      </c>
      <c r="V2" s="14">
        <f>Data!AD70</f>
        <v>0</v>
      </c>
      <c r="W2" s="14">
        <f>Data!AE70</f>
        <v>0</v>
      </c>
      <c r="X2" s="14">
        <f>Data!AF70</f>
        <v>0</v>
      </c>
      <c r="Y2" s="14">
        <f>Data!AG70</f>
        <v>0</v>
      </c>
      <c r="Z2" s="14">
        <f>Data!AH70</f>
        <v>0</v>
      </c>
      <c r="AA2" s="14">
        <f>Data!AI70</f>
        <v>0</v>
      </c>
      <c r="AB2" s="14">
        <f>Data!AJ70</f>
        <v>0</v>
      </c>
      <c r="AC2" s="14">
        <f>Data!AK70</f>
        <v>0</v>
      </c>
      <c r="AD2" s="14">
        <f>Data!AL70</f>
        <v>0</v>
      </c>
      <c r="AE2" s="14">
        <f>Data!AM70</f>
        <v>0</v>
      </c>
      <c r="AF2" s="14">
        <f>Data!AN70</f>
        <v>0</v>
      </c>
    </row>
    <row r="3" spans="1:32" x14ac:dyDescent="0.35">
      <c r="A3" s="14" t="s">
        <v>2</v>
      </c>
      <c r="C3" s="14">
        <f>Data!K71</f>
        <v>0</v>
      </c>
      <c r="D3" s="14">
        <f>Data!L71</f>
        <v>0</v>
      </c>
      <c r="E3" s="14">
        <f>Data!M71</f>
        <v>0</v>
      </c>
      <c r="F3" s="14">
        <f>Data!N71</f>
        <v>0</v>
      </c>
      <c r="G3" s="14">
        <f>Data!O71</f>
        <v>0</v>
      </c>
      <c r="H3" s="14">
        <f>Data!P71</f>
        <v>0</v>
      </c>
      <c r="I3" s="14">
        <f>Data!Q71</f>
        <v>0</v>
      </c>
      <c r="J3" s="14">
        <f>Data!R71</f>
        <v>0</v>
      </c>
      <c r="K3" s="14">
        <f>Data!S71</f>
        <v>0</v>
      </c>
      <c r="L3" s="14">
        <f>Data!T71</f>
        <v>0</v>
      </c>
      <c r="M3" s="14">
        <f>Data!U71</f>
        <v>0</v>
      </c>
      <c r="N3" s="14">
        <f>Data!V71</f>
        <v>0</v>
      </c>
      <c r="O3" s="14">
        <f>Data!W71</f>
        <v>0</v>
      </c>
      <c r="P3" s="14">
        <f>Data!X71</f>
        <v>0</v>
      </c>
      <c r="Q3" s="14">
        <f>Data!Y71</f>
        <v>0</v>
      </c>
      <c r="R3" s="14">
        <f>Data!Z71</f>
        <v>0</v>
      </c>
      <c r="S3" s="14">
        <f>Data!AA71</f>
        <v>0</v>
      </c>
      <c r="T3" s="14">
        <f>Data!AB71</f>
        <v>0</v>
      </c>
      <c r="U3" s="14">
        <f>Data!AC71</f>
        <v>0</v>
      </c>
      <c r="V3" s="14">
        <f>Data!AD71</f>
        <v>0</v>
      </c>
      <c r="W3" s="14">
        <f>Data!AE71</f>
        <v>0</v>
      </c>
      <c r="X3" s="14">
        <f>Data!AF71</f>
        <v>0</v>
      </c>
      <c r="Y3" s="14">
        <f>Data!AG71</f>
        <v>0</v>
      </c>
      <c r="Z3" s="14">
        <f>Data!AH71</f>
        <v>0</v>
      </c>
      <c r="AA3" s="14">
        <f>Data!AI71</f>
        <v>0</v>
      </c>
      <c r="AB3" s="14">
        <f>Data!AJ71</f>
        <v>0</v>
      </c>
      <c r="AC3" s="14">
        <f>Data!AK71</f>
        <v>0</v>
      </c>
      <c r="AD3" s="14">
        <f>Data!AL71</f>
        <v>0</v>
      </c>
      <c r="AE3" s="14">
        <f>Data!AM71</f>
        <v>0</v>
      </c>
      <c r="AF3" s="14">
        <f>Data!AN71</f>
        <v>0</v>
      </c>
    </row>
    <row r="4" spans="1:32" x14ac:dyDescent="0.35">
      <c r="A4" s="14" t="s">
        <v>3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</row>
    <row r="5" spans="1:32" x14ac:dyDescent="0.35">
      <c r="A5" s="14" t="s">
        <v>4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</row>
    <row r="6" spans="1:32" x14ac:dyDescent="0.35">
      <c r="A6" s="14" t="s">
        <v>5</v>
      </c>
      <c r="B6" s="14">
        <f>Data!J74</f>
        <v>0</v>
      </c>
      <c r="C6" s="14">
        <f>Data!K74</f>
        <v>0</v>
      </c>
      <c r="D6" s="14">
        <f>Data!L74</f>
        <v>0</v>
      </c>
      <c r="E6" s="14">
        <f>Data!M74</f>
        <v>0</v>
      </c>
      <c r="F6" s="14">
        <f>Data!N74</f>
        <v>0</v>
      </c>
      <c r="G6" s="14">
        <f>Data!O74</f>
        <v>0</v>
      </c>
      <c r="H6" s="14">
        <f>Data!P74</f>
        <v>0</v>
      </c>
      <c r="I6" s="14">
        <f>Data!Q74</f>
        <v>0</v>
      </c>
      <c r="J6" s="14">
        <f>Data!R74</f>
        <v>0</v>
      </c>
      <c r="K6" s="14">
        <f>Data!S74</f>
        <v>0</v>
      </c>
      <c r="L6" s="14">
        <f>Data!T74</f>
        <v>0</v>
      </c>
      <c r="M6" s="14">
        <f>Data!U74</f>
        <v>0</v>
      </c>
      <c r="N6" s="14">
        <f>Data!V74</f>
        <v>0</v>
      </c>
      <c r="O6" s="14">
        <f>Data!W74</f>
        <v>0</v>
      </c>
      <c r="P6" s="14">
        <f>Data!X74</f>
        <v>0</v>
      </c>
      <c r="Q6" s="14">
        <f>Data!Y74</f>
        <v>0</v>
      </c>
      <c r="R6" s="14">
        <f>Data!Z74</f>
        <v>0</v>
      </c>
      <c r="S6" s="14">
        <f>Data!AA74</f>
        <v>0</v>
      </c>
      <c r="T6" s="14">
        <f>Data!AB74</f>
        <v>0</v>
      </c>
      <c r="U6" s="14">
        <f>Data!AC74</f>
        <v>0</v>
      </c>
      <c r="V6" s="14">
        <f>Data!AD74</f>
        <v>0</v>
      </c>
      <c r="W6" s="14">
        <f>Data!AE74</f>
        <v>0</v>
      </c>
      <c r="X6" s="14">
        <f>Data!AF74</f>
        <v>0</v>
      </c>
      <c r="Y6" s="14">
        <f>Data!AG74</f>
        <v>0</v>
      </c>
      <c r="Z6" s="14">
        <f>Data!AH74</f>
        <v>0</v>
      </c>
      <c r="AA6" s="14">
        <f>Data!AI74</f>
        <v>0</v>
      </c>
      <c r="AB6" s="14">
        <f>Data!AJ74</f>
        <v>0</v>
      </c>
      <c r="AC6" s="14">
        <f>Data!AK74</f>
        <v>0</v>
      </c>
      <c r="AD6" s="14">
        <f>Data!AL74</f>
        <v>0</v>
      </c>
      <c r="AE6" s="14">
        <f>Data!AM74</f>
        <v>0</v>
      </c>
      <c r="AF6" s="14">
        <f>Data!AN74</f>
        <v>0</v>
      </c>
    </row>
    <row r="7" spans="1:32" x14ac:dyDescent="0.35">
      <c r="A7" s="14" t="s">
        <v>71</v>
      </c>
      <c r="B7" s="14">
        <f>Data!J75</f>
        <v>0</v>
      </c>
      <c r="C7" s="14">
        <f>Data!K75</f>
        <v>0</v>
      </c>
      <c r="D7" s="14">
        <f>Data!L75</f>
        <v>0</v>
      </c>
      <c r="E7" s="14">
        <f>Data!M75</f>
        <v>0</v>
      </c>
      <c r="F7" s="14">
        <f>Data!N75</f>
        <v>0</v>
      </c>
      <c r="G7" s="14">
        <f>Data!O75</f>
        <v>0</v>
      </c>
      <c r="H7" s="14">
        <f>Data!P75</f>
        <v>0</v>
      </c>
      <c r="I7" s="14">
        <f>Data!Q75</f>
        <v>0</v>
      </c>
      <c r="J7" s="14">
        <f>Data!R75</f>
        <v>0</v>
      </c>
      <c r="K7" s="14">
        <f>Data!S75</f>
        <v>0</v>
      </c>
      <c r="L7" s="14">
        <f>Data!T75</f>
        <v>0</v>
      </c>
      <c r="M7" s="14">
        <f>Data!U75</f>
        <v>0</v>
      </c>
      <c r="N7" s="14">
        <f>Data!V75</f>
        <v>0</v>
      </c>
      <c r="O7" s="14">
        <f>Data!W75</f>
        <v>0</v>
      </c>
      <c r="P7" s="14">
        <f>Data!X75</f>
        <v>0</v>
      </c>
      <c r="Q7" s="14">
        <f>Data!Y75</f>
        <v>0</v>
      </c>
      <c r="R7" s="14">
        <f>Data!Z75</f>
        <v>0</v>
      </c>
      <c r="S7" s="14">
        <f>Data!AA75</f>
        <v>0</v>
      </c>
      <c r="T7" s="14">
        <f>Data!AB75</f>
        <v>0</v>
      </c>
      <c r="U7" s="14">
        <f>Data!AC75</f>
        <v>0</v>
      </c>
      <c r="V7" s="14">
        <f>Data!AD75</f>
        <v>0</v>
      </c>
      <c r="W7" s="14">
        <f>Data!AE75</f>
        <v>0</v>
      </c>
      <c r="X7" s="14">
        <f>Data!AF75</f>
        <v>0</v>
      </c>
      <c r="Y7" s="14">
        <f>Data!AG75</f>
        <v>0</v>
      </c>
      <c r="Z7" s="14">
        <f>Data!AH75</f>
        <v>0</v>
      </c>
      <c r="AA7" s="14">
        <f>Data!AI75</f>
        <v>0</v>
      </c>
      <c r="AB7" s="14">
        <f>Data!AJ75</f>
        <v>0</v>
      </c>
      <c r="AC7" s="14">
        <f>Data!AK75</f>
        <v>0</v>
      </c>
      <c r="AD7" s="14">
        <f>Data!AL75</f>
        <v>0</v>
      </c>
      <c r="AE7" s="14">
        <f>Data!AM75</f>
        <v>0</v>
      </c>
      <c r="AF7" s="14">
        <f>Data!AN75</f>
        <v>0</v>
      </c>
    </row>
    <row r="8" spans="1:32" x14ac:dyDescent="0.35">
      <c r="A8" s="14" t="s">
        <v>72</v>
      </c>
      <c r="B8" s="14">
        <f>Data!J76</f>
        <v>0</v>
      </c>
      <c r="C8" s="14">
        <f>Data!K76</f>
        <v>0</v>
      </c>
      <c r="D8" s="14">
        <f>Data!L76</f>
        <v>0</v>
      </c>
      <c r="E8" s="14">
        <f>Data!M76</f>
        <v>0</v>
      </c>
      <c r="F8" s="14">
        <f>Data!N76</f>
        <v>0</v>
      </c>
      <c r="G8" s="14">
        <f>Data!O76</f>
        <v>0</v>
      </c>
      <c r="H8" s="14">
        <f>Data!P76</f>
        <v>0</v>
      </c>
      <c r="I8" s="14">
        <f>Data!Q76</f>
        <v>0</v>
      </c>
      <c r="J8" s="14">
        <f>Data!R76</f>
        <v>0</v>
      </c>
      <c r="K8" s="14">
        <f>Data!S76</f>
        <v>0</v>
      </c>
      <c r="L8" s="14">
        <f>Data!T76</f>
        <v>0</v>
      </c>
      <c r="M8" s="14">
        <f>Data!U76</f>
        <v>0</v>
      </c>
      <c r="N8" s="14">
        <f>Data!V76</f>
        <v>0</v>
      </c>
      <c r="O8" s="14">
        <f>Data!W76</f>
        <v>0</v>
      </c>
      <c r="P8" s="14">
        <f>Data!X76</f>
        <v>0</v>
      </c>
      <c r="Q8" s="14">
        <f>Data!Y76</f>
        <v>0</v>
      </c>
      <c r="R8" s="14">
        <f>Data!Z76</f>
        <v>0</v>
      </c>
      <c r="S8" s="14">
        <f>Data!AA76</f>
        <v>0</v>
      </c>
      <c r="T8" s="14">
        <f>Data!AB76</f>
        <v>0</v>
      </c>
      <c r="U8" s="14">
        <f>Data!AC76</f>
        <v>0</v>
      </c>
      <c r="V8" s="14">
        <f>Data!AD76</f>
        <v>0</v>
      </c>
      <c r="W8" s="14">
        <f>Data!AE76</f>
        <v>0</v>
      </c>
      <c r="X8" s="14">
        <f>Data!AF76</f>
        <v>0</v>
      </c>
      <c r="Y8" s="14">
        <f>Data!AG76</f>
        <v>0</v>
      </c>
      <c r="Z8" s="14">
        <f>Data!AH76</f>
        <v>0</v>
      </c>
      <c r="AA8" s="14">
        <f>Data!AI76</f>
        <v>0</v>
      </c>
      <c r="AB8" s="14">
        <f>Data!AJ76</f>
        <v>0</v>
      </c>
      <c r="AC8" s="14">
        <f>Data!AK76</f>
        <v>0</v>
      </c>
      <c r="AD8" s="14">
        <f>Data!AL76</f>
        <v>0</v>
      </c>
      <c r="AE8" s="14">
        <f>Data!AM76</f>
        <v>0</v>
      </c>
      <c r="AF8" s="14">
        <f>Data!AN76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Data!J77</f>
        <v>0</v>
      </c>
      <c r="C2" s="14">
        <f>Data!K77</f>
        <v>0</v>
      </c>
      <c r="D2" s="14">
        <f>Data!L77</f>
        <v>0</v>
      </c>
      <c r="E2" s="14">
        <f>Data!M77</f>
        <v>0</v>
      </c>
      <c r="F2" s="14">
        <f>Data!N77</f>
        <v>0</v>
      </c>
      <c r="G2" s="14">
        <f>Data!O77</f>
        <v>0</v>
      </c>
      <c r="H2" s="14">
        <f>Data!P77</f>
        <v>0</v>
      </c>
      <c r="I2" s="14">
        <f>Data!Q77</f>
        <v>0</v>
      </c>
      <c r="J2" s="14">
        <f>Data!R77</f>
        <v>0</v>
      </c>
      <c r="K2" s="14">
        <f>Data!S77</f>
        <v>0</v>
      </c>
      <c r="L2" s="14">
        <f>Data!T77</f>
        <v>0</v>
      </c>
      <c r="M2" s="14">
        <f>Data!U77</f>
        <v>0</v>
      </c>
      <c r="N2" s="14">
        <f>Data!V77</f>
        <v>0</v>
      </c>
      <c r="O2" s="14">
        <f>Data!W77</f>
        <v>0</v>
      </c>
      <c r="P2" s="14">
        <f>Data!X77</f>
        <v>0</v>
      </c>
      <c r="Q2" s="14">
        <f>Data!Y77</f>
        <v>0</v>
      </c>
      <c r="R2" s="14">
        <f>Data!Z77</f>
        <v>0</v>
      </c>
      <c r="S2" s="14">
        <f>Data!AA77</f>
        <v>0</v>
      </c>
      <c r="T2" s="14">
        <f>Data!AB77</f>
        <v>0</v>
      </c>
      <c r="U2" s="14">
        <f>Data!AC77</f>
        <v>0</v>
      </c>
      <c r="V2" s="14">
        <f>Data!AD77</f>
        <v>0</v>
      </c>
      <c r="W2" s="14">
        <f>Data!AE77</f>
        <v>0</v>
      </c>
      <c r="X2" s="14">
        <f>Data!AF77</f>
        <v>0</v>
      </c>
      <c r="Y2" s="14">
        <f>Data!AG77</f>
        <v>0</v>
      </c>
      <c r="Z2" s="14">
        <f>Data!AH77</f>
        <v>0</v>
      </c>
      <c r="AA2" s="14">
        <f>Data!AI77</f>
        <v>0</v>
      </c>
      <c r="AB2" s="14">
        <f>Data!AJ77</f>
        <v>0</v>
      </c>
      <c r="AC2" s="14">
        <f>Data!AK77</f>
        <v>0</v>
      </c>
      <c r="AD2" s="14">
        <f>Data!AL77</f>
        <v>0</v>
      </c>
      <c r="AE2" s="14">
        <f>Data!AM77</f>
        <v>0</v>
      </c>
      <c r="AF2" s="14">
        <f>Data!AN77</f>
        <v>0</v>
      </c>
    </row>
    <row r="3" spans="1:32" x14ac:dyDescent="0.35">
      <c r="A3" s="14" t="s">
        <v>2</v>
      </c>
      <c r="B3" s="14">
        <f>Data!J78</f>
        <v>0</v>
      </c>
      <c r="C3" s="14">
        <f>Data!K78</f>
        <v>0</v>
      </c>
      <c r="D3" s="14">
        <f>Data!L78</f>
        <v>0</v>
      </c>
      <c r="E3" s="14">
        <f>Data!M78</f>
        <v>0</v>
      </c>
      <c r="F3" s="14">
        <f>Data!N78</f>
        <v>0</v>
      </c>
      <c r="G3" s="14">
        <f>Data!O78</f>
        <v>0</v>
      </c>
      <c r="H3" s="14">
        <f>Data!P78</f>
        <v>0</v>
      </c>
      <c r="I3" s="14">
        <f>Data!Q78</f>
        <v>0</v>
      </c>
      <c r="J3" s="14">
        <f>Data!R78</f>
        <v>0</v>
      </c>
      <c r="K3" s="14">
        <f>Data!S78</f>
        <v>0</v>
      </c>
      <c r="L3" s="14">
        <f>Data!T78</f>
        <v>0</v>
      </c>
      <c r="M3" s="14">
        <f>Data!U78</f>
        <v>0</v>
      </c>
      <c r="N3" s="14">
        <f>Data!V78</f>
        <v>0</v>
      </c>
      <c r="O3" s="14">
        <f>Data!W78</f>
        <v>0</v>
      </c>
      <c r="P3" s="14">
        <f>Data!X78</f>
        <v>0</v>
      </c>
      <c r="Q3" s="14">
        <f>Data!Y78</f>
        <v>0</v>
      </c>
      <c r="R3" s="14">
        <f>Data!Z78</f>
        <v>0</v>
      </c>
      <c r="S3" s="14">
        <f>Data!AA78</f>
        <v>0</v>
      </c>
      <c r="T3" s="14">
        <f>Data!AB78</f>
        <v>0</v>
      </c>
      <c r="U3" s="14">
        <f>Data!AC78</f>
        <v>0</v>
      </c>
      <c r="V3" s="14">
        <f>Data!AD78</f>
        <v>0</v>
      </c>
      <c r="W3" s="14">
        <f>Data!AE78</f>
        <v>0</v>
      </c>
      <c r="X3" s="14">
        <f>Data!AF78</f>
        <v>0</v>
      </c>
      <c r="Y3" s="14">
        <f>Data!AG78</f>
        <v>0</v>
      </c>
      <c r="Z3" s="14">
        <f>Data!AH78</f>
        <v>0</v>
      </c>
      <c r="AA3" s="14">
        <f>Data!AI78</f>
        <v>0</v>
      </c>
      <c r="AB3" s="14">
        <f>Data!AJ78</f>
        <v>0</v>
      </c>
      <c r="AC3" s="14">
        <f>Data!AK78</f>
        <v>0</v>
      </c>
      <c r="AD3" s="14">
        <f>Data!AL78</f>
        <v>0</v>
      </c>
      <c r="AE3" s="14">
        <f>Data!AM78</f>
        <v>0</v>
      </c>
      <c r="AF3" s="14">
        <f>Data!AN78</f>
        <v>0</v>
      </c>
    </row>
    <row r="4" spans="1:32" x14ac:dyDescent="0.35">
      <c r="A4" s="14" t="s">
        <v>3</v>
      </c>
      <c r="B4" s="14">
        <f>Data!J79</f>
        <v>0</v>
      </c>
      <c r="C4" s="14">
        <f>Data!K79</f>
        <v>0</v>
      </c>
      <c r="D4" s="14">
        <f>Data!L79</f>
        <v>0</v>
      </c>
      <c r="E4" s="14">
        <f>Data!M79</f>
        <v>0</v>
      </c>
      <c r="F4" s="14">
        <f>Data!N79</f>
        <v>0</v>
      </c>
      <c r="G4" s="14">
        <f>Data!O79</f>
        <v>0</v>
      </c>
      <c r="H4" s="14">
        <f>Data!P79</f>
        <v>0</v>
      </c>
      <c r="I4" s="14">
        <f>Data!Q79</f>
        <v>0</v>
      </c>
      <c r="J4" s="14">
        <f>Data!R79</f>
        <v>0</v>
      </c>
      <c r="K4" s="14">
        <f>Data!S79</f>
        <v>0</v>
      </c>
      <c r="L4" s="14">
        <f>Data!T79</f>
        <v>0</v>
      </c>
      <c r="M4" s="14">
        <f>Data!U79</f>
        <v>0</v>
      </c>
      <c r="N4" s="14">
        <f>Data!V79</f>
        <v>0</v>
      </c>
      <c r="O4" s="14">
        <f>Data!W79</f>
        <v>0</v>
      </c>
      <c r="P4" s="14">
        <f>Data!X79</f>
        <v>0</v>
      </c>
      <c r="Q4" s="14">
        <f>Data!Y79</f>
        <v>0</v>
      </c>
      <c r="R4" s="14">
        <f>Data!Z79</f>
        <v>0</v>
      </c>
      <c r="S4" s="14">
        <f>Data!AA79</f>
        <v>0</v>
      </c>
      <c r="T4" s="14">
        <f>Data!AB79</f>
        <v>0</v>
      </c>
      <c r="U4" s="14">
        <f>Data!AC79</f>
        <v>0</v>
      </c>
      <c r="V4" s="14">
        <f>Data!AD79</f>
        <v>0</v>
      </c>
      <c r="W4" s="14">
        <f>Data!AE79</f>
        <v>0</v>
      </c>
      <c r="X4" s="14">
        <f>Data!AF79</f>
        <v>0</v>
      </c>
      <c r="Y4" s="14">
        <f>Data!AG79</f>
        <v>0</v>
      </c>
      <c r="Z4" s="14">
        <f>Data!AH79</f>
        <v>0</v>
      </c>
      <c r="AA4" s="14">
        <f>Data!AI79</f>
        <v>0</v>
      </c>
      <c r="AB4" s="14">
        <f>Data!AJ79</f>
        <v>0</v>
      </c>
      <c r="AC4" s="14">
        <f>Data!AK79</f>
        <v>0</v>
      </c>
      <c r="AD4" s="14">
        <f>Data!AL79</f>
        <v>0</v>
      </c>
      <c r="AE4" s="14">
        <f>Data!AM79</f>
        <v>0</v>
      </c>
      <c r="AF4" s="14">
        <f>Data!AN79</f>
        <v>0</v>
      </c>
    </row>
    <row r="5" spans="1:32" x14ac:dyDescent="0.35">
      <c r="A5" s="14" t="s">
        <v>4</v>
      </c>
      <c r="B5" s="14">
        <f>Data!J80</f>
        <v>1</v>
      </c>
      <c r="C5" s="14">
        <f>Data!K80</f>
        <v>1</v>
      </c>
      <c r="D5" s="14">
        <f>Data!L80</f>
        <v>1</v>
      </c>
      <c r="E5" s="14">
        <f>Data!M80</f>
        <v>1</v>
      </c>
      <c r="F5" s="14">
        <f>Data!N80</f>
        <v>1</v>
      </c>
      <c r="G5" s="14">
        <f>Data!O80</f>
        <v>1</v>
      </c>
      <c r="H5" s="14">
        <f>Data!P80</f>
        <v>1</v>
      </c>
      <c r="I5" s="14">
        <f>Data!Q80</f>
        <v>1</v>
      </c>
      <c r="J5" s="14">
        <f>Data!R80</f>
        <v>1</v>
      </c>
      <c r="K5" s="14">
        <f>Data!S80</f>
        <v>1</v>
      </c>
      <c r="L5" s="14">
        <f>Data!T80</f>
        <v>1</v>
      </c>
      <c r="M5" s="14">
        <f>Data!U80</f>
        <v>1</v>
      </c>
      <c r="N5" s="14">
        <f>Data!V80</f>
        <v>1</v>
      </c>
      <c r="O5" s="14">
        <f>Data!W80</f>
        <v>1</v>
      </c>
      <c r="P5" s="14">
        <f>Data!X80</f>
        <v>1</v>
      </c>
      <c r="Q5" s="14">
        <f>Data!Y80</f>
        <v>1</v>
      </c>
      <c r="R5" s="14">
        <f>Data!Z80</f>
        <v>1</v>
      </c>
      <c r="S5" s="14">
        <f>Data!AA80</f>
        <v>1</v>
      </c>
      <c r="T5" s="14">
        <f>Data!AB80</f>
        <v>1</v>
      </c>
      <c r="U5" s="14">
        <f>Data!AC80</f>
        <v>1</v>
      </c>
      <c r="V5" s="14">
        <f>Data!AD80</f>
        <v>1</v>
      </c>
      <c r="W5" s="14">
        <f>Data!AE80</f>
        <v>1</v>
      </c>
      <c r="X5" s="14">
        <f>Data!AF80</f>
        <v>1</v>
      </c>
      <c r="Y5" s="14">
        <f>Data!AG80</f>
        <v>1</v>
      </c>
      <c r="Z5" s="14">
        <f>Data!AH80</f>
        <v>1</v>
      </c>
      <c r="AA5" s="14">
        <f>Data!AI80</f>
        <v>1</v>
      </c>
      <c r="AB5" s="14">
        <f>Data!AJ80</f>
        <v>1</v>
      </c>
      <c r="AC5" s="14">
        <f>Data!AK80</f>
        <v>1</v>
      </c>
      <c r="AD5" s="14">
        <f>Data!AL80</f>
        <v>1</v>
      </c>
      <c r="AE5" s="14">
        <f>Data!AM80</f>
        <v>1</v>
      </c>
      <c r="AF5" s="14">
        <f>Data!AN80</f>
        <v>1</v>
      </c>
    </row>
    <row r="6" spans="1:32" x14ac:dyDescent="0.35">
      <c r="A6" s="14" t="s">
        <v>5</v>
      </c>
      <c r="B6" s="14">
        <f>Data!J81</f>
        <v>0</v>
      </c>
      <c r="C6" s="14">
        <f>Data!K81</f>
        <v>0</v>
      </c>
      <c r="D6" s="14">
        <f>Data!L81</f>
        <v>0</v>
      </c>
      <c r="E6" s="14">
        <f>Data!M81</f>
        <v>0</v>
      </c>
      <c r="F6" s="14">
        <f>Data!N81</f>
        <v>0</v>
      </c>
      <c r="G6" s="14">
        <f>Data!O81</f>
        <v>0</v>
      </c>
      <c r="H6" s="14">
        <f>Data!P81</f>
        <v>0</v>
      </c>
      <c r="I6" s="14">
        <f>Data!Q81</f>
        <v>0</v>
      </c>
      <c r="J6" s="14">
        <f>Data!R81</f>
        <v>0</v>
      </c>
      <c r="K6" s="14">
        <f>Data!S81</f>
        <v>0</v>
      </c>
      <c r="L6" s="14">
        <f>Data!T81</f>
        <v>0</v>
      </c>
      <c r="M6" s="14">
        <f>Data!U81</f>
        <v>0</v>
      </c>
      <c r="N6" s="14">
        <f>Data!V81</f>
        <v>0</v>
      </c>
      <c r="O6" s="14">
        <f>Data!W81</f>
        <v>0</v>
      </c>
      <c r="P6" s="14">
        <f>Data!X81</f>
        <v>0</v>
      </c>
      <c r="Q6" s="14">
        <f>Data!Y81</f>
        <v>0</v>
      </c>
      <c r="R6" s="14">
        <f>Data!Z81</f>
        <v>0</v>
      </c>
      <c r="S6" s="14">
        <f>Data!AA81</f>
        <v>0</v>
      </c>
      <c r="T6" s="14">
        <f>Data!AB81</f>
        <v>0</v>
      </c>
      <c r="U6" s="14">
        <f>Data!AC81</f>
        <v>0</v>
      </c>
      <c r="V6" s="14">
        <f>Data!AD81</f>
        <v>0</v>
      </c>
      <c r="W6" s="14">
        <f>Data!AE81</f>
        <v>0</v>
      </c>
      <c r="X6" s="14">
        <f>Data!AF81</f>
        <v>0</v>
      </c>
      <c r="Y6" s="14">
        <f>Data!AG81</f>
        <v>0</v>
      </c>
      <c r="Z6" s="14">
        <f>Data!AH81</f>
        <v>0</v>
      </c>
      <c r="AA6" s="14">
        <f>Data!AI81</f>
        <v>0</v>
      </c>
      <c r="AB6" s="14">
        <f>Data!AJ81</f>
        <v>0</v>
      </c>
      <c r="AC6" s="14">
        <f>Data!AK81</f>
        <v>0</v>
      </c>
      <c r="AD6" s="14">
        <f>Data!AL81</f>
        <v>0</v>
      </c>
      <c r="AE6" s="14">
        <f>Data!AM81</f>
        <v>0</v>
      </c>
      <c r="AF6" s="14">
        <f>Data!AN81</f>
        <v>0</v>
      </c>
    </row>
    <row r="7" spans="1:32" x14ac:dyDescent="0.35">
      <c r="A7" s="14" t="s">
        <v>71</v>
      </c>
      <c r="B7" s="14">
        <f>Data!J82</f>
        <v>0</v>
      </c>
      <c r="C7" s="14">
        <f>Data!K82</f>
        <v>0</v>
      </c>
      <c r="D7" s="14">
        <f>Data!L82</f>
        <v>0</v>
      </c>
      <c r="E7" s="14">
        <f>Data!M82</f>
        <v>0</v>
      </c>
      <c r="F7" s="14">
        <f>Data!N82</f>
        <v>0</v>
      </c>
      <c r="G7" s="14">
        <f>Data!O82</f>
        <v>0</v>
      </c>
      <c r="H7" s="14">
        <f>Data!P82</f>
        <v>0</v>
      </c>
      <c r="I7" s="14">
        <f>Data!Q82</f>
        <v>0</v>
      </c>
      <c r="J7" s="14">
        <f>Data!R82</f>
        <v>0</v>
      </c>
      <c r="K7" s="14">
        <f>Data!S82</f>
        <v>0</v>
      </c>
      <c r="L7" s="14">
        <f>Data!T82</f>
        <v>0</v>
      </c>
      <c r="M7" s="14">
        <f>Data!U82</f>
        <v>0</v>
      </c>
      <c r="N7" s="14">
        <f>Data!V82</f>
        <v>0</v>
      </c>
      <c r="O7" s="14">
        <f>Data!W82</f>
        <v>0</v>
      </c>
      <c r="P7" s="14">
        <f>Data!X82</f>
        <v>0</v>
      </c>
      <c r="Q7" s="14">
        <f>Data!Y82</f>
        <v>0</v>
      </c>
      <c r="R7" s="14">
        <f>Data!Z82</f>
        <v>0</v>
      </c>
      <c r="S7" s="14">
        <f>Data!AA82</f>
        <v>0</v>
      </c>
      <c r="T7" s="14">
        <f>Data!AB82</f>
        <v>0</v>
      </c>
      <c r="U7" s="14">
        <f>Data!AC82</f>
        <v>0</v>
      </c>
      <c r="V7" s="14">
        <f>Data!AD82</f>
        <v>0</v>
      </c>
      <c r="W7" s="14">
        <f>Data!AE82</f>
        <v>0</v>
      </c>
      <c r="X7" s="14">
        <f>Data!AF82</f>
        <v>0</v>
      </c>
      <c r="Y7" s="14">
        <f>Data!AG82</f>
        <v>0</v>
      </c>
      <c r="Z7" s="14">
        <f>Data!AH82</f>
        <v>0</v>
      </c>
      <c r="AA7" s="14">
        <f>Data!AI82</f>
        <v>0</v>
      </c>
      <c r="AB7" s="14">
        <f>Data!AJ82</f>
        <v>0</v>
      </c>
      <c r="AC7" s="14">
        <f>Data!AK82</f>
        <v>0</v>
      </c>
      <c r="AD7" s="14">
        <f>Data!AL82</f>
        <v>0</v>
      </c>
      <c r="AE7" s="14">
        <f>Data!AM82</f>
        <v>0</v>
      </c>
      <c r="AF7" s="14">
        <f>Data!AN82</f>
        <v>0</v>
      </c>
    </row>
    <row r="8" spans="1:32" x14ac:dyDescent="0.35">
      <c r="A8" s="14" t="s">
        <v>72</v>
      </c>
      <c r="B8" s="14">
        <f>Data!J83</f>
        <v>0</v>
      </c>
      <c r="C8" s="14">
        <f>Data!K83</f>
        <v>0</v>
      </c>
      <c r="D8" s="14">
        <f>Data!L83</f>
        <v>0</v>
      </c>
      <c r="E8" s="14">
        <f>Data!M83</f>
        <v>0</v>
      </c>
      <c r="F8" s="14">
        <f>Data!N83</f>
        <v>0</v>
      </c>
      <c r="G8" s="14">
        <f>Data!O83</f>
        <v>0</v>
      </c>
      <c r="H8" s="14">
        <f>Data!P83</f>
        <v>0</v>
      </c>
      <c r="I8" s="14">
        <f>Data!Q83</f>
        <v>0</v>
      </c>
      <c r="J8" s="14">
        <f>Data!R83</f>
        <v>0</v>
      </c>
      <c r="K8" s="14">
        <f>Data!S83</f>
        <v>0</v>
      </c>
      <c r="L8" s="14">
        <f>Data!T83</f>
        <v>0</v>
      </c>
      <c r="M8" s="14">
        <f>Data!U83</f>
        <v>0</v>
      </c>
      <c r="N8" s="14">
        <f>Data!V83</f>
        <v>0</v>
      </c>
      <c r="O8" s="14">
        <f>Data!W83</f>
        <v>0</v>
      </c>
      <c r="P8" s="14">
        <f>Data!X83</f>
        <v>0</v>
      </c>
      <c r="Q8" s="14">
        <f>Data!Y83</f>
        <v>0</v>
      </c>
      <c r="R8" s="14">
        <f>Data!Z83</f>
        <v>0</v>
      </c>
      <c r="S8" s="14">
        <f>Data!AA83</f>
        <v>0</v>
      </c>
      <c r="T8" s="14">
        <f>Data!AB83</f>
        <v>0</v>
      </c>
      <c r="U8" s="14">
        <f>Data!AC83</f>
        <v>0</v>
      </c>
      <c r="V8" s="14">
        <f>Data!AD83</f>
        <v>0</v>
      </c>
      <c r="W8" s="14">
        <f>Data!AE83</f>
        <v>0</v>
      </c>
      <c r="X8" s="14">
        <f>Data!AF83</f>
        <v>0</v>
      </c>
      <c r="Y8" s="14">
        <f>Data!AG83</f>
        <v>0</v>
      </c>
      <c r="Z8" s="14">
        <f>Data!AH83</f>
        <v>0</v>
      </c>
      <c r="AA8" s="14">
        <f>Data!AI83</f>
        <v>0</v>
      </c>
      <c r="AB8" s="14">
        <f>Data!AJ83</f>
        <v>0</v>
      </c>
      <c r="AC8" s="14">
        <f>Data!AK83</f>
        <v>0</v>
      </c>
      <c r="AD8" s="14">
        <f>Data!AL83</f>
        <v>0</v>
      </c>
      <c r="AE8" s="14">
        <f>Data!AM83</f>
        <v>0</v>
      </c>
      <c r="AF8" s="14">
        <f>Data!AN83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F8"/>
  <sheetViews>
    <sheetView workbookViewId="0">
      <selection activeCell="C2" sqref="C2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Data!J84</f>
        <v>7.649707448790817E-2</v>
      </c>
      <c r="C2" s="14">
        <f>Data!K84</f>
        <v>8.3150395682850639E-2</v>
      </c>
      <c r="D2" s="14">
        <f>Data!L84</f>
        <v>8.5431935966158612E-2</v>
      </c>
      <c r="E2" s="14">
        <f>Data!M84</f>
        <v>8.8474735343156211E-2</v>
      </c>
      <c r="F2" s="14">
        <f>Data!N84</f>
        <v>9.2516164769452652E-2</v>
      </c>
      <c r="G2" s="14">
        <f>Data!O84</f>
        <v>9.7854790089982518E-2</v>
      </c>
      <c r="H2" s="14">
        <f>Data!P84</f>
        <v>0.10485642644201598</v>
      </c>
      <c r="I2" s="14">
        <f>Data!Q84</f>
        <v>0.11395297521374018</v>
      </c>
      <c r="J2" s="14">
        <f>Data!R84</f>
        <v>0.12562761703927683</v>
      </c>
      <c r="K2" s="14">
        <f>Data!S84</f>
        <v>0.14037812714987724</v>
      </c>
      <c r="L2" s="14">
        <f>Data!T84</f>
        <v>0.15865038437907042</v>
      </c>
      <c r="M2" s="14">
        <f>Data!U84</f>
        <v>0.18073936907775368</v>
      </c>
      <c r="N2" s="14">
        <f>Data!V84</f>
        <v>0.20666775778686008</v>
      </c>
      <c r="O2" s="14">
        <f>Data!W84</f>
        <v>0.23607182409099525</v>
      </c>
      <c r="P2" s="14">
        <f>Data!X84</f>
        <v>0.26814216374628241</v>
      </c>
      <c r="Q2" s="14">
        <f>Data!Y84</f>
        <v>0.3016665249491482</v>
      </c>
      <c r="R2" s="14">
        <f>Data!Z84</f>
        <v>0.33519088615201392</v>
      </c>
      <c r="S2" s="14">
        <f>Data!AA84</f>
        <v>0.36726122580730108</v>
      </c>
      <c r="T2" s="14">
        <f>Data!AB84</f>
        <v>0.39666529211143625</v>
      </c>
      <c r="U2" s="14">
        <f>Data!AC84</f>
        <v>0.42259368082054266</v>
      </c>
      <c r="V2" s="14">
        <f>Data!AD84</f>
        <v>0.44468266551922592</v>
      </c>
      <c r="W2" s="14">
        <f>Data!AE84</f>
        <v>0.46295492274841915</v>
      </c>
      <c r="X2" s="14">
        <f>Data!AF84</f>
        <v>0.47770543285901956</v>
      </c>
      <c r="Y2" s="14">
        <f>Data!AG84</f>
        <v>0.48938007468455619</v>
      </c>
      <c r="Z2" s="14">
        <f>Data!AH84</f>
        <v>0.49847662345628041</v>
      </c>
      <c r="AA2" s="14">
        <f>Data!AI84</f>
        <v>0.50547825980831385</v>
      </c>
      <c r="AB2" s="14">
        <f>Data!AJ84</f>
        <v>0.51081688512884371</v>
      </c>
      <c r="AC2" s="14">
        <f>Data!AK84</f>
        <v>0.5148583145551402</v>
      </c>
      <c r="AD2" s="14">
        <f>Data!AL84</f>
        <v>0.51790111393213778</v>
      </c>
      <c r="AE2" s="14">
        <f>Data!AM84</f>
        <v>0.52018265421544574</v>
      </c>
      <c r="AF2" s="14">
        <f>Data!AN84</f>
        <v>0.52188812774162852</v>
      </c>
    </row>
    <row r="3" spans="1:32" x14ac:dyDescent="0.35">
      <c r="A3" s="14" t="s">
        <v>2</v>
      </c>
      <c r="B3" s="14">
        <f>Data!J85</f>
        <v>0</v>
      </c>
      <c r="C3" s="14">
        <f>Data!K85</f>
        <v>0</v>
      </c>
      <c r="D3" s="14">
        <f>Data!L85</f>
        <v>0</v>
      </c>
      <c r="E3" s="14">
        <f>Data!M85</f>
        <v>0</v>
      </c>
      <c r="F3" s="14">
        <f>Data!N85</f>
        <v>0</v>
      </c>
      <c r="G3" s="14">
        <f>Data!O85</f>
        <v>0</v>
      </c>
      <c r="H3" s="14">
        <f>Data!P85</f>
        <v>0</v>
      </c>
      <c r="I3" s="14">
        <f>Data!Q85</f>
        <v>0</v>
      </c>
      <c r="J3" s="14">
        <f>Data!R85</f>
        <v>0</v>
      </c>
      <c r="K3" s="14">
        <f>Data!S85</f>
        <v>0</v>
      </c>
      <c r="L3" s="14">
        <f>Data!T85</f>
        <v>0</v>
      </c>
      <c r="M3" s="14">
        <f>Data!U85</f>
        <v>0</v>
      </c>
      <c r="N3" s="14">
        <f>Data!V85</f>
        <v>0</v>
      </c>
      <c r="O3" s="14">
        <f>Data!W85</f>
        <v>0</v>
      </c>
      <c r="P3" s="14">
        <f>Data!X85</f>
        <v>0</v>
      </c>
      <c r="Q3" s="14">
        <f>Data!Y85</f>
        <v>0</v>
      </c>
      <c r="R3" s="14">
        <f>Data!Z85</f>
        <v>0</v>
      </c>
      <c r="S3" s="14">
        <f>Data!AA85</f>
        <v>0</v>
      </c>
      <c r="T3" s="14">
        <f>Data!AB85</f>
        <v>0</v>
      </c>
      <c r="U3" s="14">
        <f>Data!AC85</f>
        <v>0</v>
      </c>
      <c r="V3" s="14">
        <f>Data!AD85</f>
        <v>0</v>
      </c>
      <c r="W3" s="14">
        <f>Data!AE85</f>
        <v>0</v>
      </c>
      <c r="X3" s="14">
        <f>Data!AF85</f>
        <v>0</v>
      </c>
      <c r="Y3" s="14">
        <f>Data!AG85</f>
        <v>0</v>
      </c>
      <c r="Z3" s="14">
        <f>Data!AH85</f>
        <v>0</v>
      </c>
      <c r="AA3" s="14">
        <f>Data!AI85</f>
        <v>0</v>
      </c>
      <c r="AB3" s="14">
        <f>Data!AJ85</f>
        <v>0</v>
      </c>
      <c r="AC3" s="14">
        <f>Data!AK85</f>
        <v>0</v>
      </c>
      <c r="AD3" s="14">
        <f>Data!AL85</f>
        <v>0</v>
      </c>
      <c r="AE3" s="14">
        <f>Data!AM85</f>
        <v>0</v>
      </c>
      <c r="AF3" s="14">
        <f>Data!AN85</f>
        <v>0</v>
      </c>
    </row>
    <row r="4" spans="1:32" x14ac:dyDescent="0.35">
      <c r="A4" s="14" t="s">
        <v>3</v>
      </c>
      <c r="B4" s="14">
        <f>Data!J86</f>
        <v>1</v>
      </c>
      <c r="C4" s="14">
        <f>Data!K86</f>
        <v>1</v>
      </c>
      <c r="D4" s="14">
        <f>Data!L86</f>
        <v>1</v>
      </c>
      <c r="E4" s="14">
        <f>Data!M86</f>
        <v>1</v>
      </c>
      <c r="F4" s="14">
        <f>Data!N86</f>
        <v>1</v>
      </c>
      <c r="G4" s="14">
        <f>Data!O86</f>
        <v>1</v>
      </c>
      <c r="H4" s="14">
        <f>Data!P86</f>
        <v>1</v>
      </c>
      <c r="I4" s="14">
        <f>Data!Q86</f>
        <v>1</v>
      </c>
      <c r="J4" s="14">
        <f>Data!R86</f>
        <v>1</v>
      </c>
      <c r="K4" s="14">
        <f>Data!S86</f>
        <v>1</v>
      </c>
      <c r="L4" s="14">
        <f>Data!T86</f>
        <v>1</v>
      </c>
      <c r="M4" s="14">
        <f>Data!U86</f>
        <v>1</v>
      </c>
      <c r="N4" s="14">
        <f>Data!V86</f>
        <v>1</v>
      </c>
      <c r="O4" s="14">
        <f>Data!W86</f>
        <v>1</v>
      </c>
      <c r="P4" s="14">
        <f>Data!X86</f>
        <v>1</v>
      </c>
      <c r="Q4" s="14">
        <f>Data!Y86</f>
        <v>1</v>
      </c>
      <c r="R4" s="14">
        <f>Data!Z86</f>
        <v>1</v>
      </c>
      <c r="S4" s="14">
        <f>Data!AA86</f>
        <v>1</v>
      </c>
      <c r="T4" s="14">
        <f>Data!AB86</f>
        <v>1</v>
      </c>
      <c r="U4" s="14">
        <f>Data!AC86</f>
        <v>1</v>
      </c>
      <c r="V4" s="14">
        <f>Data!AD86</f>
        <v>1</v>
      </c>
      <c r="W4" s="14">
        <f>Data!AE86</f>
        <v>1</v>
      </c>
      <c r="X4" s="14">
        <f>Data!AF86</f>
        <v>1</v>
      </c>
      <c r="Y4" s="14">
        <f>Data!AG86</f>
        <v>1</v>
      </c>
      <c r="Z4" s="14">
        <f>Data!AH86</f>
        <v>1</v>
      </c>
      <c r="AA4" s="14">
        <f>Data!AI86</f>
        <v>1</v>
      </c>
      <c r="AB4" s="14">
        <f>Data!AJ86</f>
        <v>1</v>
      </c>
      <c r="AC4" s="14">
        <f>Data!AK86</f>
        <v>1</v>
      </c>
      <c r="AD4" s="14">
        <f>Data!AL86</f>
        <v>1</v>
      </c>
      <c r="AE4" s="14">
        <f>Data!AM86</f>
        <v>1</v>
      </c>
      <c r="AF4" s="14">
        <f>Data!AN86</f>
        <v>1</v>
      </c>
    </row>
    <row r="5" spans="1:32" x14ac:dyDescent="0.35">
      <c r="A5" s="14" t="s">
        <v>4</v>
      </c>
      <c r="B5" s="14">
        <f>Data!J87</f>
        <v>0</v>
      </c>
      <c r="C5" s="14">
        <f>Data!K87</f>
        <v>0</v>
      </c>
      <c r="D5" s="14">
        <f>Data!L87</f>
        <v>0</v>
      </c>
      <c r="E5" s="14">
        <f>Data!M87</f>
        <v>0</v>
      </c>
      <c r="F5" s="14">
        <f>Data!N87</f>
        <v>0</v>
      </c>
      <c r="G5" s="14">
        <f>Data!O87</f>
        <v>0</v>
      </c>
      <c r="H5" s="14">
        <f>Data!P87</f>
        <v>0</v>
      </c>
      <c r="I5" s="14">
        <f>Data!Q87</f>
        <v>0</v>
      </c>
      <c r="J5" s="14">
        <f>Data!R87</f>
        <v>0</v>
      </c>
      <c r="K5" s="14">
        <f>Data!S87</f>
        <v>0</v>
      </c>
      <c r="L5" s="14">
        <f>Data!T87</f>
        <v>0</v>
      </c>
      <c r="M5" s="14">
        <f>Data!U87</f>
        <v>0</v>
      </c>
      <c r="N5" s="14">
        <f>Data!V87</f>
        <v>0</v>
      </c>
      <c r="O5" s="14">
        <f>Data!W87</f>
        <v>0</v>
      </c>
      <c r="P5" s="14">
        <f>Data!X87</f>
        <v>0</v>
      </c>
      <c r="Q5" s="14">
        <f>Data!Y87</f>
        <v>0</v>
      </c>
      <c r="R5" s="14">
        <f>Data!Z87</f>
        <v>0</v>
      </c>
      <c r="S5" s="14">
        <f>Data!AA87</f>
        <v>0</v>
      </c>
      <c r="T5" s="14">
        <f>Data!AB87</f>
        <v>0</v>
      </c>
      <c r="U5" s="14">
        <f>Data!AC87</f>
        <v>0</v>
      </c>
      <c r="V5" s="14">
        <f>Data!AD87</f>
        <v>0</v>
      </c>
      <c r="W5" s="14">
        <f>Data!AE87</f>
        <v>0</v>
      </c>
      <c r="X5" s="14">
        <f>Data!AF87</f>
        <v>0</v>
      </c>
      <c r="Y5" s="14">
        <f>Data!AG87</f>
        <v>0</v>
      </c>
      <c r="Z5" s="14">
        <f>Data!AH87</f>
        <v>0</v>
      </c>
      <c r="AA5" s="14">
        <f>Data!AI87</f>
        <v>0</v>
      </c>
      <c r="AB5" s="14">
        <f>Data!AJ87</f>
        <v>0</v>
      </c>
      <c r="AC5" s="14">
        <f>Data!AK87</f>
        <v>0</v>
      </c>
      <c r="AD5" s="14">
        <f>Data!AL87</f>
        <v>0</v>
      </c>
      <c r="AE5" s="14">
        <f>Data!AM87</f>
        <v>0</v>
      </c>
      <c r="AF5" s="14">
        <f>Data!AN87</f>
        <v>0</v>
      </c>
    </row>
    <row r="6" spans="1:32" x14ac:dyDescent="0.35">
      <c r="A6" s="14" t="s">
        <v>5</v>
      </c>
      <c r="B6" s="14">
        <f>Data!J88</f>
        <v>0</v>
      </c>
      <c r="C6" s="14">
        <f>Data!K88</f>
        <v>0</v>
      </c>
      <c r="D6" s="14">
        <f>Data!L88</f>
        <v>0</v>
      </c>
      <c r="E6" s="14">
        <f>Data!M88</f>
        <v>0</v>
      </c>
      <c r="F6" s="14">
        <f>Data!N88</f>
        <v>0</v>
      </c>
      <c r="G6" s="14">
        <f>Data!O88</f>
        <v>0</v>
      </c>
      <c r="H6" s="14">
        <f>Data!P88</f>
        <v>0</v>
      </c>
      <c r="I6" s="14">
        <f>Data!Q88</f>
        <v>0</v>
      </c>
      <c r="J6" s="14">
        <f>Data!R88</f>
        <v>0</v>
      </c>
      <c r="K6" s="14">
        <f>Data!S88</f>
        <v>0</v>
      </c>
      <c r="L6" s="14">
        <f>Data!T88</f>
        <v>0</v>
      </c>
      <c r="M6" s="14">
        <f>Data!U88</f>
        <v>0</v>
      </c>
      <c r="N6" s="14">
        <f>Data!V88</f>
        <v>0</v>
      </c>
      <c r="O6" s="14">
        <f>Data!W88</f>
        <v>0</v>
      </c>
      <c r="P6" s="14">
        <f>Data!X88</f>
        <v>0</v>
      </c>
      <c r="Q6" s="14">
        <f>Data!Y88</f>
        <v>0</v>
      </c>
      <c r="R6" s="14">
        <f>Data!Z88</f>
        <v>0</v>
      </c>
      <c r="S6" s="14">
        <f>Data!AA88</f>
        <v>0</v>
      </c>
      <c r="T6" s="14">
        <f>Data!AB88</f>
        <v>0</v>
      </c>
      <c r="U6" s="14">
        <f>Data!AC88</f>
        <v>0</v>
      </c>
      <c r="V6" s="14">
        <f>Data!AD88</f>
        <v>0</v>
      </c>
      <c r="W6" s="14">
        <f>Data!AE88</f>
        <v>0</v>
      </c>
      <c r="X6" s="14">
        <f>Data!AF88</f>
        <v>0</v>
      </c>
      <c r="Y6" s="14">
        <f>Data!AG88</f>
        <v>0</v>
      </c>
      <c r="Z6" s="14">
        <f>Data!AH88</f>
        <v>0</v>
      </c>
      <c r="AA6" s="14">
        <f>Data!AI88</f>
        <v>0</v>
      </c>
      <c r="AB6" s="14">
        <f>Data!AJ88</f>
        <v>0</v>
      </c>
      <c r="AC6" s="14">
        <f>Data!AK88</f>
        <v>0</v>
      </c>
      <c r="AD6" s="14">
        <f>Data!AL88</f>
        <v>0</v>
      </c>
      <c r="AE6" s="14">
        <f>Data!AM88</f>
        <v>0</v>
      </c>
      <c r="AF6" s="14">
        <f>Data!AN88</f>
        <v>0</v>
      </c>
    </row>
    <row r="7" spans="1:32" x14ac:dyDescent="0.35">
      <c r="A7" s="14" t="s">
        <v>71</v>
      </c>
      <c r="B7" s="14">
        <f>Data!J89</f>
        <v>0</v>
      </c>
      <c r="C7" s="14">
        <f>Data!K89</f>
        <v>0</v>
      </c>
      <c r="D7" s="14">
        <f>Data!L89</f>
        <v>0</v>
      </c>
      <c r="E7" s="14">
        <f>Data!M89</f>
        <v>0</v>
      </c>
      <c r="F7" s="14">
        <f>Data!N89</f>
        <v>0</v>
      </c>
      <c r="G7" s="14">
        <f>Data!O89</f>
        <v>0</v>
      </c>
      <c r="H7" s="14">
        <f>Data!P89</f>
        <v>0</v>
      </c>
      <c r="I7" s="14">
        <f>Data!Q89</f>
        <v>0</v>
      </c>
      <c r="J7" s="14">
        <f>Data!R89</f>
        <v>0</v>
      </c>
      <c r="K7" s="14">
        <f>Data!S89</f>
        <v>0</v>
      </c>
      <c r="L7" s="14">
        <f>Data!T89</f>
        <v>0</v>
      </c>
      <c r="M7" s="14">
        <f>Data!U89</f>
        <v>0</v>
      </c>
      <c r="N7" s="14">
        <f>Data!V89</f>
        <v>0</v>
      </c>
      <c r="O7" s="14">
        <f>Data!W89</f>
        <v>0</v>
      </c>
      <c r="P7" s="14">
        <f>Data!X89</f>
        <v>0</v>
      </c>
      <c r="Q7" s="14">
        <f>Data!Y89</f>
        <v>0</v>
      </c>
      <c r="R7" s="14">
        <f>Data!Z89</f>
        <v>0</v>
      </c>
      <c r="S7" s="14">
        <f>Data!AA89</f>
        <v>0</v>
      </c>
      <c r="T7" s="14">
        <f>Data!AB89</f>
        <v>0</v>
      </c>
      <c r="U7" s="14">
        <f>Data!AC89</f>
        <v>0</v>
      </c>
      <c r="V7" s="14">
        <f>Data!AD89</f>
        <v>0</v>
      </c>
      <c r="W7" s="14">
        <f>Data!AE89</f>
        <v>0</v>
      </c>
      <c r="X7" s="14">
        <f>Data!AF89</f>
        <v>0</v>
      </c>
      <c r="Y7" s="14">
        <f>Data!AG89</f>
        <v>0</v>
      </c>
      <c r="Z7" s="14">
        <f>Data!AH89</f>
        <v>0</v>
      </c>
      <c r="AA7" s="14">
        <f>Data!AI89</f>
        <v>0</v>
      </c>
      <c r="AB7" s="14">
        <f>Data!AJ89</f>
        <v>0</v>
      </c>
      <c r="AC7" s="14">
        <f>Data!AK89</f>
        <v>0</v>
      </c>
      <c r="AD7" s="14">
        <f>Data!AL89</f>
        <v>0</v>
      </c>
      <c r="AE7" s="14">
        <f>Data!AM89</f>
        <v>0</v>
      </c>
      <c r="AF7" s="14">
        <f>Data!AN89</f>
        <v>0</v>
      </c>
    </row>
    <row r="8" spans="1:32" x14ac:dyDescent="0.35">
      <c r="A8" s="14" t="s">
        <v>72</v>
      </c>
      <c r="B8" s="14">
        <f>Data!J90</f>
        <v>0</v>
      </c>
      <c r="C8" s="14">
        <f>Data!K90</f>
        <v>0</v>
      </c>
      <c r="D8" s="14">
        <f>Data!L90</f>
        <v>0</v>
      </c>
      <c r="E8" s="14">
        <f>Data!M90</f>
        <v>0</v>
      </c>
      <c r="F8" s="14">
        <f>Data!N90</f>
        <v>0</v>
      </c>
      <c r="G8" s="14">
        <f>Data!O90</f>
        <v>0</v>
      </c>
      <c r="H8" s="14">
        <f>Data!P90</f>
        <v>0</v>
      </c>
      <c r="I8" s="14">
        <f>Data!Q90</f>
        <v>0</v>
      </c>
      <c r="J8" s="14">
        <f>Data!R90</f>
        <v>0</v>
      </c>
      <c r="K8" s="14">
        <f>Data!S90</f>
        <v>0</v>
      </c>
      <c r="L8" s="14">
        <f>Data!T90</f>
        <v>0</v>
      </c>
      <c r="M8" s="14">
        <f>Data!U90</f>
        <v>0</v>
      </c>
      <c r="N8" s="14">
        <f>Data!V90</f>
        <v>0</v>
      </c>
      <c r="O8" s="14">
        <f>Data!W90</f>
        <v>0</v>
      </c>
      <c r="P8" s="14">
        <f>Data!X90</f>
        <v>0</v>
      </c>
      <c r="Q8" s="14">
        <f>Data!Y90</f>
        <v>0</v>
      </c>
      <c r="R8" s="14">
        <f>Data!Z90</f>
        <v>0</v>
      </c>
      <c r="S8" s="14">
        <f>Data!AA90</f>
        <v>0</v>
      </c>
      <c r="T8" s="14">
        <f>Data!AB90</f>
        <v>0</v>
      </c>
      <c r="U8" s="14">
        <f>Data!AC90</f>
        <v>0</v>
      </c>
      <c r="V8" s="14">
        <f>Data!AD90</f>
        <v>0</v>
      </c>
      <c r="W8" s="14">
        <f>Data!AE90</f>
        <v>0</v>
      </c>
      <c r="X8" s="14">
        <f>Data!AF90</f>
        <v>0</v>
      </c>
      <c r="Y8" s="14">
        <f>Data!AG90</f>
        <v>0</v>
      </c>
      <c r="Z8" s="14">
        <f>Data!AH90</f>
        <v>0</v>
      </c>
      <c r="AA8" s="14">
        <f>Data!AI90</f>
        <v>0</v>
      </c>
      <c r="AB8" s="14">
        <f>Data!AJ90</f>
        <v>0</v>
      </c>
      <c r="AC8" s="14">
        <f>Data!AK90</f>
        <v>0</v>
      </c>
      <c r="AD8" s="14">
        <f>Data!AL90</f>
        <v>0</v>
      </c>
      <c r="AE8" s="14">
        <f>Data!AM90</f>
        <v>0</v>
      </c>
      <c r="AF8" s="14">
        <f>Data!AN90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</row>
    <row r="3" spans="1:32" x14ac:dyDescent="0.35">
      <c r="A3" s="14" t="s">
        <v>2</v>
      </c>
      <c r="B3" s="14">
        <v>1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</row>
    <row r="4" spans="1:32" x14ac:dyDescent="0.35">
      <c r="A4" s="14" t="s">
        <v>3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</row>
    <row r="5" spans="1:32" x14ac:dyDescent="0.35">
      <c r="A5" s="14" t="s">
        <v>4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</row>
    <row r="6" spans="1:32" x14ac:dyDescent="0.35">
      <c r="A6" s="14" t="s">
        <v>5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4">
        <v>1</v>
      </c>
      <c r="Z6" s="14">
        <v>1</v>
      </c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</row>
    <row r="7" spans="1:32" x14ac:dyDescent="0.35">
      <c r="A7" s="14" t="s">
        <v>71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</row>
    <row r="8" spans="1:32" x14ac:dyDescent="0.35">
      <c r="A8" s="14" t="s">
        <v>72</v>
      </c>
      <c r="B8" s="14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16D9-B171-4EA2-AA74-407CE060736A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ColWidth="9.1796875" defaultRowHeight="10.5" x14ac:dyDescent="0.35"/>
  <cols>
    <col min="1" max="1" width="50.7265625" style="42" customWidth="1"/>
    <col min="2" max="52" width="9.7265625" style="42" customWidth="1"/>
    <col min="53" max="16384" width="9.1796875" style="42"/>
  </cols>
  <sheetData>
    <row r="1" spans="1:52" ht="13.5" thickBot="1" x14ac:dyDescent="0.4">
      <c r="A1" s="40" t="s">
        <v>928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856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>
        <v>25420501</v>
      </c>
      <c r="C5" s="49">
        <v>26855293</v>
      </c>
      <c r="D5" s="49">
        <v>27594550</v>
      </c>
      <c r="E5" s="49">
        <v>28159982</v>
      </c>
      <c r="F5" s="49">
        <v>29028827</v>
      </c>
      <c r="G5" s="49">
        <v>29564675</v>
      </c>
      <c r="H5" s="49">
        <v>29730909</v>
      </c>
      <c r="I5" s="49">
        <v>30198404</v>
      </c>
      <c r="J5" s="49">
        <v>29740646</v>
      </c>
      <c r="K5" s="49">
        <v>29597241</v>
      </c>
      <c r="L5" s="49">
        <v>29728261</v>
      </c>
      <c r="M5" s="49">
        <v>29775917</v>
      </c>
      <c r="N5" s="49">
        <v>30015447</v>
      </c>
      <c r="O5" s="49">
        <v>31360636</v>
      </c>
      <c r="P5" s="49">
        <v>31838607</v>
      </c>
      <c r="Q5" s="49">
        <v>31544294</v>
      </c>
      <c r="R5" s="49">
        <v>32505938.60777162</v>
      </c>
      <c r="S5" s="49">
        <v>33121601.750943914</v>
      </c>
      <c r="T5" s="49">
        <v>33665289.55278945</v>
      </c>
      <c r="U5" s="49">
        <v>34237960.845061228</v>
      </c>
      <c r="V5" s="49">
        <v>34807972.024299212</v>
      </c>
      <c r="W5" s="49">
        <v>35409090.538688742</v>
      </c>
      <c r="X5" s="49">
        <v>36020098.510707848</v>
      </c>
      <c r="Y5" s="49">
        <v>36659941.836011946</v>
      </c>
      <c r="Z5" s="49">
        <v>37332594.882658437</v>
      </c>
      <c r="AA5" s="49">
        <v>38037604.730133645</v>
      </c>
      <c r="AB5" s="49">
        <v>38745743.978712857</v>
      </c>
      <c r="AC5" s="49">
        <v>39430794.147649646</v>
      </c>
      <c r="AD5" s="49">
        <v>40077566.218056634</v>
      </c>
      <c r="AE5" s="49">
        <v>40704152.093850307</v>
      </c>
      <c r="AF5" s="49">
        <v>41324917.659753755</v>
      </c>
      <c r="AG5" s="49">
        <v>41938726.302427419</v>
      </c>
      <c r="AH5" s="49">
        <v>42551451.567102909</v>
      </c>
      <c r="AI5" s="49">
        <v>43156382.579238586</v>
      </c>
      <c r="AJ5" s="49">
        <v>43748250.172751784</v>
      </c>
      <c r="AK5" s="49">
        <v>44323137.379500695</v>
      </c>
      <c r="AL5" s="49">
        <v>44886078.61302422</v>
      </c>
      <c r="AM5" s="49">
        <v>45444333.125641286</v>
      </c>
      <c r="AN5" s="49">
        <v>45991706.818981655</v>
      </c>
      <c r="AO5" s="49">
        <v>46529934.142486572</v>
      </c>
      <c r="AP5" s="49">
        <v>47058491.064758085</v>
      </c>
      <c r="AQ5" s="49">
        <v>47582153.423547082</v>
      </c>
      <c r="AR5" s="49">
        <v>48100869.529836625</v>
      </c>
      <c r="AS5" s="49">
        <v>48615123.104016721</v>
      </c>
      <c r="AT5" s="49">
        <v>49126250.04621429</v>
      </c>
      <c r="AU5" s="49">
        <v>49693097.892140903</v>
      </c>
      <c r="AV5" s="49">
        <v>50295838.981288902</v>
      </c>
      <c r="AW5" s="49">
        <v>50868821.702965587</v>
      </c>
      <c r="AX5" s="49">
        <v>51429912.685950466</v>
      </c>
      <c r="AY5" s="49">
        <v>51978066.012850657</v>
      </c>
      <c r="AZ5" s="49">
        <v>52520873.51388105</v>
      </c>
    </row>
    <row r="6" spans="1:52" x14ac:dyDescent="0.35">
      <c r="A6" s="50" t="s">
        <v>859</v>
      </c>
      <c r="B6" s="51">
        <v>971000</v>
      </c>
      <c r="C6" s="51">
        <v>1028000</v>
      </c>
      <c r="D6" s="51">
        <v>1090000</v>
      </c>
      <c r="E6" s="51">
        <v>1162000</v>
      </c>
      <c r="F6" s="51">
        <v>1218000</v>
      </c>
      <c r="G6" s="51">
        <v>1235000</v>
      </c>
      <c r="H6" s="51">
        <v>1239600</v>
      </c>
      <c r="I6" s="51">
        <v>1280300</v>
      </c>
      <c r="J6" s="51">
        <v>1305600</v>
      </c>
      <c r="K6" s="51">
        <v>1306756</v>
      </c>
      <c r="L6" s="51">
        <v>1264401</v>
      </c>
      <c r="M6" s="51">
        <v>1266836</v>
      </c>
      <c r="N6" s="51">
        <v>1251798</v>
      </c>
      <c r="O6" s="51">
        <v>1243745</v>
      </c>
      <c r="P6" s="51">
        <v>1240200</v>
      </c>
      <c r="Q6" s="51">
        <v>1253100</v>
      </c>
      <c r="R6" s="51">
        <v>1355738.8293153567</v>
      </c>
      <c r="S6" s="51">
        <v>1425193.5087562518</v>
      </c>
      <c r="T6" s="51">
        <v>1478009.0041063507</v>
      </c>
      <c r="U6" s="51">
        <v>1532474.1112951245</v>
      </c>
      <c r="V6" s="51">
        <v>1587392.9779692898</v>
      </c>
      <c r="W6" s="51">
        <v>1642947.3657096489</v>
      </c>
      <c r="X6" s="51">
        <v>1703118.5225298661</v>
      </c>
      <c r="Y6" s="51">
        <v>1769386.4890489504</v>
      </c>
      <c r="Z6" s="51">
        <v>1843768.0381532153</v>
      </c>
      <c r="AA6" s="51">
        <v>1925711.1590296882</v>
      </c>
      <c r="AB6" s="51">
        <v>2010592.2841463196</v>
      </c>
      <c r="AC6" s="51">
        <v>2095584.177413533</v>
      </c>
      <c r="AD6" s="51">
        <v>2182105.0535422652</v>
      </c>
      <c r="AE6" s="51">
        <v>2275710.1897244407</v>
      </c>
      <c r="AF6" s="51">
        <v>2381454.7011054652</v>
      </c>
      <c r="AG6" s="51">
        <v>2501485.1863016044</v>
      </c>
      <c r="AH6" s="51">
        <v>2631309.6162820365</v>
      </c>
      <c r="AI6" s="51">
        <v>2770697.5319666569</v>
      </c>
      <c r="AJ6" s="51">
        <v>2915801.5264302045</v>
      </c>
      <c r="AK6" s="51">
        <v>3064153.3930372824</v>
      </c>
      <c r="AL6" s="51">
        <v>3216953.2231639763</v>
      </c>
      <c r="AM6" s="51">
        <v>3376826.4406419103</v>
      </c>
      <c r="AN6" s="51">
        <v>3545343.5991215575</v>
      </c>
      <c r="AO6" s="51">
        <v>3721992.3032062696</v>
      </c>
      <c r="AP6" s="51">
        <v>3906184.1727801375</v>
      </c>
      <c r="AQ6" s="51">
        <v>4098157.8192289374</v>
      </c>
      <c r="AR6" s="51">
        <v>4300150.2915539062</v>
      </c>
      <c r="AS6" s="51">
        <v>4514558.4366136091</v>
      </c>
      <c r="AT6" s="51">
        <v>4742888.2155555077</v>
      </c>
      <c r="AU6" s="51">
        <v>4997298.944169892</v>
      </c>
      <c r="AV6" s="51">
        <v>5279758.0096289609</v>
      </c>
      <c r="AW6" s="51">
        <v>5574322.5384425353</v>
      </c>
      <c r="AX6" s="51">
        <v>5885770.8263632245</v>
      </c>
      <c r="AY6" s="51">
        <v>6216116.2943200562</v>
      </c>
      <c r="AZ6" s="51">
        <v>6567716.712624535</v>
      </c>
    </row>
    <row r="7" spans="1:52" x14ac:dyDescent="0.35">
      <c r="A7" s="74" t="s">
        <v>860</v>
      </c>
      <c r="B7" s="70">
        <v>24405000</v>
      </c>
      <c r="C7" s="70">
        <v>25783000</v>
      </c>
      <c r="D7" s="70">
        <v>26460000</v>
      </c>
      <c r="E7" s="70">
        <v>26953000</v>
      </c>
      <c r="F7" s="70">
        <v>27765100</v>
      </c>
      <c r="G7" s="70">
        <v>28285000</v>
      </c>
      <c r="H7" s="70">
        <v>28446661</v>
      </c>
      <c r="I7" s="70">
        <v>28873319</v>
      </c>
      <c r="J7" s="70">
        <v>28390000</v>
      </c>
      <c r="K7" s="70">
        <v>28247000</v>
      </c>
      <c r="L7" s="70">
        <v>28421000</v>
      </c>
      <c r="M7" s="70">
        <v>28467000</v>
      </c>
      <c r="N7" s="70">
        <v>28722000</v>
      </c>
      <c r="O7" s="70">
        <v>30075436</v>
      </c>
      <c r="P7" s="70">
        <v>30557157</v>
      </c>
      <c r="Q7" s="70">
        <v>30250374</v>
      </c>
      <c r="R7" s="70">
        <v>31113824.471046668</v>
      </c>
      <c r="S7" s="70">
        <v>31659242.91058496</v>
      </c>
      <c r="T7" s="70">
        <v>32149518.398522589</v>
      </c>
      <c r="U7" s="70">
        <v>32667149.964495935</v>
      </c>
      <c r="V7" s="70">
        <v>33181682.196848005</v>
      </c>
      <c r="W7" s="70">
        <v>33726728.552902021</v>
      </c>
      <c r="X7" s="70">
        <v>34277100.252041779</v>
      </c>
      <c r="Y7" s="70">
        <v>34850254.302039094</v>
      </c>
      <c r="Z7" s="70">
        <v>35448108.366895407</v>
      </c>
      <c r="AA7" s="70">
        <v>36070741.745523863</v>
      </c>
      <c r="AB7" s="70">
        <v>36693569.081140965</v>
      </c>
      <c r="AC7" s="70">
        <v>37293201.543322384</v>
      </c>
      <c r="AD7" s="70">
        <v>37853028.975471966</v>
      </c>
      <c r="AE7" s="70">
        <v>38385594.806285508</v>
      </c>
      <c r="AF7" s="70">
        <v>38900221.996432774</v>
      </c>
      <c r="AG7" s="70">
        <v>39393630.279675417</v>
      </c>
      <c r="AH7" s="70">
        <v>39876198.180807061</v>
      </c>
      <c r="AI7" s="70">
        <v>40341459.119612262</v>
      </c>
      <c r="AJ7" s="70">
        <v>40787967.328960165</v>
      </c>
      <c r="AK7" s="70">
        <v>41214283.623758756</v>
      </c>
      <c r="AL7" s="70">
        <v>41624213.659679167</v>
      </c>
      <c r="AM7" s="70">
        <v>42022388.994634874</v>
      </c>
      <c r="AN7" s="70">
        <v>42401037.620998614</v>
      </c>
      <c r="AO7" s="70">
        <v>42762406.671241038</v>
      </c>
      <c r="AP7" s="70">
        <v>43106555.73553323</v>
      </c>
      <c r="AQ7" s="70">
        <v>43438034.212655626</v>
      </c>
      <c r="AR7" s="70">
        <v>43754560.064997874</v>
      </c>
      <c r="AS7" s="70">
        <v>44054211.111265026</v>
      </c>
      <c r="AT7" s="70">
        <v>44336820.905795299</v>
      </c>
      <c r="AU7" s="70">
        <v>44649058.613524765</v>
      </c>
      <c r="AV7" s="70">
        <v>44969133.109578967</v>
      </c>
      <c r="AW7" s="70">
        <v>45247343.624710143</v>
      </c>
      <c r="AX7" s="70">
        <v>45496791.161850765</v>
      </c>
      <c r="AY7" s="70">
        <v>45714401.349153049</v>
      </c>
      <c r="AZ7" s="70">
        <v>45905418.736793816</v>
      </c>
    </row>
    <row r="8" spans="1:52" x14ac:dyDescent="0.35">
      <c r="A8" s="74" t="s">
        <v>861</v>
      </c>
      <c r="B8" s="70">
        <v>44501</v>
      </c>
      <c r="C8" s="70">
        <v>44293</v>
      </c>
      <c r="D8" s="70">
        <v>44550</v>
      </c>
      <c r="E8" s="70">
        <v>44982</v>
      </c>
      <c r="F8" s="70">
        <v>45727</v>
      </c>
      <c r="G8" s="70">
        <v>44675</v>
      </c>
      <c r="H8" s="70">
        <v>44648</v>
      </c>
      <c r="I8" s="70">
        <v>44785</v>
      </c>
      <c r="J8" s="70">
        <v>45046</v>
      </c>
      <c r="K8" s="70">
        <v>43485</v>
      </c>
      <c r="L8" s="70">
        <v>42860</v>
      </c>
      <c r="M8" s="70">
        <v>42081</v>
      </c>
      <c r="N8" s="70">
        <v>41649</v>
      </c>
      <c r="O8" s="70">
        <v>41455</v>
      </c>
      <c r="P8" s="70">
        <v>41250</v>
      </c>
      <c r="Q8" s="70">
        <v>40820</v>
      </c>
      <c r="R8" s="70">
        <v>36375.307409597503</v>
      </c>
      <c r="S8" s="70">
        <v>37165.331602702347</v>
      </c>
      <c r="T8" s="70">
        <v>37762.150160504352</v>
      </c>
      <c r="U8" s="70">
        <v>38336.769270170429</v>
      </c>
      <c r="V8" s="70">
        <v>38896.849481915349</v>
      </c>
      <c r="W8" s="70">
        <v>39414.620077071944</v>
      </c>
      <c r="X8" s="70">
        <v>39879.73613620751</v>
      </c>
      <c r="Y8" s="70">
        <v>40301.044923900801</v>
      </c>
      <c r="Z8" s="70">
        <v>40718.477609810107</v>
      </c>
      <c r="AA8" s="70">
        <v>41151.825580099583</v>
      </c>
      <c r="AB8" s="70">
        <v>41582.613425573523</v>
      </c>
      <c r="AC8" s="70">
        <v>42008.426913728341</v>
      </c>
      <c r="AD8" s="70">
        <v>42432.189042405334</v>
      </c>
      <c r="AE8" s="70">
        <v>42847.097840360082</v>
      </c>
      <c r="AF8" s="70">
        <v>43240.962215513908</v>
      </c>
      <c r="AG8" s="70">
        <v>43610.836450394789</v>
      </c>
      <c r="AH8" s="70">
        <v>43943.770013811612</v>
      </c>
      <c r="AI8" s="70">
        <v>44225.927659669636</v>
      </c>
      <c r="AJ8" s="70">
        <v>44481.317361417139</v>
      </c>
      <c r="AK8" s="70">
        <v>44700.362704658284</v>
      </c>
      <c r="AL8" s="70">
        <v>44911.73018107815</v>
      </c>
      <c r="AM8" s="70">
        <v>45117.690364503433</v>
      </c>
      <c r="AN8" s="70">
        <v>45325.598861487357</v>
      </c>
      <c r="AO8" s="70">
        <v>45535.168039264172</v>
      </c>
      <c r="AP8" s="70">
        <v>45751.156444722648</v>
      </c>
      <c r="AQ8" s="70">
        <v>45961.391662516056</v>
      </c>
      <c r="AR8" s="70">
        <v>46159.173284842349</v>
      </c>
      <c r="AS8" s="70">
        <v>46353.556138083979</v>
      </c>
      <c r="AT8" s="70">
        <v>46540.924863476568</v>
      </c>
      <c r="AU8" s="70">
        <v>46740.334446241643</v>
      </c>
      <c r="AV8" s="70">
        <v>46947.862080975014</v>
      </c>
      <c r="AW8" s="70">
        <v>47155.539812909003</v>
      </c>
      <c r="AX8" s="70">
        <v>47350.697736478593</v>
      </c>
      <c r="AY8" s="70">
        <v>47548.369377553681</v>
      </c>
      <c r="AZ8" s="70">
        <v>47738.064462698836</v>
      </c>
    </row>
    <row r="9" spans="1:52" x14ac:dyDescent="0.35">
      <c r="A9" s="48" t="s">
        <v>862</v>
      </c>
      <c r="B9" s="49">
        <v>2658.5</v>
      </c>
      <c r="C9" s="49">
        <v>2718.5</v>
      </c>
      <c r="D9" s="49">
        <v>2753</v>
      </c>
      <c r="E9" s="49">
        <v>2797.5</v>
      </c>
      <c r="F9" s="49">
        <v>2365</v>
      </c>
      <c r="G9" s="49">
        <v>2365</v>
      </c>
      <c r="H9" s="49">
        <v>2402</v>
      </c>
      <c r="I9" s="49">
        <v>2460.5</v>
      </c>
      <c r="J9" s="49">
        <v>2555</v>
      </c>
      <c r="K9" s="49">
        <v>2598.5</v>
      </c>
      <c r="L9" s="49">
        <v>2708</v>
      </c>
      <c r="M9" s="49">
        <v>2865</v>
      </c>
      <c r="N9" s="49">
        <v>3031.5</v>
      </c>
      <c r="O9" s="49">
        <v>3124.5</v>
      </c>
      <c r="P9" s="49">
        <v>3276.5</v>
      </c>
      <c r="Q9" s="49">
        <v>3374.5</v>
      </c>
      <c r="R9" s="49">
        <v>3459.8084442661584</v>
      </c>
      <c r="S9" s="49">
        <v>3546.4882318114978</v>
      </c>
      <c r="T9" s="49">
        <v>3611.4330330721527</v>
      </c>
      <c r="U9" s="49">
        <v>3673.2450860055187</v>
      </c>
      <c r="V9" s="49">
        <v>3729.2294112318541</v>
      </c>
      <c r="W9" s="49">
        <v>3781.4765769214491</v>
      </c>
      <c r="X9" s="49">
        <v>3825.4765708977657</v>
      </c>
      <c r="Y9" s="49">
        <v>3870.3334729521798</v>
      </c>
      <c r="Z9" s="49">
        <v>3929.4264538442308</v>
      </c>
      <c r="AA9" s="49">
        <v>3983.7639882959993</v>
      </c>
      <c r="AB9" s="49">
        <v>4042.492414262334</v>
      </c>
      <c r="AC9" s="49">
        <v>4100.4272405649008</v>
      </c>
      <c r="AD9" s="49">
        <v>4160.2129642167547</v>
      </c>
      <c r="AE9" s="49">
        <v>4219.9537442357523</v>
      </c>
      <c r="AF9" s="49">
        <v>4266.1240072784785</v>
      </c>
      <c r="AG9" s="49">
        <v>4309.012704646907</v>
      </c>
      <c r="AH9" s="49">
        <v>4346.5721196345312</v>
      </c>
      <c r="AI9" s="49">
        <v>4383.652173583012</v>
      </c>
      <c r="AJ9" s="49">
        <v>4419.7389566840575</v>
      </c>
      <c r="AK9" s="49">
        <v>4452.8817428910252</v>
      </c>
      <c r="AL9" s="49">
        <v>4487.0475557041082</v>
      </c>
      <c r="AM9" s="49">
        <v>4520.7426296912017</v>
      </c>
      <c r="AN9" s="49">
        <v>4552.5828861474674</v>
      </c>
      <c r="AO9" s="49">
        <v>4583.2694213445629</v>
      </c>
      <c r="AP9" s="49">
        <v>4612.093666497266</v>
      </c>
      <c r="AQ9" s="49">
        <v>4640.3934073112951</v>
      </c>
      <c r="AR9" s="49">
        <v>4669.3613954281191</v>
      </c>
      <c r="AS9" s="49">
        <v>4697.2892624109072</v>
      </c>
      <c r="AT9" s="49">
        <v>4723.671594567325</v>
      </c>
      <c r="AU9" s="49">
        <v>4748.0032068095334</v>
      </c>
      <c r="AV9" s="49">
        <v>4768.6772948150028</v>
      </c>
      <c r="AW9" s="49">
        <v>4787.3582048253647</v>
      </c>
      <c r="AX9" s="49">
        <v>4808.0977279875624</v>
      </c>
      <c r="AY9" s="49">
        <v>4832.7268367535708</v>
      </c>
      <c r="AZ9" s="49">
        <v>4863.8657328931913</v>
      </c>
    </row>
    <row r="10" spans="1:52" x14ac:dyDescent="0.35">
      <c r="A10" s="50" t="s">
        <v>863</v>
      </c>
      <c r="B10" s="51">
        <v>1697.5</v>
      </c>
      <c r="C10" s="51">
        <v>1756.5</v>
      </c>
      <c r="D10" s="51">
        <v>1791</v>
      </c>
      <c r="E10" s="51">
        <v>1835.5</v>
      </c>
      <c r="F10" s="51">
        <v>1364</v>
      </c>
      <c r="G10" s="51">
        <v>1364</v>
      </c>
      <c r="H10" s="51">
        <v>1364</v>
      </c>
      <c r="I10" s="51">
        <v>1396</v>
      </c>
      <c r="J10" s="51">
        <v>1448</v>
      </c>
      <c r="K10" s="51">
        <v>1491</v>
      </c>
      <c r="L10" s="51">
        <v>1560.5</v>
      </c>
      <c r="M10" s="51">
        <v>1634.5</v>
      </c>
      <c r="N10" s="51">
        <v>1734</v>
      </c>
      <c r="O10" s="51">
        <v>1791</v>
      </c>
      <c r="P10" s="51">
        <v>1895.5</v>
      </c>
      <c r="Q10" s="51">
        <v>1919.5</v>
      </c>
      <c r="R10" s="51">
        <v>1956.1599361557628</v>
      </c>
      <c r="S10" s="51">
        <v>1989.3142099610047</v>
      </c>
      <c r="T10" s="51">
        <v>2020.4324232859615</v>
      </c>
      <c r="U10" s="51">
        <v>2047.7865815741407</v>
      </c>
      <c r="V10" s="51">
        <v>2070.6113403758245</v>
      </c>
      <c r="W10" s="51">
        <v>2091.6313770166862</v>
      </c>
      <c r="X10" s="51">
        <v>2110.4239991665359</v>
      </c>
      <c r="Y10" s="51">
        <v>2128.9155131415346</v>
      </c>
      <c r="Z10" s="51">
        <v>2147.7971005391551</v>
      </c>
      <c r="AA10" s="51">
        <v>2166.0309523591072</v>
      </c>
      <c r="AB10" s="51">
        <v>2185.9515548728104</v>
      </c>
      <c r="AC10" s="51">
        <v>2206.2354988127308</v>
      </c>
      <c r="AD10" s="51">
        <v>2226.2242820786278</v>
      </c>
      <c r="AE10" s="51">
        <v>2247.5858700967174</v>
      </c>
      <c r="AF10" s="51">
        <v>2263.6066511799527</v>
      </c>
      <c r="AG10" s="51">
        <v>2278.3414635715635</v>
      </c>
      <c r="AH10" s="51">
        <v>2289.0043688443943</v>
      </c>
      <c r="AI10" s="51">
        <v>2301.5346172158797</v>
      </c>
      <c r="AJ10" s="51">
        <v>2314.3818994566154</v>
      </c>
      <c r="AK10" s="51">
        <v>2324.9678825494511</v>
      </c>
      <c r="AL10" s="51">
        <v>2337.3991528395954</v>
      </c>
      <c r="AM10" s="51">
        <v>2349.6357648802718</v>
      </c>
      <c r="AN10" s="51">
        <v>2360.4887076499217</v>
      </c>
      <c r="AO10" s="51">
        <v>2370.3661303699546</v>
      </c>
      <c r="AP10" s="51">
        <v>2378.638041807535</v>
      </c>
      <c r="AQ10" s="51">
        <v>2386.4396542440982</v>
      </c>
      <c r="AR10" s="51">
        <v>2394.6865281646665</v>
      </c>
      <c r="AS10" s="51">
        <v>2401.3445864124978</v>
      </c>
      <c r="AT10" s="51">
        <v>2405.4838820804307</v>
      </c>
      <c r="AU10" s="51">
        <v>2406.5362192174334</v>
      </c>
      <c r="AV10" s="51">
        <v>2402.7323377700022</v>
      </c>
      <c r="AW10" s="51">
        <v>2395.1302326000941</v>
      </c>
      <c r="AX10" s="51">
        <v>2387.5270303324128</v>
      </c>
      <c r="AY10" s="51">
        <v>2381.8341909839046</v>
      </c>
      <c r="AZ10" s="51">
        <v>2380.3346529134474</v>
      </c>
    </row>
    <row r="11" spans="1:52" x14ac:dyDescent="0.35">
      <c r="A11" s="74" t="s">
        <v>864</v>
      </c>
      <c r="B11" s="70">
        <v>0</v>
      </c>
      <c r="C11" s="70">
        <v>0</v>
      </c>
      <c r="D11" s="70">
        <v>0</v>
      </c>
      <c r="E11" s="70">
        <v>0</v>
      </c>
      <c r="F11" s="70">
        <v>2.5</v>
      </c>
      <c r="G11" s="70">
        <v>2.5</v>
      </c>
      <c r="H11" s="70">
        <v>5</v>
      </c>
      <c r="I11" s="70">
        <v>7</v>
      </c>
      <c r="J11" s="70">
        <v>7</v>
      </c>
      <c r="K11" s="70">
        <v>7</v>
      </c>
      <c r="L11" s="70">
        <v>7</v>
      </c>
      <c r="M11" s="70">
        <v>22</v>
      </c>
      <c r="N11" s="70">
        <v>22</v>
      </c>
      <c r="O11" s="70">
        <v>22</v>
      </c>
      <c r="P11" s="70">
        <v>22</v>
      </c>
      <c r="Q11" s="70">
        <v>22</v>
      </c>
      <c r="R11" s="70">
        <v>21.995618402708626</v>
      </c>
      <c r="S11" s="70">
        <v>23.543104360762058</v>
      </c>
      <c r="T11" s="70">
        <v>24.499396835549838</v>
      </c>
      <c r="U11" s="70">
        <v>25.454729287327357</v>
      </c>
      <c r="V11" s="70">
        <v>26.38775682566223</v>
      </c>
      <c r="W11" s="70">
        <v>27.320768485201466</v>
      </c>
      <c r="X11" s="70">
        <v>28.383760532380844</v>
      </c>
      <c r="Y11" s="70">
        <v>29.681335274719977</v>
      </c>
      <c r="Z11" s="70">
        <v>31.272688588467631</v>
      </c>
      <c r="AA11" s="70">
        <v>33.673057313769327</v>
      </c>
      <c r="AB11" s="70">
        <v>37.169068403706824</v>
      </c>
      <c r="AC11" s="70">
        <v>41.710464590329131</v>
      </c>
      <c r="AD11" s="70">
        <v>46.130795119567644</v>
      </c>
      <c r="AE11" s="70">
        <v>50.179029877661435</v>
      </c>
      <c r="AF11" s="70">
        <v>53.381533972014232</v>
      </c>
      <c r="AG11" s="70">
        <v>56.428848294353166</v>
      </c>
      <c r="AH11" s="70">
        <v>59.603074505064541</v>
      </c>
      <c r="AI11" s="70">
        <v>62.067119437160613</v>
      </c>
      <c r="AJ11" s="70">
        <v>64.352246929834564</v>
      </c>
      <c r="AK11" s="70">
        <v>66.886720198399686</v>
      </c>
      <c r="AL11" s="70">
        <v>69.351588341024922</v>
      </c>
      <c r="AM11" s="70">
        <v>71.928308069288263</v>
      </c>
      <c r="AN11" s="70">
        <v>74.48011070401779</v>
      </c>
      <c r="AO11" s="70">
        <v>76.907691109381915</v>
      </c>
      <c r="AP11" s="70">
        <v>79.084782444967445</v>
      </c>
      <c r="AQ11" s="70">
        <v>80.971012861889534</v>
      </c>
      <c r="AR11" s="70">
        <v>82.661741579959482</v>
      </c>
      <c r="AS11" s="70">
        <v>84.170695556915305</v>
      </c>
      <c r="AT11" s="70">
        <v>85.556550538374537</v>
      </c>
      <c r="AU11" s="70">
        <v>87.040775612652098</v>
      </c>
      <c r="AV11" s="70">
        <v>88.495527242880939</v>
      </c>
      <c r="AW11" s="70">
        <v>89.700475755067828</v>
      </c>
      <c r="AX11" s="70">
        <v>90.802390355977593</v>
      </c>
      <c r="AY11" s="70">
        <v>91.822034944436894</v>
      </c>
      <c r="AZ11" s="70">
        <v>92.874077678432002</v>
      </c>
    </row>
    <row r="12" spans="1:52" x14ac:dyDescent="0.35">
      <c r="A12" s="74" t="s">
        <v>865</v>
      </c>
      <c r="B12" s="70">
        <v>960.99999999999989</v>
      </c>
      <c r="C12" s="70">
        <v>961.99999999999989</v>
      </c>
      <c r="D12" s="70">
        <v>962.00000000000023</v>
      </c>
      <c r="E12" s="70">
        <v>961.99999999999989</v>
      </c>
      <c r="F12" s="70">
        <v>998.5</v>
      </c>
      <c r="G12" s="70">
        <v>998.5</v>
      </c>
      <c r="H12" s="70">
        <v>1033</v>
      </c>
      <c r="I12" s="70">
        <v>1057.5</v>
      </c>
      <c r="J12" s="70">
        <v>1100</v>
      </c>
      <c r="K12" s="70">
        <v>1100.5</v>
      </c>
      <c r="L12" s="70">
        <v>1140.5</v>
      </c>
      <c r="M12" s="70">
        <v>1208.5</v>
      </c>
      <c r="N12" s="70">
        <v>1275.5</v>
      </c>
      <c r="O12" s="70">
        <v>1311.5</v>
      </c>
      <c r="P12" s="70">
        <v>1359</v>
      </c>
      <c r="Q12" s="70">
        <v>1433</v>
      </c>
      <c r="R12" s="70">
        <v>1481.6528897076871</v>
      </c>
      <c r="S12" s="70">
        <v>1533.630917489731</v>
      </c>
      <c r="T12" s="70">
        <v>1566.5012129506415</v>
      </c>
      <c r="U12" s="70">
        <v>1600.0037751440511</v>
      </c>
      <c r="V12" s="70">
        <v>1632.2303140303675</v>
      </c>
      <c r="W12" s="70">
        <v>1662.5244314195613</v>
      </c>
      <c r="X12" s="70">
        <v>1686.6688111988494</v>
      </c>
      <c r="Y12" s="70">
        <v>1711.7366245359253</v>
      </c>
      <c r="Z12" s="70">
        <v>1750.3566647166081</v>
      </c>
      <c r="AA12" s="70">
        <v>1784.0599786231228</v>
      </c>
      <c r="AB12" s="70">
        <v>1819.3717909858167</v>
      </c>
      <c r="AC12" s="70">
        <v>1852.4812771618406</v>
      </c>
      <c r="AD12" s="70">
        <v>1887.8578870185597</v>
      </c>
      <c r="AE12" s="70">
        <v>1922.1888442613733</v>
      </c>
      <c r="AF12" s="70">
        <v>1949.1358221265118</v>
      </c>
      <c r="AG12" s="70">
        <v>1974.2423927809903</v>
      </c>
      <c r="AH12" s="70">
        <v>1997.9646762850725</v>
      </c>
      <c r="AI12" s="70">
        <v>2020.050436929972</v>
      </c>
      <c r="AJ12" s="70">
        <v>2041.0048102976075</v>
      </c>
      <c r="AK12" s="70">
        <v>2061.0271401431742</v>
      </c>
      <c r="AL12" s="70">
        <v>2080.2968145234881</v>
      </c>
      <c r="AM12" s="70">
        <v>2099.1785567416418</v>
      </c>
      <c r="AN12" s="70">
        <v>2117.6140677935277</v>
      </c>
      <c r="AO12" s="70">
        <v>2135.9955998652258</v>
      </c>
      <c r="AP12" s="70">
        <v>2154.3708422447635</v>
      </c>
      <c r="AQ12" s="70">
        <v>2172.9827402053074</v>
      </c>
      <c r="AR12" s="70">
        <v>2192.0131256834934</v>
      </c>
      <c r="AS12" s="70">
        <v>2211.7739804414941</v>
      </c>
      <c r="AT12" s="70">
        <v>2232.6311619485195</v>
      </c>
      <c r="AU12" s="70">
        <v>2254.4262119794475</v>
      </c>
      <c r="AV12" s="70">
        <v>2277.44942980212</v>
      </c>
      <c r="AW12" s="70">
        <v>2302.527496470203</v>
      </c>
      <c r="AX12" s="70">
        <v>2329.7683072991717</v>
      </c>
      <c r="AY12" s="70">
        <v>2359.0706108252298</v>
      </c>
      <c r="AZ12" s="70">
        <v>2390.6570023013119</v>
      </c>
    </row>
    <row r="13" spans="1:52" x14ac:dyDescent="0.35">
      <c r="A13" s="48" t="s">
        <v>866</v>
      </c>
      <c r="B13" s="49">
        <v>1519759</v>
      </c>
      <c r="C13" s="49">
        <v>1568037</v>
      </c>
      <c r="D13" s="49">
        <v>1643987</v>
      </c>
      <c r="E13" s="49">
        <v>1759112</v>
      </c>
      <c r="F13" s="49">
        <v>1920187</v>
      </c>
      <c r="G13" s="49">
        <v>2022992</v>
      </c>
      <c r="H13" s="49">
        <v>2046826</v>
      </c>
      <c r="I13" s="49">
        <v>2071723</v>
      </c>
      <c r="J13" s="49">
        <v>2034048.9999999998</v>
      </c>
      <c r="K13" s="49">
        <v>1848635</v>
      </c>
      <c r="L13" s="49">
        <v>1715436.0000000002</v>
      </c>
      <c r="M13" s="49">
        <v>1778194.0000000002</v>
      </c>
      <c r="N13" s="49">
        <v>1749310.0000000005</v>
      </c>
      <c r="O13" s="49">
        <v>1765664.9999999998</v>
      </c>
      <c r="P13" s="49">
        <v>1801445</v>
      </c>
      <c r="Q13" s="49">
        <v>1859073</v>
      </c>
      <c r="R13" s="49">
        <v>1898351.8381890208</v>
      </c>
      <c r="S13" s="49">
        <v>2018141.752532149</v>
      </c>
      <c r="T13" s="49">
        <v>2072517.7497430476</v>
      </c>
      <c r="U13" s="49">
        <v>2107652.4334569052</v>
      </c>
      <c r="V13" s="49">
        <v>2132412.7203700813</v>
      </c>
      <c r="W13" s="49">
        <v>2162804.4293168592</v>
      </c>
      <c r="X13" s="49">
        <v>2188394.6676561744</v>
      </c>
      <c r="Y13" s="49">
        <v>2215682.1588221379</v>
      </c>
      <c r="Z13" s="49">
        <v>2243654.7533870102</v>
      </c>
      <c r="AA13" s="49">
        <v>2280167.6897481307</v>
      </c>
      <c r="AB13" s="49">
        <v>2322710.6174775544</v>
      </c>
      <c r="AC13" s="49">
        <v>2364379.0907299188</v>
      </c>
      <c r="AD13" s="49">
        <v>2403604.1541349124</v>
      </c>
      <c r="AE13" s="49">
        <v>2435290.6707728584</v>
      </c>
      <c r="AF13" s="49">
        <v>2460446.2427720679</v>
      </c>
      <c r="AG13" s="49">
        <v>2483188.1848242059</v>
      </c>
      <c r="AH13" s="49">
        <v>2497356.6204129746</v>
      </c>
      <c r="AI13" s="49">
        <v>2510186.1867958563</v>
      </c>
      <c r="AJ13" s="49">
        <v>2516593.2488421425</v>
      </c>
      <c r="AK13" s="49">
        <v>2522743.2441677265</v>
      </c>
      <c r="AL13" s="49">
        <v>2532221.8444383685</v>
      </c>
      <c r="AM13" s="49">
        <v>2538737.7886466011</v>
      </c>
      <c r="AN13" s="49">
        <v>2563111.974643752</v>
      </c>
      <c r="AO13" s="49">
        <v>2569489.8106733584</v>
      </c>
      <c r="AP13" s="49">
        <v>2579361.5929017165</v>
      </c>
      <c r="AQ13" s="49">
        <v>2593087.2849628995</v>
      </c>
      <c r="AR13" s="49">
        <v>2605403.3181171939</v>
      </c>
      <c r="AS13" s="49">
        <v>2618238.2695570998</v>
      </c>
      <c r="AT13" s="49">
        <v>2629969.7803983828</v>
      </c>
      <c r="AU13" s="49">
        <v>2650244.4089295203</v>
      </c>
      <c r="AV13" s="49">
        <v>2670267.4644861645</v>
      </c>
      <c r="AW13" s="49">
        <v>2687226.6028757961</v>
      </c>
      <c r="AX13" s="49">
        <v>2711418.3071171218</v>
      </c>
      <c r="AY13" s="49">
        <v>2731825.6903867349</v>
      </c>
      <c r="AZ13" s="49">
        <v>2755136.382675637</v>
      </c>
    </row>
    <row r="14" spans="1:52" x14ac:dyDescent="0.35">
      <c r="A14" s="50" t="s">
        <v>867</v>
      </c>
      <c r="B14" s="51">
        <v>258985.00000000003</v>
      </c>
      <c r="C14" s="51">
        <v>283376</v>
      </c>
      <c r="D14" s="51">
        <v>309322</v>
      </c>
      <c r="E14" s="51">
        <v>332176</v>
      </c>
      <c r="F14" s="51">
        <v>360062.00000000012</v>
      </c>
      <c r="G14" s="51">
        <v>375268.99999999983</v>
      </c>
      <c r="H14" s="51">
        <v>369495.99999999988</v>
      </c>
      <c r="I14" s="51">
        <v>360277.00000000012</v>
      </c>
      <c r="J14" s="51">
        <v>343227.00000000006</v>
      </c>
      <c r="K14" s="51">
        <v>313267.00000000006</v>
      </c>
      <c r="L14" s="51">
        <v>280580.00000000006</v>
      </c>
      <c r="M14" s="51">
        <v>282445.99999999994</v>
      </c>
      <c r="N14" s="51">
        <v>271444.00000000012</v>
      </c>
      <c r="O14" s="51">
        <v>271994.99999999994</v>
      </c>
      <c r="P14" s="51">
        <v>261965.00000000009</v>
      </c>
      <c r="Q14" s="51">
        <v>263203.00000000006</v>
      </c>
      <c r="R14" s="51">
        <v>266489.74791188189</v>
      </c>
      <c r="S14" s="51">
        <v>275204.39645848441</v>
      </c>
      <c r="T14" s="51">
        <v>279850.07117683243</v>
      </c>
      <c r="U14" s="51">
        <v>282872.29438097484</v>
      </c>
      <c r="V14" s="51">
        <v>284980.73597563128</v>
      </c>
      <c r="W14" s="51">
        <v>286911.28419854003</v>
      </c>
      <c r="X14" s="51">
        <v>288366.70460163453</v>
      </c>
      <c r="Y14" s="51">
        <v>289561.24220312136</v>
      </c>
      <c r="Z14" s="51">
        <v>292564.3691438713</v>
      </c>
      <c r="AA14" s="51">
        <v>296965.25644470751</v>
      </c>
      <c r="AB14" s="51">
        <v>301976.73754689877</v>
      </c>
      <c r="AC14" s="51">
        <v>307138.50062849646</v>
      </c>
      <c r="AD14" s="51">
        <v>313237.72978520521</v>
      </c>
      <c r="AE14" s="51">
        <v>318639.61072159396</v>
      </c>
      <c r="AF14" s="51">
        <v>321961.65594870743</v>
      </c>
      <c r="AG14" s="51">
        <v>324337.26970699237</v>
      </c>
      <c r="AH14" s="51">
        <v>325573.43355898448</v>
      </c>
      <c r="AI14" s="51">
        <v>327528.26221812196</v>
      </c>
      <c r="AJ14" s="51">
        <v>327151.39735497459</v>
      </c>
      <c r="AK14" s="51">
        <v>326773.3808909767</v>
      </c>
      <c r="AL14" s="51">
        <v>326855.20567270176</v>
      </c>
      <c r="AM14" s="51">
        <v>326245.86180188705</v>
      </c>
      <c r="AN14" s="51">
        <v>328142.54054914071</v>
      </c>
      <c r="AO14" s="51">
        <v>327740.9142872112</v>
      </c>
      <c r="AP14" s="51">
        <v>328889.65133843664</v>
      </c>
      <c r="AQ14" s="51">
        <v>330835.20436049742</v>
      </c>
      <c r="AR14" s="51">
        <v>332486.68926067144</v>
      </c>
      <c r="AS14" s="51">
        <v>334203.85662862664</v>
      </c>
      <c r="AT14" s="51">
        <v>335792.15680441906</v>
      </c>
      <c r="AU14" s="51">
        <v>337586.73904531955</v>
      </c>
      <c r="AV14" s="51">
        <v>339418.48913873528</v>
      </c>
      <c r="AW14" s="51">
        <v>341495.72675137327</v>
      </c>
      <c r="AX14" s="51">
        <v>343444.8579397354</v>
      </c>
      <c r="AY14" s="51">
        <v>345686.7578997463</v>
      </c>
      <c r="AZ14" s="51">
        <v>347884.3257487684</v>
      </c>
    </row>
    <row r="15" spans="1:52" x14ac:dyDescent="0.35">
      <c r="A15" s="74" t="s">
        <v>868</v>
      </c>
      <c r="B15" s="70">
        <v>854196</v>
      </c>
      <c r="C15" s="70">
        <v>891477</v>
      </c>
      <c r="D15" s="70">
        <v>934778</v>
      </c>
      <c r="E15" s="70">
        <v>1015257.0000000001</v>
      </c>
      <c r="F15" s="70">
        <v>1106539</v>
      </c>
      <c r="G15" s="70">
        <v>1166924</v>
      </c>
      <c r="H15" s="70">
        <v>1187671</v>
      </c>
      <c r="I15" s="70">
        <v>1205689</v>
      </c>
      <c r="J15" s="70">
        <v>1191294.9999999998</v>
      </c>
      <c r="K15" s="70">
        <v>1064976</v>
      </c>
      <c r="L15" s="70">
        <v>996258.00000000012</v>
      </c>
      <c r="M15" s="70">
        <v>1035295.0000000002</v>
      </c>
      <c r="N15" s="70">
        <v>1031115.0000000002</v>
      </c>
      <c r="O15" s="70">
        <v>1044532.9999999999</v>
      </c>
      <c r="P15" s="70">
        <v>1075279</v>
      </c>
      <c r="Q15" s="70">
        <v>1124284</v>
      </c>
      <c r="R15" s="70">
        <v>1164518.1319438436</v>
      </c>
      <c r="S15" s="70">
        <v>1245428.0200280712</v>
      </c>
      <c r="T15" s="70">
        <v>1277256.1402452195</v>
      </c>
      <c r="U15" s="70">
        <v>1294543.757166357</v>
      </c>
      <c r="V15" s="70">
        <v>1304221.6365300145</v>
      </c>
      <c r="W15" s="70">
        <v>1320503.4759948705</v>
      </c>
      <c r="X15" s="70">
        <v>1332789.848680319</v>
      </c>
      <c r="Y15" s="70">
        <v>1347137.9222446845</v>
      </c>
      <c r="Z15" s="70">
        <v>1365679.5243416026</v>
      </c>
      <c r="AA15" s="70">
        <v>1387428.1291844219</v>
      </c>
      <c r="AB15" s="70">
        <v>1413057.4819710508</v>
      </c>
      <c r="AC15" s="70">
        <v>1437794.6045693932</v>
      </c>
      <c r="AD15" s="70">
        <v>1460077.8930674957</v>
      </c>
      <c r="AE15" s="70">
        <v>1477608.8810239735</v>
      </c>
      <c r="AF15" s="70">
        <v>1491757.4354279754</v>
      </c>
      <c r="AG15" s="70">
        <v>1504955.9094213224</v>
      </c>
      <c r="AH15" s="70">
        <v>1512688.2930854731</v>
      </c>
      <c r="AI15" s="70">
        <v>1518485.7350529679</v>
      </c>
      <c r="AJ15" s="70">
        <v>1521549.0705717774</v>
      </c>
      <c r="AK15" s="70">
        <v>1524175.2391991492</v>
      </c>
      <c r="AL15" s="70">
        <v>1529263.242178838</v>
      </c>
      <c r="AM15" s="70">
        <v>1532753.524173972</v>
      </c>
      <c r="AN15" s="70">
        <v>1546562.0551422362</v>
      </c>
      <c r="AO15" s="70">
        <v>1550358.99076801</v>
      </c>
      <c r="AP15" s="70">
        <v>1555761.3223270129</v>
      </c>
      <c r="AQ15" s="70">
        <v>1563345.5300129415</v>
      </c>
      <c r="AR15" s="70">
        <v>1569681.9821105625</v>
      </c>
      <c r="AS15" s="70">
        <v>1577421.8088830151</v>
      </c>
      <c r="AT15" s="70">
        <v>1585390.9594791459</v>
      </c>
      <c r="AU15" s="70">
        <v>1599992.9280069415</v>
      </c>
      <c r="AV15" s="70">
        <v>1614889.1722492985</v>
      </c>
      <c r="AW15" s="70">
        <v>1627412.1578101378</v>
      </c>
      <c r="AX15" s="70">
        <v>1645059.8522168696</v>
      </c>
      <c r="AY15" s="70">
        <v>1660258.2469987867</v>
      </c>
      <c r="AZ15" s="70">
        <v>1677731.5647718043</v>
      </c>
    </row>
    <row r="16" spans="1:52" x14ac:dyDescent="0.35">
      <c r="A16" s="74" t="s">
        <v>869</v>
      </c>
      <c r="B16" s="70">
        <v>406577.99999999994</v>
      </c>
      <c r="C16" s="70">
        <v>393184</v>
      </c>
      <c r="D16" s="70">
        <v>399887</v>
      </c>
      <c r="E16" s="70">
        <v>411679</v>
      </c>
      <c r="F16" s="70">
        <v>453586</v>
      </c>
      <c r="G16" s="70">
        <v>480799.00000000012</v>
      </c>
      <c r="H16" s="70">
        <v>489659.00000000006</v>
      </c>
      <c r="I16" s="70">
        <v>505757</v>
      </c>
      <c r="J16" s="70">
        <v>499526.99999999994</v>
      </c>
      <c r="K16" s="70">
        <v>470392.00000000012</v>
      </c>
      <c r="L16" s="70">
        <v>438598</v>
      </c>
      <c r="M16" s="70">
        <v>460453.00000000006</v>
      </c>
      <c r="N16" s="70">
        <v>446751.00000000012</v>
      </c>
      <c r="O16" s="70">
        <v>449137</v>
      </c>
      <c r="P16" s="70">
        <v>464201</v>
      </c>
      <c r="Q16" s="70">
        <v>471586</v>
      </c>
      <c r="R16" s="70">
        <v>467343.9583332953</v>
      </c>
      <c r="S16" s="70">
        <v>497509.33604559326</v>
      </c>
      <c r="T16" s="70">
        <v>515411.53832099581</v>
      </c>
      <c r="U16" s="70">
        <v>530236.38190957357</v>
      </c>
      <c r="V16" s="70">
        <v>543210.34786443575</v>
      </c>
      <c r="W16" s="70">
        <v>555389.66912344878</v>
      </c>
      <c r="X16" s="70">
        <v>567238.11437422072</v>
      </c>
      <c r="Y16" s="70">
        <v>578982.99437433202</v>
      </c>
      <c r="Z16" s="70">
        <v>585410.85990153637</v>
      </c>
      <c r="AA16" s="70">
        <v>595774.30411900126</v>
      </c>
      <c r="AB16" s="70">
        <v>607676.39795960474</v>
      </c>
      <c r="AC16" s="70">
        <v>619445.98553202907</v>
      </c>
      <c r="AD16" s="70">
        <v>630288.53128221177</v>
      </c>
      <c r="AE16" s="70">
        <v>639042.17902729101</v>
      </c>
      <c r="AF16" s="70">
        <v>646727.15139538515</v>
      </c>
      <c r="AG16" s="70">
        <v>653895.00569589087</v>
      </c>
      <c r="AH16" s="70">
        <v>659094.89376851683</v>
      </c>
      <c r="AI16" s="70">
        <v>664172.18952476652</v>
      </c>
      <c r="AJ16" s="70">
        <v>667892.78091539047</v>
      </c>
      <c r="AK16" s="70">
        <v>671794.62407760043</v>
      </c>
      <c r="AL16" s="70">
        <v>676103.39658682852</v>
      </c>
      <c r="AM16" s="70">
        <v>679738.40267074213</v>
      </c>
      <c r="AN16" s="70">
        <v>688407.37895237491</v>
      </c>
      <c r="AO16" s="70">
        <v>691389.90561813721</v>
      </c>
      <c r="AP16" s="70">
        <v>694710.61923626694</v>
      </c>
      <c r="AQ16" s="70">
        <v>698906.55058946053</v>
      </c>
      <c r="AR16" s="70">
        <v>703234.64674595976</v>
      </c>
      <c r="AS16" s="70">
        <v>706612.60404545825</v>
      </c>
      <c r="AT16" s="70">
        <v>708786.66411481763</v>
      </c>
      <c r="AU16" s="70">
        <v>712664.7418772591</v>
      </c>
      <c r="AV16" s="70">
        <v>715959.80309813062</v>
      </c>
      <c r="AW16" s="70">
        <v>718318.71831428516</v>
      </c>
      <c r="AX16" s="70">
        <v>722913.59696051665</v>
      </c>
      <c r="AY16" s="70">
        <v>725880.68548820179</v>
      </c>
      <c r="AZ16" s="70">
        <v>729520.49215506425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>
        <v>2926913.789295245</v>
      </c>
      <c r="C18" s="49">
        <v>3020117.0170421358</v>
      </c>
      <c r="D18" s="49">
        <v>3113409.6595001468</v>
      </c>
      <c r="E18" s="49">
        <v>3238888.2076319093</v>
      </c>
      <c r="F18" s="49">
        <v>3432821.8997216802</v>
      </c>
      <c r="G18" s="49">
        <v>3561727.2250153529</v>
      </c>
      <c r="H18" s="49">
        <v>3650352.0420584874</v>
      </c>
      <c r="I18" s="49">
        <v>3787895.6845089486</v>
      </c>
      <c r="J18" s="49">
        <v>3815331.8596047182</v>
      </c>
      <c r="K18" s="49">
        <v>3790282.9033607501</v>
      </c>
      <c r="L18" s="49">
        <v>3803450.2892176588</v>
      </c>
      <c r="M18" s="49">
        <v>3842343.6275671264</v>
      </c>
      <c r="N18" s="49">
        <v>3872125.7031336483</v>
      </c>
      <c r="O18" s="49">
        <v>3951014.4310979457</v>
      </c>
      <c r="P18" s="49">
        <v>4077632.7679170868</v>
      </c>
      <c r="Q18" s="49">
        <v>4256318.5595879471</v>
      </c>
      <c r="R18" s="49">
        <v>4398509.826512659</v>
      </c>
      <c r="S18" s="49">
        <v>4503965.7845155904</v>
      </c>
      <c r="T18" s="49">
        <v>4600391.2471894128</v>
      </c>
      <c r="U18" s="49">
        <v>4688497.2797251809</v>
      </c>
      <c r="V18" s="49">
        <v>4781123.3247928135</v>
      </c>
      <c r="W18" s="49">
        <v>4848520.2179338764</v>
      </c>
      <c r="X18" s="49">
        <v>4912404.8969053347</v>
      </c>
      <c r="Y18" s="49">
        <v>4991230.8064387478</v>
      </c>
      <c r="Z18" s="49">
        <v>5078437.5524131348</v>
      </c>
      <c r="AA18" s="49">
        <v>5167744.6869401373</v>
      </c>
      <c r="AB18" s="49">
        <v>5254574.8923944952</v>
      </c>
      <c r="AC18" s="49">
        <v>5336473.6164857866</v>
      </c>
      <c r="AD18" s="49">
        <v>5417389.3203829965</v>
      </c>
      <c r="AE18" s="49">
        <v>5498726.576007477</v>
      </c>
      <c r="AF18" s="49">
        <v>5582793.9344865056</v>
      </c>
      <c r="AG18" s="49">
        <v>5670950.2791220052</v>
      </c>
      <c r="AH18" s="49">
        <v>5767268.4325657384</v>
      </c>
      <c r="AI18" s="49">
        <v>5867478.2167241341</v>
      </c>
      <c r="AJ18" s="49">
        <v>5969813.7586506959</v>
      </c>
      <c r="AK18" s="49">
        <v>6073981.4252618225</v>
      </c>
      <c r="AL18" s="49">
        <v>6179296.8754047295</v>
      </c>
      <c r="AM18" s="49">
        <v>6286217.657129636</v>
      </c>
      <c r="AN18" s="49">
        <v>6393806.2468261076</v>
      </c>
      <c r="AO18" s="49">
        <v>6502914.8528910661</v>
      </c>
      <c r="AP18" s="49">
        <v>6613554.0987003092</v>
      </c>
      <c r="AQ18" s="49">
        <v>6725716.7448861012</v>
      </c>
      <c r="AR18" s="49">
        <v>6840827.4793873122</v>
      </c>
      <c r="AS18" s="49">
        <v>6957390.2309747403</v>
      </c>
      <c r="AT18" s="49">
        <v>7075657.4407658316</v>
      </c>
      <c r="AU18" s="49">
        <v>7201837.5622332729</v>
      </c>
      <c r="AV18" s="49">
        <v>7335384.8238194492</v>
      </c>
      <c r="AW18" s="49">
        <v>7465201.7834179616</v>
      </c>
      <c r="AX18" s="49">
        <v>7594177.8395875273</v>
      </c>
      <c r="AY18" s="49">
        <v>7737843.0453763716</v>
      </c>
      <c r="AZ18" s="49">
        <v>7885121.5467404258</v>
      </c>
    </row>
    <row r="19" spans="1:52" x14ac:dyDescent="0.35">
      <c r="A19" s="74" t="s">
        <v>871</v>
      </c>
      <c r="B19" s="70">
        <v>2370864</v>
      </c>
      <c r="C19" s="70">
        <v>2465863</v>
      </c>
      <c r="D19" s="70">
        <v>2557492</v>
      </c>
      <c r="E19" s="70">
        <v>2682056</v>
      </c>
      <c r="F19" s="70">
        <v>2879435</v>
      </c>
      <c r="G19" s="70">
        <v>3021687</v>
      </c>
      <c r="H19" s="70">
        <v>3113050</v>
      </c>
      <c r="I19" s="70">
        <v>3249832</v>
      </c>
      <c r="J19" s="70">
        <v>3290409</v>
      </c>
      <c r="K19" s="70">
        <v>3270628</v>
      </c>
      <c r="L19" s="70">
        <v>3288475</v>
      </c>
      <c r="M19" s="70">
        <v>3318931</v>
      </c>
      <c r="N19" s="70">
        <v>3345766</v>
      </c>
      <c r="O19" s="70">
        <v>3410858</v>
      </c>
      <c r="P19" s="70">
        <v>3518265</v>
      </c>
      <c r="Q19" s="70">
        <v>3603480</v>
      </c>
      <c r="R19" s="70">
        <v>3671016.2277944782</v>
      </c>
      <c r="S19" s="70">
        <v>3753303.1569854431</v>
      </c>
      <c r="T19" s="70">
        <v>3833411.8984140647</v>
      </c>
      <c r="U19" s="70">
        <v>3909552.5674554715</v>
      </c>
      <c r="V19" s="70">
        <v>3994025.2871851353</v>
      </c>
      <c r="W19" s="70">
        <v>4052702.8007270838</v>
      </c>
      <c r="X19" s="70">
        <v>4106346.7864650823</v>
      </c>
      <c r="Y19" s="70">
        <v>4179197.0587575114</v>
      </c>
      <c r="Z19" s="70">
        <v>4258919.7539762678</v>
      </c>
      <c r="AA19" s="70">
        <v>4340191.178227026</v>
      </c>
      <c r="AB19" s="70">
        <v>4419328.0847884063</v>
      </c>
      <c r="AC19" s="70">
        <v>4494678.3802925479</v>
      </c>
      <c r="AD19" s="70">
        <v>4570488.3153827433</v>
      </c>
      <c r="AE19" s="70">
        <v>4647960.7395281522</v>
      </c>
      <c r="AF19" s="70">
        <v>4728847.5261204513</v>
      </c>
      <c r="AG19" s="70">
        <v>4813736.8390647741</v>
      </c>
      <c r="AH19" s="70">
        <v>4902763.2242124081</v>
      </c>
      <c r="AI19" s="70">
        <v>4994827.0046190964</v>
      </c>
      <c r="AJ19" s="70">
        <v>5088350.4329640726</v>
      </c>
      <c r="AK19" s="70">
        <v>5183427.6534906048</v>
      </c>
      <c r="AL19" s="70">
        <v>5279619.1196945375</v>
      </c>
      <c r="AM19" s="70">
        <v>5377402.8892863225</v>
      </c>
      <c r="AN19" s="70">
        <v>5475949.0750908824</v>
      </c>
      <c r="AO19" s="70">
        <v>5575960.2077126112</v>
      </c>
      <c r="AP19" s="70">
        <v>5677457.4049418662</v>
      </c>
      <c r="AQ19" s="70">
        <v>5780288.1009353194</v>
      </c>
      <c r="AR19" s="70">
        <v>5885836.3090912635</v>
      </c>
      <c r="AS19" s="70">
        <v>5992637.6224129079</v>
      </c>
      <c r="AT19" s="70">
        <v>6101046.1505178791</v>
      </c>
      <c r="AU19" s="70">
        <v>6216281.7331370488</v>
      </c>
      <c r="AV19" s="70">
        <v>6338123.3765124213</v>
      </c>
      <c r="AW19" s="70">
        <v>6456696.6748797111</v>
      </c>
      <c r="AX19" s="70">
        <v>6574671.3112896401</v>
      </c>
      <c r="AY19" s="70">
        <v>6707552.4916045014</v>
      </c>
      <c r="AZ19" s="70">
        <v>6844215.2413647501</v>
      </c>
    </row>
    <row r="20" spans="1:52" x14ac:dyDescent="0.35">
      <c r="A20" s="54" t="s">
        <v>872</v>
      </c>
      <c r="B20" s="55">
        <v>556049.78929524519</v>
      </c>
      <c r="C20" s="55">
        <v>554254.0170421357</v>
      </c>
      <c r="D20" s="55">
        <v>555917.65950014675</v>
      </c>
      <c r="E20" s="55">
        <v>556832.20763190929</v>
      </c>
      <c r="F20" s="55">
        <v>553386.89972168021</v>
      </c>
      <c r="G20" s="55">
        <v>540040.22501535295</v>
      </c>
      <c r="H20" s="55">
        <v>537302.04205848742</v>
      </c>
      <c r="I20" s="55">
        <v>538063.68450894835</v>
      </c>
      <c r="J20" s="55">
        <v>524922.85960471816</v>
      </c>
      <c r="K20" s="55">
        <v>519654.90336075018</v>
      </c>
      <c r="L20" s="55">
        <v>514975.28921765881</v>
      </c>
      <c r="M20" s="55">
        <v>523412.62756712647</v>
      </c>
      <c r="N20" s="55">
        <v>526359.70313364849</v>
      </c>
      <c r="O20" s="55">
        <v>540156.43109794555</v>
      </c>
      <c r="P20" s="55">
        <v>559367.76791708695</v>
      </c>
      <c r="Q20" s="55">
        <v>652838.55958794698</v>
      </c>
      <c r="R20" s="55">
        <v>727493.59871818125</v>
      </c>
      <c r="S20" s="55">
        <v>750662.62753014709</v>
      </c>
      <c r="T20" s="55">
        <v>766979.34877534816</v>
      </c>
      <c r="U20" s="55">
        <v>778944.7122697091</v>
      </c>
      <c r="V20" s="55">
        <v>787098.03760767845</v>
      </c>
      <c r="W20" s="55">
        <v>795817.41720679274</v>
      </c>
      <c r="X20" s="55">
        <v>806058.11044025223</v>
      </c>
      <c r="Y20" s="55">
        <v>812033.74768123613</v>
      </c>
      <c r="Z20" s="55">
        <v>819517.79843686742</v>
      </c>
      <c r="AA20" s="55">
        <v>827553.50871311116</v>
      </c>
      <c r="AB20" s="55">
        <v>835246.80760608928</v>
      </c>
      <c r="AC20" s="55">
        <v>841795.23619323887</v>
      </c>
      <c r="AD20" s="55">
        <v>846901.00500025309</v>
      </c>
      <c r="AE20" s="55">
        <v>850765.83647932461</v>
      </c>
      <c r="AF20" s="55">
        <v>853946.40836605395</v>
      </c>
      <c r="AG20" s="55">
        <v>857213.440057231</v>
      </c>
      <c r="AH20" s="55">
        <v>864505.20835333026</v>
      </c>
      <c r="AI20" s="55">
        <v>872651.2121050373</v>
      </c>
      <c r="AJ20" s="55">
        <v>881463.32568662311</v>
      </c>
      <c r="AK20" s="55">
        <v>890553.77177121758</v>
      </c>
      <c r="AL20" s="55">
        <v>899677.75571019214</v>
      </c>
      <c r="AM20" s="55">
        <v>908814.7678433134</v>
      </c>
      <c r="AN20" s="55">
        <v>917857.17173522548</v>
      </c>
      <c r="AO20" s="55">
        <v>926954.64517845504</v>
      </c>
      <c r="AP20" s="55">
        <v>936096.69375844265</v>
      </c>
      <c r="AQ20" s="55">
        <v>945428.64395078178</v>
      </c>
      <c r="AR20" s="55">
        <v>954991.17029604898</v>
      </c>
      <c r="AS20" s="55">
        <v>964752.60856183211</v>
      </c>
      <c r="AT20" s="55">
        <v>974611.2902479521</v>
      </c>
      <c r="AU20" s="55">
        <v>985555.82909622462</v>
      </c>
      <c r="AV20" s="55">
        <v>997261.44730702764</v>
      </c>
      <c r="AW20" s="55">
        <v>1008505.1085382508</v>
      </c>
      <c r="AX20" s="55">
        <v>1019506.5282978868</v>
      </c>
      <c r="AY20" s="55">
        <v>1030290.5537718704</v>
      </c>
      <c r="AZ20" s="55">
        <v>1040906.3053756758</v>
      </c>
    </row>
    <row r="21" spans="1:52" x14ac:dyDescent="0.35">
      <c r="A21" s="48" t="s">
        <v>873</v>
      </c>
      <c r="B21" s="55">
        <v>234</v>
      </c>
      <c r="C21" s="55">
        <v>261</v>
      </c>
      <c r="D21" s="55">
        <v>261</v>
      </c>
      <c r="E21" s="55">
        <v>276</v>
      </c>
      <c r="F21" s="55">
        <v>342.5</v>
      </c>
      <c r="G21" s="55">
        <v>375</v>
      </c>
      <c r="H21" s="55">
        <v>390.5</v>
      </c>
      <c r="I21" s="55">
        <v>385.5</v>
      </c>
      <c r="J21" s="55">
        <v>385.5</v>
      </c>
      <c r="K21" s="55">
        <v>385.5</v>
      </c>
      <c r="L21" s="55">
        <v>385.5</v>
      </c>
      <c r="M21" s="55">
        <v>385.5</v>
      </c>
      <c r="N21" s="55">
        <v>373</v>
      </c>
      <c r="O21" s="55">
        <v>373</v>
      </c>
      <c r="P21" s="55">
        <v>368</v>
      </c>
      <c r="Q21" s="55">
        <v>362</v>
      </c>
      <c r="R21" s="55">
        <v>324.84079055907858</v>
      </c>
      <c r="S21" s="55">
        <v>327.48327437018816</v>
      </c>
      <c r="T21" s="55">
        <v>329.85898097364458</v>
      </c>
      <c r="U21" s="55">
        <v>332.41949045598824</v>
      </c>
      <c r="V21" s="55">
        <v>335.331356113178</v>
      </c>
      <c r="W21" s="55">
        <v>338.31361391944222</v>
      </c>
      <c r="X21" s="55">
        <v>341.26657449141914</v>
      </c>
      <c r="Y21" s="55">
        <v>344.50383347582886</v>
      </c>
      <c r="Z21" s="55">
        <v>348.24636652903575</v>
      </c>
      <c r="AA21" s="55">
        <v>352.28543614428679</v>
      </c>
      <c r="AB21" s="55">
        <v>357.28891007340189</v>
      </c>
      <c r="AC21" s="55">
        <v>362.49253226133447</v>
      </c>
      <c r="AD21" s="55">
        <v>367.83221170417289</v>
      </c>
      <c r="AE21" s="55">
        <v>373.19388962555757</v>
      </c>
      <c r="AF21" s="55">
        <v>378.60003885863182</v>
      </c>
      <c r="AG21" s="55">
        <v>383.99471777615497</v>
      </c>
      <c r="AH21" s="55">
        <v>389.49052350637351</v>
      </c>
      <c r="AI21" s="55">
        <v>395.02255465562985</v>
      </c>
      <c r="AJ21" s="55">
        <v>400.69258644956039</v>
      </c>
      <c r="AK21" s="55">
        <v>406.3584028728431</v>
      </c>
      <c r="AL21" s="55">
        <v>412.0208112522356</v>
      </c>
      <c r="AM21" s="55">
        <v>417.82490105132456</v>
      </c>
      <c r="AN21" s="55">
        <v>423.71236737535224</v>
      </c>
      <c r="AO21" s="55">
        <v>429.58909234588668</v>
      </c>
      <c r="AP21" s="55">
        <v>435.60247798009379</v>
      </c>
      <c r="AQ21" s="55">
        <v>441.74982961238584</v>
      </c>
      <c r="AR21" s="55">
        <v>447.90268882759983</v>
      </c>
      <c r="AS21" s="55">
        <v>454.17251413967409</v>
      </c>
      <c r="AT21" s="55">
        <v>460.4490834231172</v>
      </c>
      <c r="AU21" s="55">
        <v>467.30382946898231</v>
      </c>
      <c r="AV21" s="55">
        <v>474.39320863492094</v>
      </c>
      <c r="AW21" s="55">
        <v>481.32963529556105</v>
      </c>
      <c r="AX21" s="55">
        <v>488.22574174517763</v>
      </c>
      <c r="AY21" s="55">
        <v>494.99776801477856</v>
      </c>
      <c r="AZ21" s="55">
        <v>501.55351011052028</v>
      </c>
    </row>
    <row r="22" spans="1:52" x14ac:dyDescent="0.35">
      <c r="A22" s="48" t="s">
        <v>866</v>
      </c>
      <c r="B22" s="49">
        <v>59591</v>
      </c>
      <c r="C22" s="49">
        <v>54987.000000000007</v>
      </c>
      <c r="D22" s="49">
        <v>53933</v>
      </c>
      <c r="E22" s="49">
        <v>57089</v>
      </c>
      <c r="F22" s="49">
        <v>60251</v>
      </c>
      <c r="G22" s="49">
        <v>61215.999999999993</v>
      </c>
      <c r="H22" s="49">
        <v>61309</v>
      </c>
      <c r="I22" s="49">
        <v>62667</v>
      </c>
      <c r="J22" s="49">
        <v>62517.000000000015</v>
      </c>
      <c r="K22" s="49">
        <v>55965.000000000007</v>
      </c>
      <c r="L22" s="49">
        <v>54795</v>
      </c>
      <c r="M22" s="49">
        <v>53901</v>
      </c>
      <c r="N22" s="49">
        <v>55013</v>
      </c>
      <c r="O22" s="49">
        <v>54872</v>
      </c>
      <c r="P22" s="49">
        <v>52467</v>
      </c>
      <c r="Q22" s="49">
        <v>54263.999999999993</v>
      </c>
      <c r="R22" s="49">
        <v>56695.988174318554</v>
      </c>
      <c r="S22" s="49">
        <v>59126.236775750673</v>
      </c>
      <c r="T22" s="49">
        <v>61183.391926193362</v>
      </c>
      <c r="U22" s="49">
        <v>62781.047215122417</v>
      </c>
      <c r="V22" s="49">
        <v>64211.014571254673</v>
      </c>
      <c r="W22" s="49">
        <v>65808.223576577919</v>
      </c>
      <c r="X22" s="49">
        <v>67438.497345822223</v>
      </c>
      <c r="Y22" s="49">
        <v>69380.733352455223</v>
      </c>
      <c r="Z22" s="49">
        <v>71476.727714998167</v>
      </c>
      <c r="AA22" s="49">
        <v>74196.043420553906</v>
      </c>
      <c r="AB22" s="49">
        <v>77831.154621842288</v>
      </c>
      <c r="AC22" s="49">
        <v>82304.064326446052</v>
      </c>
      <c r="AD22" s="49">
        <v>86932.277081535838</v>
      </c>
      <c r="AE22" s="49">
        <v>91742.232581886827</v>
      </c>
      <c r="AF22" s="49">
        <v>96651.782208473334</v>
      </c>
      <c r="AG22" s="49">
        <v>102171.36798777126</v>
      </c>
      <c r="AH22" s="49">
        <v>107417.18732859482</v>
      </c>
      <c r="AI22" s="49">
        <v>112912.00440615862</v>
      </c>
      <c r="AJ22" s="49">
        <v>118299.05972298476</v>
      </c>
      <c r="AK22" s="49">
        <v>123926.17569058925</v>
      </c>
      <c r="AL22" s="49">
        <v>130004.17004002398</v>
      </c>
      <c r="AM22" s="49">
        <v>135809.23885400273</v>
      </c>
      <c r="AN22" s="49">
        <v>143274.95383518172</v>
      </c>
      <c r="AO22" s="49">
        <v>149983.8954201751</v>
      </c>
      <c r="AP22" s="49">
        <v>156677.86803513608</v>
      </c>
      <c r="AQ22" s="49">
        <v>163801.94719379145</v>
      </c>
      <c r="AR22" s="49">
        <v>171264.16548186782</v>
      </c>
      <c r="AS22" s="49">
        <v>178639.62093763752</v>
      </c>
      <c r="AT22" s="49">
        <v>185795.81220150329</v>
      </c>
      <c r="AU22" s="49">
        <v>194109.37105156592</v>
      </c>
      <c r="AV22" s="49">
        <v>202423.67709088349</v>
      </c>
      <c r="AW22" s="49">
        <v>209411.97445479486</v>
      </c>
      <c r="AX22" s="49">
        <v>216686.30831996613</v>
      </c>
      <c r="AY22" s="49">
        <v>223042.18058939732</v>
      </c>
      <c r="AZ22" s="49">
        <v>229178.23704434212</v>
      </c>
    </row>
    <row r="23" spans="1:52" x14ac:dyDescent="0.35">
      <c r="A23" s="50" t="s">
        <v>874</v>
      </c>
      <c r="B23" s="51">
        <v>28512</v>
      </c>
      <c r="C23" s="51">
        <v>23791.000000000004</v>
      </c>
      <c r="D23" s="51">
        <v>23070</v>
      </c>
      <c r="E23" s="51">
        <v>25751.000000000004</v>
      </c>
      <c r="F23" s="51">
        <v>26906</v>
      </c>
      <c r="G23" s="51">
        <v>28539.999999999996</v>
      </c>
      <c r="H23" s="51">
        <v>28403.999999999996</v>
      </c>
      <c r="I23" s="51">
        <v>29001.999999999996</v>
      </c>
      <c r="J23" s="51">
        <v>28860.000000000004</v>
      </c>
      <c r="K23" s="51">
        <v>25801.999999999993</v>
      </c>
      <c r="L23" s="51">
        <v>20919.000000000004</v>
      </c>
      <c r="M23" s="51">
        <v>19618.999999999996</v>
      </c>
      <c r="N23" s="51">
        <v>19696</v>
      </c>
      <c r="O23" s="51">
        <v>18473.999999999996</v>
      </c>
      <c r="P23" s="51">
        <v>17199.999999999996</v>
      </c>
      <c r="Q23" s="51">
        <v>17901</v>
      </c>
      <c r="R23" s="51">
        <v>18965.79581823598</v>
      </c>
      <c r="S23" s="51">
        <v>20092.037663962583</v>
      </c>
      <c r="T23" s="51">
        <v>21017.915567358687</v>
      </c>
      <c r="U23" s="51">
        <v>21700.667175224153</v>
      </c>
      <c r="V23" s="51">
        <v>22333.975501835885</v>
      </c>
      <c r="W23" s="51">
        <v>23103.082390649248</v>
      </c>
      <c r="X23" s="51">
        <v>23809.577847089098</v>
      </c>
      <c r="Y23" s="51">
        <v>24715.418617250536</v>
      </c>
      <c r="Z23" s="51">
        <v>26140.125672918472</v>
      </c>
      <c r="AA23" s="51">
        <v>27792.014685392354</v>
      </c>
      <c r="AB23" s="51">
        <v>30025.820365249223</v>
      </c>
      <c r="AC23" s="51">
        <v>32863.356338916099</v>
      </c>
      <c r="AD23" s="51">
        <v>35722.878886338774</v>
      </c>
      <c r="AE23" s="51">
        <v>38725.698783995285</v>
      </c>
      <c r="AF23" s="51">
        <v>41855.26898432539</v>
      </c>
      <c r="AG23" s="51">
        <v>45493.017375055373</v>
      </c>
      <c r="AH23" s="51">
        <v>48914.54208914745</v>
      </c>
      <c r="AI23" s="51">
        <v>52561.267255334453</v>
      </c>
      <c r="AJ23" s="51">
        <v>56281.991674904879</v>
      </c>
      <c r="AK23" s="51">
        <v>60123.406592444509</v>
      </c>
      <c r="AL23" s="51">
        <v>64168.180979250283</v>
      </c>
      <c r="AM23" s="51">
        <v>68310.942346374766</v>
      </c>
      <c r="AN23" s="51">
        <v>73268.35063111523</v>
      </c>
      <c r="AO23" s="51">
        <v>77456.25017051473</v>
      </c>
      <c r="AP23" s="51">
        <v>81630.678217297769</v>
      </c>
      <c r="AQ23" s="51">
        <v>85852.981507576929</v>
      </c>
      <c r="AR23" s="51">
        <v>90260.201535717919</v>
      </c>
      <c r="AS23" s="51">
        <v>94607.902843101227</v>
      </c>
      <c r="AT23" s="51">
        <v>98713.713878864364</v>
      </c>
      <c r="AU23" s="51">
        <v>103506.3867396055</v>
      </c>
      <c r="AV23" s="51">
        <v>108372.38654260301</v>
      </c>
      <c r="AW23" s="51">
        <v>112371.56346495867</v>
      </c>
      <c r="AX23" s="51">
        <v>116308.49317134882</v>
      </c>
      <c r="AY23" s="51">
        <v>119678.63461531127</v>
      </c>
      <c r="AZ23" s="51">
        <v>122924.52807003699</v>
      </c>
    </row>
    <row r="24" spans="1:52" x14ac:dyDescent="0.35">
      <c r="A24" s="54" t="s">
        <v>869</v>
      </c>
      <c r="B24" s="55">
        <v>31079</v>
      </c>
      <c r="C24" s="55">
        <v>31196.000000000004</v>
      </c>
      <c r="D24" s="55">
        <v>30863</v>
      </c>
      <c r="E24" s="55">
        <v>31338</v>
      </c>
      <c r="F24" s="55">
        <v>33345</v>
      </c>
      <c r="G24" s="55">
        <v>32675.999999999996</v>
      </c>
      <c r="H24" s="55">
        <v>32905</v>
      </c>
      <c r="I24" s="55">
        <v>33665</v>
      </c>
      <c r="J24" s="55">
        <v>33657.000000000015</v>
      </c>
      <c r="K24" s="55">
        <v>30163.000000000015</v>
      </c>
      <c r="L24" s="55">
        <v>33876</v>
      </c>
      <c r="M24" s="55">
        <v>34282</v>
      </c>
      <c r="N24" s="55">
        <v>35317</v>
      </c>
      <c r="O24" s="55">
        <v>36398.000000000007</v>
      </c>
      <c r="P24" s="55">
        <v>35267</v>
      </c>
      <c r="Q24" s="55">
        <v>36362.999999999993</v>
      </c>
      <c r="R24" s="55">
        <v>37730.192356082574</v>
      </c>
      <c r="S24" s="55">
        <v>39034.19911178809</v>
      </c>
      <c r="T24" s="55">
        <v>40165.476358834676</v>
      </c>
      <c r="U24" s="55">
        <v>41080.380039898264</v>
      </c>
      <c r="V24" s="55">
        <v>41877.039069418788</v>
      </c>
      <c r="W24" s="55">
        <v>42705.141185928675</v>
      </c>
      <c r="X24" s="55">
        <v>43628.919498733121</v>
      </c>
      <c r="Y24" s="55">
        <v>44665.31473520468</v>
      </c>
      <c r="Z24" s="55">
        <v>45336.602042079692</v>
      </c>
      <c r="AA24" s="55">
        <v>46404.028735161548</v>
      </c>
      <c r="AB24" s="55">
        <v>47805.334256593065</v>
      </c>
      <c r="AC24" s="55">
        <v>49440.707987529953</v>
      </c>
      <c r="AD24" s="55">
        <v>51209.398195197064</v>
      </c>
      <c r="AE24" s="55">
        <v>53016.533797891541</v>
      </c>
      <c r="AF24" s="55">
        <v>54796.513224147951</v>
      </c>
      <c r="AG24" s="55">
        <v>56678.350612715876</v>
      </c>
      <c r="AH24" s="55">
        <v>58502.645239447374</v>
      </c>
      <c r="AI24" s="55">
        <v>60350.73715082417</v>
      </c>
      <c r="AJ24" s="55">
        <v>62017.068048079884</v>
      </c>
      <c r="AK24" s="55">
        <v>63802.769098144745</v>
      </c>
      <c r="AL24" s="55">
        <v>65835.989060773703</v>
      </c>
      <c r="AM24" s="55">
        <v>67498.296507627965</v>
      </c>
      <c r="AN24" s="55">
        <v>70006.603204066472</v>
      </c>
      <c r="AO24" s="55">
        <v>72527.645249660389</v>
      </c>
      <c r="AP24" s="55">
        <v>75047.189817838313</v>
      </c>
      <c r="AQ24" s="55">
        <v>77948.965686214535</v>
      </c>
      <c r="AR24" s="55">
        <v>81003.963946149903</v>
      </c>
      <c r="AS24" s="55">
        <v>84031.718094536292</v>
      </c>
      <c r="AT24" s="55">
        <v>87082.098322638922</v>
      </c>
      <c r="AU24" s="55">
        <v>90602.984311960405</v>
      </c>
      <c r="AV24" s="55">
        <v>94051.290548280464</v>
      </c>
      <c r="AW24" s="55">
        <v>97040.410989836193</v>
      </c>
      <c r="AX24" s="55">
        <v>100377.8151486173</v>
      </c>
      <c r="AY24" s="55">
        <v>103363.54597408604</v>
      </c>
      <c r="AZ24" s="55">
        <v>106253.70897430513</v>
      </c>
    </row>
    <row r="25" spans="1:52" x14ac:dyDescent="0.35">
      <c r="A25" s="48" t="s">
        <v>875</v>
      </c>
      <c r="B25" s="56">
        <v>311.55376193186862</v>
      </c>
      <c r="C25" s="56">
        <v>311.55376193186862</v>
      </c>
      <c r="D25" s="56">
        <v>311.55376193186862</v>
      </c>
      <c r="E25" s="56">
        <v>331.44671622503819</v>
      </c>
      <c r="F25" s="56">
        <v>331.44671622503819</v>
      </c>
      <c r="G25" s="56">
        <v>373.67781778918561</v>
      </c>
      <c r="H25" s="56">
        <v>499.01261272159701</v>
      </c>
      <c r="I25" s="56">
        <v>448.65296086192893</v>
      </c>
      <c r="J25" s="56">
        <v>286.26145782130163</v>
      </c>
      <c r="K25" s="56">
        <v>271.46856182199099</v>
      </c>
      <c r="L25" s="56">
        <v>271.46856182199099</v>
      </c>
      <c r="M25" s="56">
        <v>260.10637307220242</v>
      </c>
      <c r="N25" s="56">
        <v>246.54098166728966</v>
      </c>
      <c r="O25" s="56">
        <v>219.7221573489563</v>
      </c>
      <c r="P25" s="56">
        <v>205.10572027993814</v>
      </c>
      <c r="Q25" s="56">
        <v>202.94013131098203</v>
      </c>
      <c r="R25" s="56">
        <v>205.42153391712515</v>
      </c>
      <c r="S25" s="56">
        <v>207.8945380572213</v>
      </c>
      <c r="T25" s="56">
        <v>209.99627543516752</v>
      </c>
      <c r="U25" s="56">
        <v>211.56814860131001</v>
      </c>
      <c r="V25" s="56">
        <v>212.88948684610835</v>
      </c>
      <c r="W25" s="56">
        <v>214.03578150407412</v>
      </c>
      <c r="X25" s="56">
        <v>215.31600772466354</v>
      </c>
      <c r="Y25" s="56">
        <v>216.78845776218984</v>
      </c>
      <c r="Z25" s="56">
        <v>218.54437486109239</v>
      </c>
      <c r="AA25" s="56">
        <v>220.61226916036549</v>
      </c>
      <c r="AB25" s="56">
        <v>223.06512628845982</v>
      </c>
      <c r="AC25" s="56">
        <v>225.77282675813353</v>
      </c>
      <c r="AD25" s="56">
        <v>228.573808797461</v>
      </c>
      <c r="AE25" s="56">
        <v>231.39843732841965</v>
      </c>
      <c r="AF25" s="56">
        <v>234.21289047189043</v>
      </c>
      <c r="AG25" s="56">
        <v>237.02892727519074</v>
      </c>
      <c r="AH25" s="56">
        <v>239.87495720677634</v>
      </c>
      <c r="AI25" s="56">
        <v>242.76738888631124</v>
      </c>
      <c r="AJ25" s="56">
        <v>245.6941882241376</v>
      </c>
      <c r="AK25" s="56">
        <v>248.62979282392376</v>
      </c>
      <c r="AL25" s="56">
        <v>251.58387218623409</v>
      </c>
      <c r="AM25" s="56">
        <v>254.58535452205427</v>
      </c>
      <c r="AN25" s="56">
        <v>257.61883476093226</v>
      </c>
      <c r="AO25" s="56">
        <v>260.70377353825296</v>
      </c>
      <c r="AP25" s="56">
        <v>263.8382602852605</v>
      </c>
      <c r="AQ25" s="56">
        <v>267.03714553348192</v>
      </c>
      <c r="AR25" s="56">
        <v>270.27011783158144</v>
      </c>
      <c r="AS25" s="56">
        <v>273.55273183027168</v>
      </c>
      <c r="AT25" s="56">
        <v>276.87484063505224</v>
      </c>
      <c r="AU25" s="56">
        <v>280.56199044504774</v>
      </c>
      <c r="AV25" s="56">
        <v>284.53357092413887</v>
      </c>
      <c r="AW25" s="56">
        <v>288.436348481214</v>
      </c>
      <c r="AX25" s="56">
        <v>292.3142227859895</v>
      </c>
      <c r="AY25" s="56">
        <v>296.15924444977321</v>
      </c>
      <c r="AZ25" s="56">
        <v>299.9649865326964</v>
      </c>
    </row>
    <row r="26" spans="1:52" x14ac:dyDescent="0.35">
      <c r="A26" s="74" t="s">
        <v>876</v>
      </c>
      <c r="B26" s="86">
        <v>310.60792039247912</v>
      </c>
      <c r="C26" s="86">
        <v>310.60792039247912</v>
      </c>
      <c r="D26" s="86">
        <v>310.60792039247912</v>
      </c>
      <c r="E26" s="86">
        <v>330.39843223927409</v>
      </c>
      <c r="F26" s="86">
        <v>330.39843223927409</v>
      </c>
      <c r="G26" s="86">
        <v>372.62953380342151</v>
      </c>
      <c r="H26" s="86">
        <v>497.96432873583291</v>
      </c>
      <c r="I26" s="86">
        <v>447.60467687616483</v>
      </c>
      <c r="J26" s="86">
        <v>285.21317383553753</v>
      </c>
      <c r="K26" s="86">
        <v>270.42027783622689</v>
      </c>
      <c r="L26" s="86">
        <v>270.42027783622689</v>
      </c>
      <c r="M26" s="86">
        <v>259.05808908643832</v>
      </c>
      <c r="N26" s="86">
        <v>245.49269768152553</v>
      </c>
      <c r="O26" s="86">
        <v>218.67387336319217</v>
      </c>
      <c r="P26" s="86">
        <v>204.30076022925942</v>
      </c>
      <c r="Q26" s="86">
        <v>202.14726169537659</v>
      </c>
      <c r="R26" s="86">
        <v>204.61482301878709</v>
      </c>
      <c r="S26" s="86">
        <v>207.07398118317485</v>
      </c>
      <c r="T26" s="86">
        <v>209.16313322207284</v>
      </c>
      <c r="U26" s="86">
        <v>210.72409967277022</v>
      </c>
      <c r="V26" s="86">
        <v>212.03501280064208</v>
      </c>
      <c r="W26" s="86">
        <v>213.17027483882057</v>
      </c>
      <c r="X26" s="86">
        <v>214.43943199644869</v>
      </c>
      <c r="Y26" s="86">
        <v>215.89940804376477</v>
      </c>
      <c r="Z26" s="86">
        <v>217.64025565964042</v>
      </c>
      <c r="AA26" s="86">
        <v>219.68996555213846</v>
      </c>
      <c r="AB26" s="86">
        <v>222.12008161451453</v>
      </c>
      <c r="AC26" s="86">
        <v>224.80212904115638</v>
      </c>
      <c r="AD26" s="86">
        <v>227.57526167766278</v>
      </c>
      <c r="AE26" s="86">
        <v>230.37046979040488</v>
      </c>
      <c r="AF26" s="86">
        <v>233.15429548058918</v>
      </c>
      <c r="AG26" s="86">
        <v>235.93839845652946</v>
      </c>
      <c r="AH26" s="86">
        <v>238.75074763249376</v>
      </c>
      <c r="AI26" s="86">
        <v>241.60773716835672</v>
      </c>
      <c r="AJ26" s="86">
        <v>244.49735423535088</v>
      </c>
      <c r="AK26" s="86">
        <v>247.3942930412465</v>
      </c>
      <c r="AL26" s="86">
        <v>250.30810962026072</v>
      </c>
      <c r="AM26" s="86">
        <v>253.26743550045919</v>
      </c>
      <c r="AN26" s="86">
        <v>256.25650491655153</v>
      </c>
      <c r="AO26" s="86">
        <v>259.2958059622128</v>
      </c>
      <c r="AP26" s="86">
        <v>262.3823207007793</v>
      </c>
      <c r="AQ26" s="86">
        <v>265.53086347801178</v>
      </c>
      <c r="AR26" s="86">
        <v>268.71127634648525</v>
      </c>
      <c r="AS26" s="86">
        <v>271.93916956900341</v>
      </c>
      <c r="AT26" s="86">
        <v>275.20446647242682</v>
      </c>
      <c r="AU26" s="86">
        <v>278.83086499303749</v>
      </c>
      <c r="AV26" s="86">
        <v>282.73786292306056</v>
      </c>
      <c r="AW26" s="86">
        <v>286.57439246379596</v>
      </c>
      <c r="AX26" s="86">
        <v>290.38442332403429</v>
      </c>
      <c r="AY26" s="86">
        <v>294.16020688932036</v>
      </c>
      <c r="AZ26" s="86">
        <v>297.89573068543223</v>
      </c>
    </row>
    <row r="27" spans="1:52" x14ac:dyDescent="0.35">
      <c r="A27" s="54" t="s">
        <v>877</v>
      </c>
      <c r="B27" s="58">
        <v>0.94584153938950066</v>
      </c>
      <c r="C27" s="58">
        <v>0.94584153938950066</v>
      </c>
      <c r="D27" s="58">
        <v>0.94584153938950066</v>
      </c>
      <c r="E27" s="58">
        <v>1.048283985764116</v>
      </c>
      <c r="F27" s="58">
        <v>1.048283985764116</v>
      </c>
      <c r="G27" s="58">
        <v>1.048283985764116</v>
      </c>
      <c r="H27" s="58">
        <v>1.048283985764116</v>
      </c>
      <c r="I27" s="58">
        <v>1.048283985764116</v>
      </c>
      <c r="J27" s="58">
        <v>1.048283985764116</v>
      </c>
      <c r="K27" s="58">
        <v>1.048283985764116</v>
      </c>
      <c r="L27" s="58">
        <v>1.048283985764116</v>
      </c>
      <c r="M27" s="58">
        <v>1.048283985764116</v>
      </c>
      <c r="N27" s="58">
        <v>1.048283985764116</v>
      </c>
      <c r="O27" s="58">
        <v>1.048283985764116</v>
      </c>
      <c r="P27" s="58">
        <v>0.80496005067872078</v>
      </c>
      <c r="Q27" s="58">
        <v>0.79286961560544011</v>
      </c>
      <c r="R27" s="58">
        <v>0.80671089833806031</v>
      </c>
      <c r="S27" s="58">
        <v>0.82055687404643518</v>
      </c>
      <c r="T27" s="58">
        <v>0.83314221309468539</v>
      </c>
      <c r="U27" s="58">
        <v>0.84404892853979496</v>
      </c>
      <c r="V27" s="58">
        <v>0.85447404546628558</v>
      </c>
      <c r="W27" s="58">
        <v>0.86550666525354225</v>
      </c>
      <c r="X27" s="58">
        <v>0.87657572821484286</v>
      </c>
      <c r="Y27" s="58">
        <v>0.88904971842506575</v>
      </c>
      <c r="Z27" s="58">
        <v>0.9041192014519801</v>
      </c>
      <c r="AA27" s="58">
        <v>0.92230360822701263</v>
      </c>
      <c r="AB27" s="58">
        <v>0.94504467394530067</v>
      </c>
      <c r="AC27" s="58">
        <v>0.97069771697715579</v>
      </c>
      <c r="AD27" s="58">
        <v>0.99854711979822386</v>
      </c>
      <c r="AE27" s="58">
        <v>1.0279675380147544</v>
      </c>
      <c r="AF27" s="58">
        <v>1.0585949913012367</v>
      </c>
      <c r="AG27" s="58">
        <v>1.0905288186612752</v>
      </c>
      <c r="AH27" s="58">
        <v>1.1242095742825937</v>
      </c>
      <c r="AI27" s="58">
        <v>1.1596517179545227</v>
      </c>
      <c r="AJ27" s="58">
        <v>1.1968339887867241</v>
      </c>
      <c r="AK27" s="58">
        <v>1.2354997826772622</v>
      </c>
      <c r="AL27" s="58">
        <v>1.2757625659733653</v>
      </c>
      <c r="AM27" s="58">
        <v>1.3179190215950936</v>
      </c>
      <c r="AN27" s="58">
        <v>1.3623298443807241</v>
      </c>
      <c r="AO27" s="58">
        <v>1.40796757604017</v>
      </c>
      <c r="AP27" s="58">
        <v>1.4559395844812069</v>
      </c>
      <c r="AQ27" s="58">
        <v>1.5062820554701635</v>
      </c>
      <c r="AR27" s="58">
        <v>1.5588414850961891</v>
      </c>
      <c r="AS27" s="58">
        <v>1.6135622612682567</v>
      </c>
      <c r="AT27" s="58">
        <v>1.6703741626254369</v>
      </c>
      <c r="AU27" s="58">
        <v>1.7311254520102302</v>
      </c>
      <c r="AV27" s="58">
        <v>1.7957080010783208</v>
      </c>
      <c r="AW27" s="58">
        <v>1.861956017418064</v>
      </c>
      <c r="AX27" s="58">
        <v>1.9297994619552175</v>
      </c>
      <c r="AY27" s="58">
        <v>1.9990375604528408</v>
      </c>
      <c r="AZ27" s="58">
        <v>2.0692558472641926</v>
      </c>
    </row>
    <row r="28" spans="1:52" x14ac:dyDescent="0.35">
      <c r="A28" s="87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>
        <v>28347414.789295245</v>
      </c>
      <c r="C30" s="62">
        <v>29875410.017042138</v>
      </c>
      <c r="D30" s="62">
        <v>30707959.659500148</v>
      </c>
      <c r="E30" s="62">
        <v>31398870.207631908</v>
      </c>
      <c r="F30" s="62">
        <v>32461648.899721682</v>
      </c>
      <c r="G30" s="62">
        <v>33126402.225015353</v>
      </c>
      <c r="H30" s="62">
        <v>33381261.042058486</v>
      </c>
      <c r="I30" s="62">
        <v>33986299.68450895</v>
      </c>
      <c r="J30" s="62">
        <v>33555977.859604716</v>
      </c>
      <c r="K30" s="62">
        <v>33387523.903360751</v>
      </c>
      <c r="L30" s="62">
        <v>33531711.289217658</v>
      </c>
      <c r="M30" s="62">
        <v>33618260.627567127</v>
      </c>
      <c r="N30" s="62">
        <v>33887572.70313365</v>
      </c>
      <c r="O30" s="62">
        <v>35311650.431097947</v>
      </c>
      <c r="P30" s="62">
        <v>35916239.767917089</v>
      </c>
      <c r="Q30" s="62">
        <v>35800612.559587948</v>
      </c>
      <c r="R30" s="62">
        <v>36904448.434284277</v>
      </c>
      <c r="S30" s="62">
        <v>37625567.535459504</v>
      </c>
      <c r="T30" s="62">
        <v>38265680.79997886</v>
      </c>
      <c r="U30" s="62">
        <v>38926458.124786407</v>
      </c>
      <c r="V30" s="62">
        <v>39589095.349092022</v>
      </c>
      <c r="W30" s="62">
        <v>40257610.75662262</v>
      </c>
      <c r="X30" s="62">
        <v>40932503.407613181</v>
      </c>
      <c r="Y30" s="62">
        <v>41651172.64245069</v>
      </c>
      <c r="Z30" s="62">
        <v>42411032.435071573</v>
      </c>
      <c r="AA30" s="62">
        <v>43205349.417073779</v>
      </c>
      <c r="AB30" s="62">
        <v>44000318.871107355</v>
      </c>
      <c r="AC30" s="62">
        <v>44767267.764135435</v>
      </c>
      <c r="AD30" s="62">
        <v>45494955.538439631</v>
      </c>
      <c r="AE30" s="62">
        <v>46202878.669857785</v>
      </c>
      <c r="AF30" s="62">
        <v>46907711.594240263</v>
      </c>
      <c r="AG30" s="62">
        <v>47609676.581549421</v>
      </c>
      <c r="AH30" s="62">
        <v>48318719.99966865</v>
      </c>
      <c r="AI30" s="62">
        <v>49023860.795962721</v>
      </c>
      <c r="AJ30" s="62">
        <v>49718063.931402482</v>
      </c>
      <c r="AK30" s="62">
        <v>50397118.80476252</v>
      </c>
      <c r="AL30" s="62">
        <v>51065375.48842895</v>
      </c>
      <c r="AM30" s="62">
        <v>51730550.782770924</v>
      </c>
      <c r="AN30" s="62">
        <v>52385513.06580776</v>
      </c>
      <c r="AO30" s="62">
        <v>53032848.995377637</v>
      </c>
      <c r="AP30" s="62">
        <v>53672045.163458392</v>
      </c>
      <c r="AQ30" s="62">
        <v>54307870.168433182</v>
      </c>
      <c r="AR30" s="62">
        <v>54941697.009223938</v>
      </c>
      <c r="AS30" s="62">
        <v>55572513.334991463</v>
      </c>
      <c r="AT30" s="62">
        <v>56201907.486980125</v>
      </c>
      <c r="AU30" s="62">
        <v>56894935.454374179</v>
      </c>
      <c r="AV30" s="62">
        <v>57631223.805108353</v>
      </c>
      <c r="AW30" s="62">
        <v>58334023.48638355</v>
      </c>
      <c r="AX30" s="62">
        <v>59024090.52553799</v>
      </c>
      <c r="AY30" s="62">
        <v>59715909.058227032</v>
      </c>
      <c r="AZ30" s="62">
        <v>60405995.060621478</v>
      </c>
    </row>
    <row r="31" spans="1:52" x14ac:dyDescent="0.35">
      <c r="A31" s="63" t="s">
        <v>857</v>
      </c>
      <c r="B31" s="64">
        <v>25420501</v>
      </c>
      <c r="C31" s="64">
        <v>26855293</v>
      </c>
      <c r="D31" s="64">
        <v>27594550</v>
      </c>
      <c r="E31" s="64">
        <v>28159982</v>
      </c>
      <c r="F31" s="64">
        <v>29028827</v>
      </c>
      <c r="G31" s="64">
        <v>29564675</v>
      </c>
      <c r="H31" s="64">
        <v>29730909</v>
      </c>
      <c r="I31" s="64">
        <v>30198404</v>
      </c>
      <c r="J31" s="64">
        <v>29740646</v>
      </c>
      <c r="K31" s="64">
        <v>29597241</v>
      </c>
      <c r="L31" s="64">
        <v>29728261</v>
      </c>
      <c r="M31" s="64">
        <v>29775917</v>
      </c>
      <c r="N31" s="64">
        <v>30015447</v>
      </c>
      <c r="O31" s="64">
        <v>31360636</v>
      </c>
      <c r="P31" s="64">
        <v>31838607</v>
      </c>
      <c r="Q31" s="64">
        <v>31544294</v>
      </c>
      <c r="R31" s="64">
        <v>32505938.60777162</v>
      </c>
      <c r="S31" s="64">
        <v>33121601.750943914</v>
      </c>
      <c r="T31" s="64">
        <v>33665289.55278945</v>
      </c>
      <c r="U31" s="64">
        <v>34237960.845061228</v>
      </c>
      <c r="V31" s="64">
        <v>34807972.024299212</v>
      </c>
      <c r="W31" s="64">
        <v>35409090.538688742</v>
      </c>
      <c r="X31" s="64">
        <v>36020098.510707848</v>
      </c>
      <c r="Y31" s="64">
        <v>36659941.836011946</v>
      </c>
      <c r="Z31" s="64">
        <v>37332594.882658437</v>
      </c>
      <c r="AA31" s="64">
        <v>38037604.730133645</v>
      </c>
      <c r="AB31" s="64">
        <v>38745743.978712857</v>
      </c>
      <c r="AC31" s="64">
        <v>39430794.147649646</v>
      </c>
      <c r="AD31" s="64">
        <v>40077566.218056634</v>
      </c>
      <c r="AE31" s="64">
        <v>40704152.093850307</v>
      </c>
      <c r="AF31" s="64">
        <v>41324917.659753755</v>
      </c>
      <c r="AG31" s="64">
        <v>41938726.302427419</v>
      </c>
      <c r="AH31" s="64">
        <v>42551451.567102909</v>
      </c>
      <c r="AI31" s="64">
        <v>43156382.579238586</v>
      </c>
      <c r="AJ31" s="64">
        <v>43748250.172751784</v>
      </c>
      <c r="AK31" s="64">
        <v>44323137.379500695</v>
      </c>
      <c r="AL31" s="64">
        <v>44886078.61302422</v>
      </c>
      <c r="AM31" s="64">
        <v>45444333.125641286</v>
      </c>
      <c r="AN31" s="64">
        <v>45991706.818981655</v>
      </c>
      <c r="AO31" s="64">
        <v>46529934.142486572</v>
      </c>
      <c r="AP31" s="64">
        <v>47058491.064758085</v>
      </c>
      <c r="AQ31" s="64">
        <v>47582153.423547082</v>
      </c>
      <c r="AR31" s="64">
        <v>48100869.529836625</v>
      </c>
      <c r="AS31" s="64">
        <v>48615123.104016721</v>
      </c>
      <c r="AT31" s="64">
        <v>49126250.04621429</v>
      </c>
      <c r="AU31" s="64">
        <v>49693097.892140903</v>
      </c>
      <c r="AV31" s="64">
        <v>50295838.981288902</v>
      </c>
      <c r="AW31" s="64">
        <v>50868821.702965587</v>
      </c>
      <c r="AX31" s="64">
        <v>51429912.685950466</v>
      </c>
      <c r="AY31" s="64">
        <v>51978066.012850657</v>
      </c>
      <c r="AZ31" s="64">
        <v>52520873.51388105</v>
      </c>
    </row>
    <row r="32" spans="1:52" x14ac:dyDescent="0.35">
      <c r="A32" s="65" t="s">
        <v>859</v>
      </c>
      <c r="B32" s="66">
        <v>971000</v>
      </c>
      <c r="C32" s="66">
        <v>1028000</v>
      </c>
      <c r="D32" s="66">
        <v>1090000</v>
      </c>
      <c r="E32" s="66">
        <v>1162000</v>
      </c>
      <c r="F32" s="66">
        <v>1218000</v>
      </c>
      <c r="G32" s="66">
        <v>1235000</v>
      </c>
      <c r="H32" s="66">
        <v>1239600</v>
      </c>
      <c r="I32" s="66">
        <v>1280300</v>
      </c>
      <c r="J32" s="66">
        <v>1305600</v>
      </c>
      <c r="K32" s="66">
        <v>1306756</v>
      </c>
      <c r="L32" s="66">
        <v>1264401</v>
      </c>
      <c r="M32" s="66">
        <v>1266836</v>
      </c>
      <c r="N32" s="66">
        <v>1251798</v>
      </c>
      <c r="O32" s="66">
        <v>1243745</v>
      </c>
      <c r="P32" s="66">
        <v>1240200</v>
      </c>
      <c r="Q32" s="66">
        <v>1253100</v>
      </c>
      <c r="R32" s="66">
        <v>1355738.8293153567</v>
      </c>
      <c r="S32" s="66">
        <v>1425193.5087562518</v>
      </c>
      <c r="T32" s="66">
        <v>1478009.0041063507</v>
      </c>
      <c r="U32" s="66">
        <v>1532474.1112951245</v>
      </c>
      <c r="V32" s="66">
        <v>1587392.9779692898</v>
      </c>
      <c r="W32" s="66">
        <v>1642947.3657096489</v>
      </c>
      <c r="X32" s="66">
        <v>1703118.5225298661</v>
      </c>
      <c r="Y32" s="66">
        <v>1769386.4890489504</v>
      </c>
      <c r="Z32" s="66">
        <v>1843768.0381532153</v>
      </c>
      <c r="AA32" s="66">
        <v>1925711.1590296882</v>
      </c>
      <c r="AB32" s="66">
        <v>2010592.2841463196</v>
      </c>
      <c r="AC32" s="66">
        <v>2095584.177413533</v>
      </c>
      <c r="AD32" s="66">
        <v>2182105.0535422652</v>
      </c>
      <c r="AE32" s="66">
        <v>2275710.1897244407</v>
      </c>
      <c r="AF32" s="66">
        <v>2381454.7011054652</v>
      </c>
      <c r="AG32" s="66">
        <v>2501485.1863016044</v>
      </c>
      <c r="AH32" s="66">
        <v>2631309.6162820365</v>
      </c>
      <c r="AI32" s="66">
        <v>2770697.5319666569</v>
      </c>
      <c r="AJ32" s="66">
        <v>2915801.5264302045</v>
      </c>
      <c r="AK32" s="66">
        <v>3064153.3930372824</v>
      </c>
      <c r="AL32" s="66">
        <v>3216953.2231639763</v>
      </c>
      <c r="AM32" s="66">
        <v>3376826.4406419103</v>
      </c>
      <c r="AN32" s="66">
        <v>3545343.5991215575</v>
      </c>
      <c r="AO32" s="66">
        <v>3721992.3032062696</v>
      </c>
      <c r="AP32" s="66">
        <v>3906184.1727801375</v>
      </c>
      <c r="AQ32" s="66">
        <v>4098157.8192289374</v>
      </c>
      <c r="AR32" s="66">
        <v>4300150.2915539062</v>
      </c>
      <c r="AS32" s="66">
        <v>4514558.4366136091</v>
      </c>
      <c r="AT32" s="66">
        <v>4742888.2155555077</v>
      </c>
      <c r="AU32" s="66">
        <v>4997298.944169892</v>
      </c>
      <c r="AV32" s="66">
        <v>5279758.0096289609</v>
      </c>
      <c r="AW32" s="66">
        <v>5574322.5384425353</v>
      </c>
      <c r="AX32" s="66">
        <v>5885770.8263632245</v>
      </c>
      <c r="AY32" s="66">
        <v>6216116.2943200562</v>
      </c>
      <c r="AZ32" s="66">
        <v>6567716.712624535</v>
      </c>
    </row>
    <row r="33" spans="1:52" x14ac:dyDescent="0.35">
      <c r="A33" s="67" t="s">
        <v>878</v>
      </c>
      <c r="B33" s="68">
        <v>971000</v>
      </c>
      <c r="C33" s="68">
        <v>1028000</v>
      </c>
      <c r="D33" s="68">
        <v>1090000</v>
      </c>
      <c r="E33" s="68">
        <v>1162000</v>
      </c>
      <c r="F33" s="68">
        <v>1218000</v>
      </c>
      <c r="G33" s="68">
        <v>1235000</v>
      </c>
      <c r="H33" s="68">
        <v>1239600</v>
      </c>
      <c r="I33" s="68">
        <v>1280300</v>
      </c>
      <c r="J33" s="68">
        <v>1305600</v>
      </c>
      <c r="K33" s="68">
        <v>1306756</v>
      </c>
      <c r="L33" s="68">
        <v>1264401</v>
      </c>
      <c r="M33" s="68">
        <v>1266836</v>
      </c>
      <c r="N33" s="68">
        <v>1251798</v>
      </c>
      <c r="O33" s="68">
        <v>1243745</v>
      </c>
      <c r="P33" s="68">
        <v>1240200</v>
      </c>
      <c r="Q33" s="68">
        <v>1253100</v>
      </c>
      <c r="R33" s="68">
        <v>1322980.8334395189</v>
      </c>
      <c r="S33" s="68">
        <v>1364081.4869408822</v>
      </c>
      <c r="T33" s="68">
        <v>1389968.0038617465</v>
      </c>
      <c r="U33" s="68">
        <v>1415441.102795664</v>
      </c>
      <c r="V33" s="68">
        <v>1440000.9800148767</v>
      </c>
      <c r="W33" s="68">
        <v>1464421.3259708863</v>
      </c>
      <c r="X33" s="68">
        <v>1491228.5819333175</v>
      </c>
      <c r="Y33" s="68">
        <v>1521100.5607472234</v>
      </c>
      <c r="Z33" s="68">
        <v>1555267.0321832446</v>
      </c>
      <c r="AA33" s="68">
        <v>1593735.1316143388</v>
      </c>
      <c r="AB33" s="68">
        <v>1634137.230943928</v>
      </c>
      <c r="AC33" s="68">
        <v>1675047.1418105913</v>
      </c>
      <c r="AD33" s="68">
        <v>1717896.0421519787</v>
      </c>
      <c r="AE33" s="68">
        <v>1766469.0184379471</v>
      </c>
      <c r="AF33" s="68">
        <v>1823237.8304453259</v>
      </c>
      <c r="AG33" s="68">
        <v>1890019.5957877988</v>
      </c>
      <c r="AH33" s="68">
        <v>1962547.2776001396</v>
      </c>
      <c r="AI33" s="68">
        <v>2039906.5630845516</v>
      </c>
      <c r="AJ33" s="68">
        <v>2118840.0062261755</v>
      </c>
      <c r="AK33" s="68">
        <v>2197078.8927604477</v>
      </c>
      <c r="AL33" s="68">
        <v>2275344.8096831031</v>
      </c>
      <c r="AM33" s="68">
        <v>2354735.3504285328</v>
      </c>
      <c r="AN33" s="68">
        <v>2436639.9522301108</v>
      </c>
      <c r="AO33" s="68">
        <v>2520496.1761305127</v>
      </c>
      <c r="AP33" s="68">
        <v>2606305.1454405305</v>
      </c>
      <c r="AQ33" s="68">
        <v>2694142.2390231728</v>
      </c>
      <c r="AR33" s="68">
        <v>2785888.670884334</v>
      </c>
      <c r="AS33" s="68">
        <v>2882881.4334090655</v>
      </c>
      <c r="AT33" s="68">
        <v>2986274.4939841167</v>
      </c>
      <c r="AU33" s="68">
        <v>3102602.1139710722</v>
      </c>
      <c r="AV33" s="68">
        <v>3233580.4816028657</v>
      </c>
      <c r="AW33" s="68">
        <v>3369191.7707337402</v>
      </c>
      <c r="AX33" s="68">
        <v>3512329.165223076</v>
      </c>
      <c r="AY33" s="68">
        <v>3663747.3518202445</v>
      </c>
      <c r="AZ33" s="68">
        <v>3824914.5803970248</v>
      </c>
    </row>
    <row r="34" spans="1:52" x14ac:dyDescent="0.35">
      <c r="A34" s="69" t="s">
        <v>879</v>
      </c>
      <c r="B34" s="70">
        <v>971000</v>
      </c>
      <c r="C34" s="70">
        <v>1028000</v>
      </c>
      <c r="D34" s="70">
        <v>1090000</v>
      </c>
      <c r="E34" s="70">
        <v>1162000</v>
      </c>
      <c r="F34" s="70">
        <v>1218000</v>
      </c>
      <c r="G34" s="70">
        <v>1235000</v>
      </c>
      <c r="H34" s="70">
        <v>1239600</v>
      </c>
      <c r="I34" s="70">
        <v>1280300</v>
      </c>
      <c r="J34" s="70">
        <v>1305600</v>
      </c>
      <c r="K34" s="70">
        <v>1306756</v>
      </c>
      <c r="L34" s="70">
        <v>1264401</v>
      </c>
      <c r="M34" s="70">
        <v>1266836</v>
      </c>
      <c r="N34" s="70">
        <v>1251798</v>
      </c>
      <c r="O34" s="70">
        <v>1243745</v>
      </c>
      <c r="P34" s="70">
        <v>1240200</v>
      </c>
      <c r="Q34" s="70">
        <v>1253100</v>
      </c>
      <c r="R34" s="70">
        <v>1322980.8334395189</v>
      </c>
      <c r="S34" s="70">
        <v>1364081.4869408822</v>
      </c>
      <c r="T34" s="70">
        <v>1389968.0038617465</v>
      </c>
      <c r="U34" s="70">
        <v>1415441.102795664</v>
      </c>
      <c r="V34" s="70">
        <v>1440000.9800148767</v>
      </c>
      <c r="W34" s="70">
        <v>1464421.3259708863</v>
      </c>
      <c r="X34" s="70">
        <v>1491228.5819333175</v>
      </c>
      <c r="Y34" s="70">
        <v>1521100.5607472234</v>
      </c>
      <c r="Z34" s="70">
        <v>1555267.0321832446</v>
      </c>
      <c r="AA34" s="70">
        <v>1593735.1316143388</v>
      </c>
      <c r="AB34" s="70">
        <v>1634137.230943928</v>
      </c>
      <c r="AC34" s="70">
        <v>1675047.1418105913</v>
      </c>
      <c r="AD34" s="70">
        <v>1717896.0421519787</v>
      </c>
      <c r="AE34" s="70">
        <v>1766469.0184379471</v>
      </c>
      <c r="AF34" s="70">
        <v>1823237.8304453259</v>
      </c>
      <c r="AG34" s="70">
        <v>1890019.5957877988</v>
      </c>
      <c r="AH34" s="70">
        <v>1962547.2776001396</v>
      </c>
      <c r="AI34" s="70">
        <v>2039906.5630845516</v>
      </c>
      <c r="AJ34" s="70">
        <v>2118840.0062261755</v>
      </c>
      <c r="AK34" s="70">
        <v>2197078.8927604477</v>
      </c>
      <c r="AL34" s="70">
        <v>2275344.8096831031</v>
      </c>
      <c r="AM34" s="70">
        <v>2354735.3504285328</v>
      </c>
      <c r="AN34" s="70">
        <v>2436639.9522301108</v>
      </c>
      <c r="AO34" s="70">
        <v>2520496.1761305127</v>
      </c>
      <c r="AP34" s="70">
        <v>2606305.1454405305</v>
      </c>
      <c r="AQ34" s="70">
        <v>2694142.2390231728</v>
      </c>
      <c r="AR34" s="70">
        <v>2785888.670884334</v>
      </c>
      <c r="AS34" s="70">
        <v>2882881.4334090655</v>
      </c>
      <c r="AT34" s="70">
        <v>2986274.4939841167</v>
      </c>
      <c r="AU34" s="70">
        <v>3102602.1139710722</v>
      </c>
      <c r="AV34" s="70">
        <v>3233580.4816028657</v>
      </c>
      <c r="AW34" s="70">
        <v>3369191.7707337402</v>
      </c>
      <c r="AX34" s="70">
        <v>3512329.165223076</v>
      </c>
      <c r="AY34" s="70">
        <v>3663747.3518202445</v>
      </c>
      <c r="AZ34" s="70">
        <v>3824914.5803970248</v>
      </c>
    </row>
    <row r="35" spans="1:52" x14ac:dyDescent="0.35">
      <c r="A35" s="69" t="s">
        <v>880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>
        <v>0</v>
      </c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32757.995875837791</v>
      </c>
      <c r="S39" s="68">
        <v>61112.021815369611</v>
      </c>
      <c r="T39" s="68">
        <v>88041.00024460422</v>
      </c>
      <c r="U39" s="68">
        <v>117033.00849946056</v>
      </c>
      <c r="V39" s="68">
        <v>147391.99795441303</v>
      </c>
      <c r="W39" s="68">
        <v>178526.0397387626</v>
      </c>
      <c r="X39" s="68">
        <v>211889.94059654867</v>
      </c>
      <c r="Y39" s="68">
        <v>248285.9283017269</v>
      </c>
      <c r="Z39" s="68">
        <v>288501.0059699706</v>
      </c>
      <c r="AA39" s="68">
        <v>331976.02741534932</v>
      </c>
      <c r="AB39" s="68">
        <v>376455.05320239149</v>
      </c>
      <c r="AC39" s="68">
        <v>420537.03560294164</v>
      </c>
      <c r="AD39" s="68">
        <v>464209.01139028661</v>
      </c>
      <c r="AE39" s="68">
        <v>509241.1712864936</v>
      </c>
      <c r="AF39" s="68">
        <v>558216.87066013925</v>
      </c>
      <c r="AG39" s="68">
        <v>611465.59051380563</v>
      </c>
      <c r="AH39" s="68">
        <v>668762.3386818968</v>
      </c>
      <c r="AI39" s="68">
        <v>730790.96888210531</v>
      </c>
      <c r="AJ39" s="68">
        <v>796961.52020402916</v>
      </c>
      <c r="AK39" s="68">
        <v>867074.5002768347</v>
      </c>
      <c r="AL39" s="68">
        <v>941608.41348087345</v>
      </c>
      <c r="AM39" s="68">
        <v>1022091.0902133775</v>
      </c>
      <c r="AN39" s="68">
        <v>1108703.6468914466</v>
      </c>
      <c r="AO39" s="68">
        <v>1201496.1270757567</v>
      </c>
      <c r="AP39" s="68">
        <v>1299879.0273396068</v>
      </c>
      <c r="AQ39" s="68">
        <v>1404015.5802057646</v>
      </c>
      <c r="AR39" s="68">
        <v>1514261.6206695721</v>
      </c>
      <c r="AS39" s="68">
        <v>1631677.0032045434</v>
      </c>
      <c r="AT39" s="68">
        <v>1756613.721571391</v>
      </c>
      <c r="AU39" s="68">
        <v>1894696.8301988197</v>
      </c>
      <c r="AV39" s="68">
        <v>2046177.5280260951</v>
      </c>
      <c r="AW39" s="68">
        <v>2205130.7677087951</v>
      </c>
      <c r="AX39" s="68">
        <v>2373441.661140149</v>
      </c>
      <c r="AY39" s="68">
        <v>2552368.9424998118</v>
      </c>
      <c r="AZ39" s="68">
        <v>2742802.1322275097</v>
      </c>
    </row>
    <row r="40" spans="1:52" x14ac:dyDescent="0.35">
      <c r="A40" s="69" t="s">
        <v>884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32757.995875837791</v>
      </c>
      <c r="S40" s="70">
        <v>61112.021815369611</v>
      </c>
      <c r="T40" s="70">
        <v>88041.00024460422</v>
      </c>
      <c r="U40" s="70">
        <v>117033.00849946056</v>
      </c>
      <c r="V40" s="70">
        <v>147391.99795441303</v>
      </c>
      <c r="W40" s="70">
        <v>178526.0397387626</v>
      </c>
      <c r="X40" s="70">
        <v>211889.94059654867</v>
      </c>
      <c r="Y40" s="70">
        <v>248285.9283017269</v>
      </c>
      <c r="Z40" s="70">
        <v>288501.0059699706</v>
      </c>
      <c r="AA40" s="70">
        <v>331976.02741534932</v>
      </c>
      <c r="AB40" s="70">
        <v>376455.05320239149</v>
      </c>
      <c r="AC40" s="70">
        <v>420537.03560294164</v>
      </c>
      <c r="AD40" s="70">
        <v>464209.01139028661</v>
      </c>
      <c r="AE40" s="70">
        <v>509241.1712864936</v>
      </c>
      <c r="AF40" s="70">
        <v>558216.87066013925</v>
      </c>
      <c r="AG40" s="70">
        <v>611465.59051380563</v>
      </c>
      <c r="AH40" s="70">
        <v>668762.3386818968</v>
      </c>
      <c r="AI40" s="70">
        <v>730790.96888210531</v>
      </c>
      <c r="AJ40" s="70">
        <v>796961.52020402916</v>
      </c>
      <c r="AK40" s="70">
        <v>867074.5002768347</v>
      </c>
      <c r="AL40" s="70">
        <v>941608.41348087345</v>
      </c>
      <c r="AM40" s="70">
        <v>1022091.0902133775</v>
      </c>
      <c r="AN40" s="70">
        <v>1108703.6468914466</v>
      </c>
      <c r="AO40" s="70">
        <v>1201496.1270757567</v>
      </c>
      <c r="AP40" s="70">
        <v>1299879.0273396068</v>
      </c>
      <c r="AQ40" s="70">
        <v>1404015.5802057646</v>
      </c>
      <c r="AR40" s="70">
        <v>1514261.6206695721</v>
      </c>
      <c r="AS40" s="70">
        <v>1631677.0032045434</v>
      </c>
      <c r="AT40" s="70">
        <v>1756613.721571391</v>
      </c>
      <c r="AU40" s="70">
        <v>1894696.8301988197</v>
      </c>
      <c r="AV40" s="70">
        <v>2046177.5280260951</v>
      </c>
      <c r="AW40" s="70">
        <v>2205130.7677087951</v>
      </c>
      <c r="AX40" s="70">
        <v>2373441.661140149</v>
      </c>
      <c r="AY40" s="70">
        <v>2552368.9424998118</v>
      </c>
      <c r="AZ40" s="70">
        <v>2742802.1322275097</v>
      </c>
    </row>
    <row r="41" spans="1:52" x14ac:dyDescent="0.35">
      <c r="A41" s="69" t="s">
        <v>885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>
        <v>0</v>
      </c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>
        <v>24405000</v>
      </c>
      <c r="C45" s="66">
        <v>25783000</v>
      </c>
      <c r="D45" s="66">
        <v>26460000</v>
      </c>
      <c r="E45" s="66">
        <v>26953000</v>
      </c>
      <c r="F45" s="66">
        <v>27765100</v>
      </c>
      <c r="G45" s="66">
        <v>28285000</v>
      </c>
      <c r="H45" s="66">
        <v>28446661</v>
      </c>
      <c r="I45" s="66">
        <v>28873319</v>
      </c>
      <c r="J45" s="66">
        <v>28390000</v>
      </c>
      <c r="K45" s="66">
        <v>28247000</v>
      </c>
      <c r="L45" s="66">
        <v>28421000</v>
      </c>
      <c r="M45" s="66">
        <v>28467000</v>
      </c>
      <c r="N45" s="66">
        <v>28722000</v>
      </c>
      <c r="O45" s="66">
        <v>30075436</v>
      </c>
      <c r="P45" s="66">
        <v>30557157</v>
      </c>
      <c r="Q45" s="66">
        <v>30250374</v>
      </c>
      <c r="R45" s="66">
        <v>31113824.471046668</v>
      </c>
      <c r="S45" s="66">
        <v>31659242.91058496</v>
      </c>
      <c r="T45" s="66">
        <v>32149518.398522589</v>
      </c>
      <c r="U45" s="66">
        <v>32667149.964495935</v>
      </c>
      <c r="V45" s="66">
        <v>33181682.196848005</v>
      </c>
      <c r="W45" s="66">
        <v>33726728.552902021</v>
      </c>
      <c r="X45" s="66">
        <v>34277100.252041779</v>
      </c>
      <c r="Y45" s="66">
        <v>34850254.302039094</v>
      </c>
      <c r="Z45" s="66">
        <v>35448108.366895407</v>
      </c>
      <c r="AA45" s="66">
        <v>36070741.745523863</v>
      </c>
      <c r="AB45" s="66">
        <v>36693569.081140965</v>
      </c>
      <c r="AC45" s="66">
        <v>37293201.543322384</v>
      </c>
      <c r="AD45" s="66">
        <v>37853028.975471966</v>
      </c>
      <c r="AE45" s="66">
        <v>38385594.806285508</v>
      </c>
      <c r="AF45" s="66">
        <v>38900221.996432774</v>
      </c>
      <c r="AG45" s="66">
        <v>39393630.279675417</v>
      </c>
      <c r="AH45" s="66">
        <v>39876198.180807061</v>
      </c>
      <c r="AI45" s="66">
        <v>40341459.119612262</v>
      </c>
      <c r="AJ45" s="66">
        <v>40787967.328960165</v>
      </c>
      <c r="AK45" s="66">
        <v>41214283.623758756</v>
      </c>
      <c r="AL45" s="66">
        <v>41624213.659679167</v>
      </c>
      <c r="AM45" s="66">
        <v>42022388.994634874</v>
      </c>
      <c r="AN45" s="66">
        <v>42401037.620998614</v>
      </c>
      <c r="AO45" s="66">
        <v>42762406.671241038</v>
      </c>
      <c r="AP45" s="66">
        <v>43106555.73553323</v>
      </c>
      <c r="AQ45" s="66">
        <v>43438034.212655626</v>
      </c>
      <c r="AR45" s="66">
        <v>43754560.064997874</v>
      </c>
      <c r="AS45" s="66">
        <v>44054211.111265026</v>
      </c>
      <c r="AT45" s="66">
        <v>44336820.905795299</v>
      </c>
      <c r="AU45" s="66">
        <v>44649058.613524765</v>
      </c>
      <c r="AV45" s="66">
        <v>44969133.109578967</v>
      </c>
      <c r="AW45" s="66">
        <v>45247343.624710143</v>
      </c>
      <c r="AX45" s="66">
        <v>45496791.161850765</v>
      </c>
      <c r="AY45" s="66">
        <v>45714401.349153049</v>
      </c>
      <c r="AZ45" s="66">
        <v>45905418.736793816</v>
      </c>
    </row>
    <row r="46" spans="1:52" x14ac:dyDescent="0.35">
      <c r="A46" s="67" t="s">
        <v>878</v>
      </c>
      <c r="B46" s="68">
        <v>24405000</v>
      </c>
      <c r="C46" s="68">
        <v>25783000</v>
      </c>
      <c r="D46" s="68">
        <v>26460000</v>
      </c>
      <c r="E46" s="68">
        <v>26953000</v>
      </c>
      <c r="F46" s="68">
        <v>27765100</v>
      </c>
      <c r="G46" s="68">
        <v>28285000</v>
      </c>
      <c r="H46" s="68">
        <v>28446661</v>
      </c>
      <c r="I46" s="68">
        <v>28873319</v>
      </c>
      <c r="J46" s="68">
        <v>28390000</v>
      </c>
      <c r="K46" s="68">
        <v>28247000</v>
      </c>
      <c r="L46" s="68">
        <v>28420884</v>
      </c>
      <c r="M46" s="68">
        <v>28465796</v>
      </c>
      <c r="N46" s="68">
        <v>28719441</v>
      </c>
      <c r="O46" s="68">
        <v>30070316</v>
      </c>
      <c r="P46" s="68">
        <v>30537746</v>
      </c>
      <c r="Q46" s="68">
        <v>30202286</v>
      </c>
      <c r="R46" s="68">
        <v>31031423.472447537</v>
      </c>
      <c r="S46" s="68">
        <v>31541080.910918683</v>
      </c>
      <c r="T46" s="68">
        <v>31986156.391416248</v>
      </c>
      <c r="U46" s="68">
        <v>32435155.964748073</v>
      </c>
      <c r="V46" s="68">
        <v>32856561.194919243</v>
      </c>
      <c r="W46" s="68">
        <v>32989560.56267428</v>
      </c>
      <c r="X46" s="68">
        <v>33033112.315478854</v>
      </c>
      <c r="Y46" s="68">
        <v>32982286.285849851</v>
      </c>
      <c r="Z46" s="68">
        <v>32957715.411373921</v>
      </c>
      <c r="AA46" s="68">
        <v>32956786.681163453</v>
      </c>
      <c r="AB46" s="68">
        <v>33000021.072973374</v>
      </c>
      <c r="AC46" s="68">
        <v>33045471.709239297</v>
      </c>
      <c r="AD46" s="68">
        <v>33115293.853380606</v>
      </c>
      <c r="AE46" s="68">
        <v>33186956.96795265</v>
      </c>
      <c r="AF46" s="68">
        <v>33209802.558107276</v>
      </c>
      <c r="AG46" s="68">
        <v>33178845.235553496</v>
      </c>
      <c r="AH46" s="68">
        <v>33093492.979958769</v>
      </c>
      <c r="AI46" s="68">
        <v>32945945.097684592</v>
      </c>
      <c r="AJ46" s="68">
        <v>32730966.461513191</v>
      </c>
      <c r="AK46" s="68">
        <v>32454908.703722253</v>
      </c>
      <c r="AL46" s="68">
        <v>32123010.509099849</v>
      </c>
      <c r="AM46" s="68">
        <v>31741907.995947413</v>
      </c>
      <c r="AN46" s="68">
        <v>31313401.458610915</v>
      </c>
      <c r="AO46" s="68">
        <v>30851030.484268293</v>
      </c>
      <c r="AP46" s="68">
        <v>30363311.813715413</v>
      </c>
      <c r="AQ46" s="68">
        <v>29868162.458618924</v>
      </c>
      <c r="AR46" s="68">
        <v>29371126.714901198</v>
      </c>
      <c r="AS46" s="68">
        <v>28882481.072946716</v>
      </c>
      <c r="AT46" s="68">
        <v>28402532.580259927</v>
      </c>
      <c r="AU46" s="68">
        <v>27965086.131607685</v>
      </c>
      <c r="AV46" s="68">
        <v>27561615.067161031</v>
      </c>
      <c r="AW46" s="68">
        <v>27170208.17416342</v>
      </c>
      <c r="AX46" s="68">
        <v>26791893.506435413</v>
      </c>
      <c r="AY46" s="68">
        <v>26431043.623694863</v>
      </c>
      <c r="AZ46" s="68">
        <v>26081583.418616142</v>
      </c>
    </row>
    <row r="47" spans="1:52" x14ac:dyDescent="0.35">
      <c r="A47" s="69" t="s">
        <v>889</v>
      </c>
      <c r="B47" s="70">
        <v>19000</v>
      </c>
      <c r="C47" s="70">
        <v>21000</v>
      </c>
      <c r="D47" s="70">
        <v>23000</v>
      </c>
      <c r="E47" s="70">
        <v>24000</v>
      </c>
      <c r="F47" s="70">
        <v>24946</v>
      </c>
      <c r="G47" s="70">
        <v>25537</v>
      </c>
      <c r="H47" s="70">
        <v>27000</v>
      </c>
      <c r="I47" s="70">
        <v>16910</v>
      </c>
      <c r="J47" s="70">
        <v>27000</v>
      </c>
      <c r="K47" s="70">
        <v>26000</v>
      </c>
      <c r="L47" s="70">
        <v>26000</v>
      </c>
      <c r="M47" s="70">
        <v>22000</v>
      </c>
      <c r="N47" s="70">
        <v>18707</v>
      </c>
      <c r="O47" s="70">
        <v>17046</v>
      </c>
      <c r="P47" s="70">
        <v>15404</v>
      </c>
      <c r="Q47" s="70">
        <v>13793</v>
      </c>
      <c r="R47" s="70">
        <v>13675.999767499954</v>
      </c>
      <c r="S47" s="70">
        <v>13416.999962106434</v>
      </c>
      <c r="T47" s="70">
        <v>13152.000572119608</v>
      </c>
      <c r="U47" s="70">
        <v>12930.999985946033</v>
      </c>
      <c r="V47" s="70">
        <v>12762.00007570967</v>
      </c>
      <c r="W47" s="70">
        <v>12364.999836083525</v>
      </c>
      <c r="X47" s="70">
        <v>12033.999386327081</v>
      </c>
      <c r="Y47" s="70">
        <v>11760.000101921201</v>
      </c>
      <c r="Z47" s="70">
        <v>11617.999792502073</v>
      </c>
      <c r="AA47" s="70">
        <v>11597.00023969123</v>
      </c>
      <c r="AB47" s="70">
        <v>11703.000025878995</v>
      </c>
      <c r="AC47" s="70">
        <v>11893.999535418729</v>
      </c>
      <c r="AD47" s="70">
        <v>12180.000313878418</v>
      </c>
      <c r="AE47" s="70">
        <v>12496.999611368547</v>
      </c>
      <c r="AF47" s="70">
        <v>12801.000986044217</v>
      </c>
      <c r="AG47" s="70">
        <v>13074.000092818975</v>
      </c>
      <c r="AH47" s="70">
        <v>13314.000394251867</v>
      </c>
      <c r="AI47" s="70">
        <v>13492.000040003726</v>
      </c>
      <c r="AJ47" s="70">
        <v>13615.99977599084</v>
      </c>
      <c r="AK47" s="70">
        <v>13676.999875143982</v>
      </c>
      <c r="AL47" s="70">
        <v>13692.000216996945</v>
      </c>
      <c r="AM47" s="70">
        <v>13657.999998256242</v>
      </c>
      <c r="AN47" s="70">
        <v>13591.00019905155</v>
      </c>
      <c r="AO47" s="70">
        <v>13492.000211783783</v>
      </c>
      <c r="AP47" s="70">
        <v>13371.999917960284</v>
      </c>
      <c r="AQ47" s="70">
        <v>13239.999760015859</v>
      </c>
      <c r="AR47" s="70">
        <v>13099.000318833227</v>
      </c>
      <c r="AS47" s="70">
        <v>12950.000032707023</v>
      </c>
      <c r="AT47" s="70">
        <v>12797.000261440999</v>
      </c>
      <c r="AU47" s="70">
        <v>12657.999606934538</v>
      </c>
      <c r="AV47" s="70">
        <v>12529.000030530162</v>
      </c>
      <c r="AW47" s="70">
        <v>12398.99962313327</v>
      </c>
      <c r="AX47" s="70">
        <v>12269.999773960084</v>
      </c>
      <c r="AY47" s="70">
        <v>12141.999827131423</v>
      </c>
      <c r="AZ47" s="70">
        <v>12016.000192859903</v>
      </c>
    </row>
    <row r="48" spans="1:52" x14ac:dyDescent="0.35">
      <c r="A48" s="69" t="s">
        <v>879</v>
      </c>
      <c r="B48" s="70">
        <v>21233000</v>
      </c>
      <c r="C48" s="70">
        <v>22210886</v>
      </c>
      <c r="D48" s="70">
        <v>22419044</v>
      </c>
      <c r="E48" s="70">
        <v>22407435</v>
      </c>
      <c r="F48" s="70">
        <v>22589772</v>
      </c>
      <c r="G48" s="70">
        <v>22502975</v>
      </c>
      <c r="H48" s="70">
        <v>21895168</v>
      </c>
      <c r="I48" s="70">
        <v>22231648</v>
      </c>
      <c r="J48" s="70">
        <v>21117607</v>
      </c>
      <c r="K48" s="70">
        <v>20555826</v>
      </c>
      <c r="L48" s="70">
        <v>20160307</v>
      </c>
      <c r="M48" s="70">
        <v>19639698</v>
      </c>
      <c r="N48" s="70">
        <v>19264208</v>
      </c>
      <c r="O48" s="70">
        <v>19376718</v>
      </c>
      <c r="P48" s="70">
        <v>19379045</v>
      </c>
      <c r="Q48" s="70">
        <v>18748833</v>
      </c>
      <c r="R48" s="70">
        <v>19113015.675067484</v>
      </c>
      <c r="S48" s="70">
        <v>19288176.945524499</v>
      </c>
      <c r="T48" s="70">
        <v>19441660.845723458</v>
      </c>
      <c r="U48" s="70">
        <v>19620988.978675064</v>
      </c>
      <c r="V48" s="70">
        <v>19810826.117526338</v>
      </c>
      <c r="W48" s="70">
        <v>19864703.736663789</v>
      </c>
      <c r="X48" s="70">
        <v>19895194.985445987</v>
      </c>
      <c r="Y48" s="70">
        <v>19898989.172459938</v>
      </c>
      <c r="Z48" s="70">
        <v>19947649.643734202</v>
      </c>
      <c r="AA48" s="70">
        <v>20034679.414084405</v>
      </c>
      <c r="AB48" s="70">
        <v>20166649.044594772</v>
      </c>
      <c r="AC48" s="70">
        <v>20311864.206615768</v>
      </c>
      <c r="AD48" s="70">
        <v>20476290.527673688</v>
      </c>
      <c r="AE48" s="70">
        <v>20640567.358120032</v>
      </c>
      <c r="AF48" s="70">
        <v>20767357.599682156</v>
      </c>
      <c r="AG48" s="70">
        <v>20849868.148023818</v>
      </c>
      <c r="AH48" s="70">
        <v>20883932.618411385</v>
      </c>
      <c r="AI48" s="70">
        <v>20865160.061865117</v>
      </c>
      <c r="AJ48" s="70">
        <v>20788663.657986842</v>
      </c>
      <c r="AK48" s="70">
        <v>20659835.811398342</v>
      </c>
      <c r="AL48" s="70">
        <v>20484574.324648701</v>
      </c>
      <c r="AM48" s="70">
        <v>20270703.997411977</v>
      </c>
      <c r="AN48" s="70">
        <v>20021688.293234348</v>
      </c>
      <c r="AO48" s="70">
        <v>19748171.309986833</v>
      </c>
      <c r="AP48" s="70">
        <v>19456133.880632985</v>
      </c>
      <c r="AQ48" s="70">
        <v>19157758.652752392</v>
      </c>
      <c r="AR48" s="70">
        <v>18856241.458966039</v>
      </c>
      <c r="AS48" s="70">
        <v>18558262.046871468</v>
      </c>
      <c r="AT48" s="70">
        <v>18263348.373117756</v>
      </c>
      <c r="AU48" s="70">
        <v>17993248.441260487</v>
      </c>
      <c r="AV48" s="70">
        <v>17741740.043232355</v>
      </c>
      <c r="AW48" s="70">
        <v>17494567.46825384</v>
      </c>
      <c r="AX48" s="70">
        <v>17251651.682187289</v>
      </c>
      <c r="AY48" s="70">
        <v>17015695.757743441</v>
      </c>
      <c r="AZ48" s="70">
        <v>16782088.269356847</v>
      </c>
    </row>
    <row r="49" spans="1:52" x14ac:dyDescent="0.35">
      <c r="A49" s="69" t="s">
        <v>890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5817.9999010905776</v>
      </c>
      <c r="S49" s="70">
        <v>11743.999966831479</v>
      </c>
      <c r="T49" s="70">
        <v>18378.000799453632</v>
      </c>
      <c r="U49" s="70">
        <v>25874.999971877936</v>
      </c>
      <c r="V49" s="70">
        <v>34171.000202717063</v>
      </c>
      <c r="W49" s="70">
        <v>41333.999452056327</v>
      </c>
      <c r="X49" s="70">
        <v>48926.997504971339</v>
      </c>
      <c r="Y49" s="70">
        <v>56667.00049111979</v>
      </c>
      <c r="Z49" s="70">
        <v>65093.998837418651</v>
      </c>
      <c r="AA49" s="70">
        <v>74103.001531589136</v>
      </c>
      <c r="AB49" s="70">
        <v>83881.000185487137</v>
      </c>
      <c r="AC49" s="70">
        <v>94156.996322214662</v>
      </c>
      <c r="AD49" s="70">
        <v>105234.00271187861</v>
      </c>
      <c r="AE49" s="70">
        <v>116914.99636417968</v>
      </c>
      <c r="AF49" s="70">
        <v>128613.00990689047</v>
      </c>
      <c r="AG49" s="70">
        <v>140295.00099602554</v>
      </c>
      <c r="AH49" s="70">
        <v>151957.00449972443</v>
      </c>
      <c r="AI49" s="70">
        <v>163651.00048522456</v>
      </c>
      <c r="AJ49" s="70">
        <v>175324.99711556948</v>
      </c>
      <c r="AK49" s="70">
        <v>186919.99829362528</v>
      </c>
      <c r="AL49" s="70">
        <v>198426.00314474409</v>
      </c>
      <c r="AM49" s="70">
        <v>209886.99997320311</v>
      </c>
      <c r="AN49" s="70">
        <v>221300.00324112337</v>
      </c>
      <c r="AO49" s="70">
        <v>232804.00365432195</v>
      </c>
      <c r="AP49" s="70">
        <v>244438.99850032109</v>
      </c>
      <c r="AQ49" s="70">
        <v>256325.99535391427</v>
      </c>
      <c r="AR49" s="70">
        <v>268489.00653509534</v>
      </c>
      <c r="AS49" s="70">
        <v>281018.00070974999</v>
      </c>
      <c r="AT49" s="70">
        <v>293886.00600405165</v>
      </c>
      <c r="AU49" s="70">
        <v>307538.99045007431</v>
      </c>
      <c r="AV49" s="70">
        <v>321836.000784237</v>
      </c>
      <c r="AW49" s="70">
        <v>336412.9897747506</v>
      </c>
      <c r="AX49" s="70">
        <v>351248.99352923437</v>
      </c>
      <c r="AY49" s="70">
        <v>366406.99478337535</v>
      </c>
      <c r="AZ49" s="70">
        <v>381759.00612733053</v>
      </c>
    </row>
    <row r="50" spans="1:52" x14ac:dyDescent="0.35">
      <c r="A50" s="69" t="s">
        <v>891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377.99999357377766</v>
      </c>
      <c r="S50" s="70">
        <v>812.99999770384818</v>
      </c>
      <c r="T50" s="70">
        <v>1364.0000593347891</v>
      </c>
      <c r="U50" s="70">
        <v>2064.999997755669</v>
      </c>
      <c r="V50" s="70">
        <v>2942.0000174532088</v>
      </c>
      <c r="W50" s="70">
        <v>4544.999939749262</v>
      </c>
      <c r="X50" s="70">
        <v>6364.9996754173071</v>
      </c>
      <c r="Y50" s="70">
        <v>8451.0000732428634</v>
      </c>
      <c r="Z50" s="70">
        <v>10758.999807843846</v>
      </c>
      <c r="AA50" s="70">
        <v>13313.000275158174</v>
      </c>
      <c r="AB50" s="70">
        <v>16073.000035542433</v>
      </c>
      <c r="AC50" s="70">
        <v>19060.999255474726</v>
      </c>
      <c r="AD50" s="70">
        <v>22206.000572248289</v>
      </c>
      <c r="AE50" s="70">
        <v>25597.99920395391</v>
      </c>
      <c r="AF50" s="70">
        <v>29386.002263564984</v>
      </c>
      <c r="AG50" s="70">
        <v>33602.000238557688</v>
      </c>
      <c r="AH50" s="70">
        <v>38287.001133748032</v>
      </c>
      <c r="AI50" s="70">
        <v>43494.000128959538</v>
      </c>
      <c r="AJ50" s="70">
        <v>49251.999189710696</v>
      </c>
      <c r="AK50" s="70">
        <v>55578.999492624651</v>
      </c>
      <c r="AL50" s="70">
        <v>62502.000990559674</v>
      </c>
      <c r="AM50" s="70">
        <v>70075.999991053191</v>
      </c>
      <c r="AN50" s="70">
        <v>78334.00114726687</v>
      </c>
      <c r="AO50" s="70">
        <v>87366.001371383187</v>
      </c>
      <c r="AP50" s="70">
        <v>97234.999403445123</v>
      </c>
      <c r="AQ50" s="70">
        <v>108032.99804182729</v>
      </c>
      <c r="AR50" s="70">
        <v>119800.00291596461</v>
      </c>
      <c r="AS50" s="70">
        <v>132603.00033490729</v>
      </c>
      <c r="AT50" s="70">
        <v>146433.0029916066</v>
      </c>
      <c r="AU50" s="70">
        <v>161584.99498234453</v>
      </c>
      <c r="AV50" s="70">
        <v>177989.00043371643</v>
      </c>
      <c r="AW50" s="70">
        <v>195385.99406125632</v>
      </c>
      <c r="AX50" s="70">
        <v>213742.99606239205</v>
      </c>
      <c r="AY50" s="70">
        <v>233084.99668151274</v>
      </c>
      <c r="AZ50" s="70">
        <v>253291.00406538596</v>
      </c>
    </row>
    <row r="51" spans="1:52" x14ac:dyDescent="0.35">
      <c r="A51" s="69" t="s">
        <v>880</v>
      </c>
      <c r="B51" s="70">
        <v>3153000</v>
      </c>
      <c r="C51" s="70">
        <v>3551114</v>
      </c>
      <c r="D51" s="70">
        <v>4017956</v>
      </c>
      <c r="E51" s="70">
        <v>4521565</v>
      </c>
      <c r="F51" s="70">
        <v>5150382</v>
      </c>
      <c r="G51" s="70">
        <v>5756488</v>
      </c>
      <c r="H51" s="70">
        <v>6524493</v>
      </c>
      <c r="I51" s="70">
        <v>6624761</v>
      </c>
      <c r="J51" s="70">
        <v>7245393</v>
      </c>
      <c r="K51" s="70">
        <v>7665174</v>
      </c>
      <c r="L51" s="70">
        <v>8234577</v>
      </c>
      <c r="M51" s="70">
        <v>8804098</v>
      </c>
      <c r="N51" s="70">
        <v>9436526</v>
      </c>
      <c r="O51" s="70">
        <v>10676552</v>
      </c>
      <c r="P51" s="70">
        <v>11143297</v>
      </c>
      <c r="Q51" s="70">
        <v>11439660</v>
      </c>
      <c r="R51" s="70">
        <v>11898531.797717957</v>
      </c>
      <c r="S51" s="70">
        <v>12226920.965467568</v>
      </c>
      <c r="T51" s="70">
        <v>12511585.544261185</v>
      </c>
      <c r="U51" s="70">
        <v>12773269.98611746</v>
      </c>
      <c r="V51" s="70">
        <v>12995820.07709679</v>
      </c>
      <c r="W51" s="70">
        <v>13066554.82678337</v>
      </c>
      <c r="X51" s="70">
        <v>13070509.333470332</v>
      </c>
      <c r="Y51" s="70">
        <v>13006306.112722648</v>
      </c>
      <c r="Z51" s="70">
        <v>12922438.769204741</v>
      </c>
      <c r="AA51" s="70">
        <v>12822882.265028227</v>
      </c>
      <c r="AB51" s="70">
        <v>12721430.028131062</v>
      </c>
      <c r="AC51" s="70">
        <v>12608115.50752526</v>
      </c>
      <c r="AD51" s="70">
        <v>12498873.32209577</v>
      </c>
      <c r="AE51" s="70">
        <v>12390698.614674293</v>
      </c>
      <c r="AF51" s="70">
        <v>12270738.94519883</v>
      </c>
      <c r="AG51" s="70">
        <v>12140805.086193748</v>
      </c>
      <c r="AH51" s="70">
        <v>12004415.355472663</v>
      </c>
      <c r="AI51" s="70">
        <v>11858056.035159089</v>
      </c>
      <c r="AJ51" s="70">
        <v>11701354.807490401</v>
      </c>
      <c r="AK51" s="70">
        <v>11535283.894695502</v>
      </c>
      <c r="AL51" s="70">
        <v>11359083.180023832</v>
      </c>
      <c r="AM51" s="70">
        <v>11171402.998573713</v>
      </c>
      <c r="AN51" s="70">
        <v>10970429.160671098</v>
      </c>
      <c r="AO51" s="70">
        <v>10758710.168879358</v>
      </c>
      <c r="AP51" s="70">
        <v>10538486.935344415</v>
      </c>
      <c r="AQ51" s="70">
        <v>10315073.813032161</v>
      </c>
      <c r="AR51" s="70">
        <v>10090474.245604884</v>
      </c>
      <c r="AS51" s="70">
        <v>9867835.024922587</v>
      </c>
      <c r="AT51" s="70">
        <v>9647559.1970983408</v>
      </c>
      <c r="AU51" s="70">
        <v>9440408.7068495229</v>
      </c>
      <c r="AV51" s="70">
        <v>9243725.0225247368</v>
      </c>
      <c r="AW51" s="70">
        <v>9050132.7249218468</v>
      </c>
      <c r="AX51" s="70">
        <v>8860112.8367775716</v>
      </c>
      <c r="AY51" s="70">
        <v>8674725.8764958382</v>
      </c>
      <c r="AZ51" s="70">
        <v>8492112.1363005899</v>
      </c>
    </row>
    <row r="52" spans="1:52" x14ac:dyDescent="0.35">
      <c r="A52" s="69" t="s">
        <v>881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3.9999999319976469</v>
      </c>
      <c r="S52" s="70">
        <v>8.9999999745813444</v>
      </c>
      <c r="T52" s="70">
        <v>16.000000696009256</v>
      </c>
      <c r="U52" s="70">
        <v>25.999999971742081</v>
      </c>
      <c r="V52" s="70">
        <v>40.000000237297193</v>
      </c>
      <c r="W52" s="70">
        <v>57.999999231123695</v>
      </c>
      <c r="X52" s="70">
        <v>81.99999581841621</v>
      </c>
      <c r="Y52" s="70">
        <v>113.00000097934488</v>
      </c>
      <c r="Z52" s="70">
        <v>155.99999721383398</v>
      </c>
      <c r="AA52" s="70">
        <v>212.00000438169707</v>
      </c>
      <c r="AB52" s="70">
        <v>285.00000063022418</v>
      </c>
      <c r="AC52" s="70">
        <v>379.99998515714788</v>
      </c>
      <c r="AD52" s="70">
        <v>510.00001314269235</v>
      </c>
      <c r="AE52" s="70">
        <v>680.99997882227569</v>
      </c>
      <c r="AF52" s="70">
        <v>906.00006978799001</v>
      </c>
      <c r="AG52" s="70">
        <v>1201.0000085265096</v>
      </c>
      <c r="AH52" s="70">
        <v>1587.0000469939698</v>
      </c>
      <c r="AI52" s="70">
        <v>2092.0000062027716</v>
      </c>
      <c r="AJ52" s="70">
        <v>2754.9999546749973</v>
      </c>
      <c r="AK52" s="70">
        <v>3612.9999670172706</v>
      </c>
      <c r="AL52" s="70">
        <v>4733.0000750107029</v>
      </c>
      <c r="AM52" s="70">
        <v>6179.9999992109806</v>
      </c>
      <c r="AN52" s="70">
        <v>8059.0001180307881</v>
      </c>
      <c r="AO52" s="70">
        <v>10487.000164614328</v>
      </c>
      <c r="AP52" s="70">
        <v>13644.999916285378</v>
      </c>
      <c r="AQ52" s="70">
        <v>17730.999678613385</v>
      </c>
      <c r="AR52" s="70">
        <v>23023.000560386088</v>
      </c>
      <c r="AS52" s="70">
        <v>29813.00007529687</v>
      </c>
      <c r="AT52" s="70">
        <v>38509.000786733719</v>
      </c>
      <c r="AU52" s="70">
        <v>49646.998458325092</v>
      </c>
      <c r="AV52" s="70">
        <v>63796.00015545552</v>
      </c>
      <c r="AW52" s="70">
        <v>81309.997528588283</v>
      </c>
      <c r="AX52" s="70">
        <v>102866.99810496756</v>
      </c>
      <c r="AY52" s="70">
        <v>128987.99816356679</v>
      </c>
      <c r="AZ52" s="70">
        <v>160317.00257312926</v>
      </c>
    </row>
    <row r="53" spans="1:52" x14ac:dyDescent="0.35">
      <c r="A53" s="69" t="s">
        <v>892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>
        <v>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84</v>
      </c>
      <c r="P62" s="68">
        <v>7728</v>
      </c>
      <c r="Q62" s="68">
        <v>26590</v>
      </c>
      <c r="R62" s="68">
        <v>47784.99918762689</v>
      </c>
      <c r="S62" s="68">
        <v>69699.999803146638</v>
      </c>
      <c r="T62" s="68">
        <v>96769.004209507475</v>
      </c>
      <c r="U62" s="68">
        <v>141728.99984596283</v>
      </c>
      <c r="V62" s="68">
        <v>196460.00116548518</v>
      </c>
      <c r="W62" s="68">
        <v>327141.99566324597</v>
      </c>
      <c r="X62" s="68">
        <v>486624.97518459498</v>
      </c>
      <c r="Y62" s="68">
        <v>677840.00587468257</v>
      </c>
      <c r="Z62" s="68">
        <v>883753.9842161194</v>
      </c>
      <c r="AA62" s="68">
        <v>1101787.022772155</v>
      </c>
      <c r="AB62" s="68">
        <v>1321119.0029214076</v>
      </c>
      <c r="AC62" s="68">
        <v>1540929.939811063</v>
      </c>
      <c r="AD62" s="68">
        <v>1751182.0451279338</v>
      </c>
      <c r="AE62" s="68">
        <v>1956618.9391531018</v>
      </c>
      <c r="AF62" s="68">
        <v>2168170.1670112871</v>
      </c>
      <c r="AG62" s="68">
        <v>2383843.016924114</v>
      </c>
      <c r="AH62" s="68">
        <v>2606085.0771709387</v>
      </c>
      <c r="AI62" s="68">
        <v>2833436.0084011266</v>
      </c>
      <c r="AJ62" s="68">
        <v>3066097.949556842</v>
      </c>
      <c r="AK62" s="68">
        <v>3299822.969876233</v>
      </c>
      <c r="AL62" s="68">
        <v>3531956.0559760202</v>
      </c>
      <c r="AM62" s="68">
        <v>3759732.9995199838</v>
      </c>
      <c r="AN62" s="68">
        <v>3979056.0582765993</v>
      </c>
      <c r="AO62" s="68">
        <v>4186210.0657108943</v>
      </c>
      <c r="AP62" s="68">
        <v>4376663.9731483497</v>
      </c>
      <c r="AQ62" s="68">
        <v>4545260.9176140064</v>
      </c>
      <c r="AR62" s="68">
        <v>4687498.1140949773</v>
      </c>
      <c r="AS62" s="68">
        <v>4800388.0121240458</v>
      </c>
      <c r="AT62" s="68">
        <v>4882179.0997422645</v>
      </c>
      <c r="AU62" s="68">
        <v>4937511.8466767706</v>
      </c>
      <c r="AV62" s="68">
        <v>4963312.012094398</v>
      </c>
      <c r="AW62" s="68">
        <v>4955876.8493664684</v>
      </c>
      <c r="AX62" s="68">
        <v>4917844.9094026675</v>
      </c>
      <c r="AY62" s="68">
        <v>4852172.9309184449</v>
      </c>
      <c r="AZ62" s="68">
        <v>4763671.0764581496</v>
      </c>
    </row>
    <row r="63" spans="1:52" x14ac:dyDescent="0.35">
      <c r="A63" s="69" t="s">
        <v>889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84</v>
      </c>
      <c r="P64" s="70">
        <v>7728</v>
      </c>
      <c r="Q64" s="70">
        <v>26590</v>
      </c>
      <c r="R64" s="70">
        <v>47784.99918762689</v>
      </c>
      <c r="S64" s="70">
        <v>69699.999803146638</v>
      </c>
      <c r="T64" s="70">
        <v>96769.004209507475</v>
      </c>
      <c r="U64" s="70">
        <v>141728.99984596283</v>
      </c>
      <c r="V64" s="70">
        <v>196460.00116548518</v>
      </c>
      <c r="W64" s="70">
        <v>327140.99566325924</v>
      </c>
      <c r="X64" s="70">
        <v>486622.97518469696</v>
      </c>
      <c r="Y64" s="70">
        <v>677837.00587465661</v>
      </c>
      <c r="Z64" s="70">
        <v>883749.98421619087</v>
      </c>
      <c r="AA64" s="70">
        <v>1101782.0227720516</v>
      </c>
      <c r="AB64" s="70">
        <v>1321113.0029213943</v>
      </c>
      <c r="AC64" s="70">
        <v>1540922.9398113363</v>
      </c>
      <c r="AD64" s="70">
        <v>1751174.0451277278</v>
      </c>
      <c r="AE64" s="70">
        <v>1956609.9391533816</v>
      </c>
      <c r="AF64" s="70">
        <v>2168160.1670105169</v>
      </c>
      <c r="AG64" s="70">
        <v>2383832.0169240357</v>
      </c>
      <c r="AH64" s="70">
        <v>2606073.0771705834</v>
      </c>
      <c r="AI64" s="70">
        <v>2833422.0084010852</v>
      </c>
      <c r="AJ64" s="70">
        <v>3066081.9495571051</v>
      </c>
      <c r="AK64" s="70">
        <v>3299804.9698763974</v>
      </c>
      <c r="AL64" s="70">
        <v>3531936.0559757031</v>
      </c>
      <c r="AM64" s="70">
        <v>3759710.9995199866</v>
      </c>
      <c r="AN64" s="70">
        <v>3979032.0582762477</v>
      </c>
      <c r="AO64" s="70">
        <v>4186184.0657104864</v>
      </c>
      <c r="AP64" s="70">
        <v>4376635.973148521</v>
      </c>
      <c r="AQ64" s="70">
        <v>4545230.9176145503</v>
      </c>
      <c r="AR64" s="70">
        <v>4687466.1140941987</v>
      </c>
      <c r="AS64" s="70">
        <v>4800355.0121239629</v>
      </c>
      <c r="AT64" s="70">
        <v>4882145.0997415697</v>
      </c>
      <c r="AU64" s="70">
        <v>4937476.8466778575</v>
      </c>
      <c r="AV64" s="70">
        <v>4963276.0120943105</v>
      </c>
      <c r="AW64" s="70">
        <v>4955841.8493675319</v>
      </c>
      <c r="AX64" s="70">
        <v>4917809.909403312</v>
      </c>
      <c r="AY64" s="70">
        <v>4852137.9309189431</v>
      </c>
      <c r="AZ64" s="70">
        <v>4763637.0764576038</v>
      </c>
    </row>
    <row r="65" spans="1:52" x14ac:dyDescent="0.35">
      <c r="A65" s="69" t="s">
        <v>890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0.99999998674351198</v>
      </c>
      <c r="X67" s="70">
        <v>1.9999998980101514</v>
      </c>
      <c r="Y67" s="70">
        <v>3.0000000260003068</v>
      </c>
      <c r="Z67" s="70">
        <v>3.9999999285598458</v>
      </c>
      <c r="AA67" s="70">
        <v>5.0000001033419119</v>
      </c>
      <c r="AB67" s="70">
        <v>6.0000000132678775</v>
      </c>
      <c r="AC67" s="70">
        <v>6.9999997265790403</v>
      </c>
      <c r="AD67" s="70">
        <v>8.0000002061598803</v>
      </c>
      <c r="AE67" s="70">
        <v>8.9999997201181809</v>
      </c>
      <c r="AF67" s="70">
        <v>10.000000770286865</v>
      </c>
      <c r="AG67" s="70">
        <v>11.000000078094594</v>
      </c>
      <c r="AH67" s="70">
        <v>12.000000355341927</v>
      </c>
      <c r="AI67" s="70">
        <v>14.000000041509944</v>
      </c>
      <c r="AJ67" s="70">
        <v>15.999999736769494</v>
      </c>
      <c r="AK67" s="70">
        <v>17.999999835679731</v>
      </c>
      <c r="AL67" s="70">
        <v>20.000000316968954</v>
      </c>
      <c r="AM67" s="70">
        <v>21.999999997191196</v>
      </c>
      <c r="AN67" s="70">
        <v>24.000000351500049</v>
      </c>
      <c r="AO67" s="70">
        <v>26.000000408121728</v>
      </c>
      <c r="AP67" s="70">
        <v>27.999999828214772</v>
      </c>
      <c r="AQ67" s="70">
        <v>29.99999945622929</v>
      </c>
      <c r="AR67" s="70">
        <v>32.000000778888712</v>
      </c>
      <c r="AS67" s="70">
        <v>33.00000008334608</v>
      </c>
      <c r="AT67" s="70">
        <v>34.000000694615451</v>
      </c>
      <c r="AU67" s="70">
        <v>34.999998913154435</v>
      </c>
      <c r="AV67" s="70">
        <v>36.00000008772335</v>
      </c>
      <c r="AW67" s="70">
        <v>34.999998936177469</v>
      </c>
      <c r="AX67" s="70">
        <v>34.999999355224361</v>
      </c>
      <c r="AY67" s="70">
        <v>34.999999501696578</v>
      </c>
      <c r="AZ67" s="70">
        <v>34.000000545708779</v>
      </c>
    </row>
    <row r="68" spans="1:52" x14ac:dyDescent="0.35">
      <c r="A68" s="69" t="s">
        <v>881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>
        <v>0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116</v>
      </c>
      <c r="M70" s="68">
        <v>1204</v>
      </c>
      <c r="N70" s="68">
        <v>2559</v>
      </c>
      <c r="O70" s="68">
        <v>5036</v>
      </c>
      <c r="P70" s="68">
        <v>11683</v>
      </c>
      <c r="Q70" s="68">
        <v>21498</v>
      </c>
      <c r="R70" s="68">
        <v>34550.999412612677</v>
      </c>
      <c r="S70" s="68">
        <v>48330.999863498997</v>
      </c>
      <c r="T70" s="68">
        <v>66388.002887916402</v>
      </c>
      <c r="U70" s="68">
        <v>89955.999902231953</v>
      </c>
      <c r="V70" s="68">
        <v>128160.0007603002</v>
      </c>
      <c r="W70" s="68">
        <v>409499.99457146815</v>
      </c>
      <c r="X70" s="68">
        <v>756816.96140617435</v>
      </c>
      <c r="Y70" s="68">
        <v>1189568.0103097109</v>
      </c>
      <c r="Z70" s="68">
        <v>1606073.9713154566</v>
      </c>
      <c r="AA70" s="68">
        <v>2011607.0415766626</v>
      </c>
      <c r="AB70" s="68">
        <v>2371880.0052449689</v>
      </c>
      <c r="AC70" s="68">
        <v>2706271.8942926447</v>
      </c>
      <c r="AD70" s="68">
        <v>2986052.0769505152</v>
      </c>
      <c r="AE70" s="68">
        <v>3241548.8991943742</v>
      </c>
      <c r="AF70" s="68">
        <v>3520364.2711690152</v>
      </c>
      <c r="AG70" s="68">
        <v>3824805.0271542356</v>
      </c>
      <c r="AH70" s="68">
        <v>4163016.1232745103</v>
      </c>
      <c r="AI70" s="68">
        <v>4537503.0134536782</v>
      </c>
      <c r="AJ70" s="68">
        <v>4951644.918535999</v>
      </c>
      <c r="AK70" s="68">
        <v>5401871.9506868301</v>
      </c>
      <c r="AL70" s="68">
        <v>5889382.0933375629</v>
      </c>
      <c r="AM70" s="68">
        <v>6414918.9991809875</v>
      </c>
      <c r="AN70" s="68">
        <v>6973138.1021274319</v>
      </c>
      <c r="AO70" s="68">
        <v>7556563.1186152902</v>
      </c>
      <c r="AP70" s="68">
        <v>8161359.9499285333</v>
      </c>
      <c r="AQ70" s="68">
        <v>8779251.8408699967</v>
      </c>
      <c r="AR70" s="68">
        <v>9406819.2289645355</v>
      </c>
      <c r="AS70" s="68">
        <v>10035027.025344854</v>
      </c>
      <c r="AT70" s="68">
        <v>10665329.217891244</v>
      </c>
      <c r="AU70" s="68">
        <v>11305315.648939069</v>
      </c>
      <c r="AV70" s="68">
        <v>11945635.029108642</v>
      </c>
      <c r="AW70" s="68">
        <v>12563214.618141966</v>
      </c>
      <c r="AX70" s="68">
        <v>13167590.757424518</v>
      </c>
      <c r="AY70" s="68">
        <v>13748898.804253615</v>
      </c>
      <c r="AZ70" s="68">
        <v>14314283.229747938</v>
      </c>
    </row>
    <row r="71" spans="1:52" x14ac:dyDescent="0.35">
      <c r="A71" s="69" t="s">
        <v>884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116</v>
      </c>
      <c r="M71" s="70">
        <v>1204</v>
      </c>
      <c r="N71" s="70">
        <v>2559</v>
      </c>
      <c r="O71" s="70">
        <v>5036</v>
      </c>
      <c r="P71" s="70">
        <v>11683</v>
      </c>
      <c r="Q71" s="70">
        <v>21498</v>
      </c>
      <c r="R71" s="70">
        <v>34548.999412646677</v>
      </c>
      <c r="S71" s="70">
        <v>48324.999863515943</v>
      </c>
      <c r="T71" s="70">
        <v>66372.002887220398</v>
      </c>
      <c r="U71" s="70">
        <v>89915.99990227542</v>
      </c>
      <c r="V71" s="70">
        <v>128048.00075963578</v>
      </c>
      <c r="W71" s="70">
        <v>408782.99458097306</v>
      </c>
      <c r="X71" s="70">
        <v>754727.96151270275</v>
      </c>
      <c r="Y71" s="70">
        <v>1184477.0102655883</v>
      </c>
      <c r="Z71" s="70">
        <v>1595738.97150004</v>
      </c>
      <c r="AA71" s="70">
        <v>1992420.0411800984</v>
      </c>
      <c r="AB71" s="70">
        <v>2339284.0051728887</v>
      </c>
      <c r="AC71" s="70">
        <v>2653849.8963402552</v>
      </c>
      <c r="AD71" s="70">
        <v>2907201.0749185262</v>
      </c>
      <c r="AE71" s="70">
        <v>3127322.9027465722</v>
      </c>
      <c r="AF71" s="70">
        <v>3357241.2586038648</v>
      </c>
      <c r="AG71" s="70">
        <v>3597484.0255403682</v>
      </c>
      <c r="AH71" s="70">
        <v>3854496.1141386693</v>
      </c>
      <c r="AI71" s="70">
        <v>4130347.0122464625</v>
      </c>
      <c r="AJ71" s="70">
        <v>4428494.9271428138</v>
      </c>
      <c r="AK71" s="70">
        <v>4747314.9566622181</v>
      </c>
      <c r="AL71" s="70">
        <v>5089396.0806590263</v>
      </c>
      <c r="AM71" s="70">
        <v>5457922.9993031705</v>
      </c>
      <c r="AN71" s="70">
        <v>5850094.0856795143</v>
      </c>
      <c r="AO71" s="70">
        <v>6261434.0982856639</v>
      </c>
      <c r="AP71" s="70">
        <v>6690507.9589524847</v>
      </c>
      <c r="AQ71" s="70">
        <v>7132145.8707249295</v>
      </c>
      <c r="AR71" s="70">
        <v>7584496.1846086979</v>
      </c>
      <c r="AS71" s="70">
        <v>8040884.0203083688</v>
      </c>
      <c r="AT71" s="70">
        <v>8503478.1737249177</v>
      </c>
      <c r="AU71" s="70">
        <v>8978337.7211980894</v>
      </c>
      <c r="AV71" s="70">
        <v>9457429.0230454821</v>
      </c>
      <c r="AW71" s="70">
        <v>9922065.6984195039</v>
      </c>
      <c r="AX71" s="70">
        <v>10380472.808769254</v>
      </c>
      <c r="AY71" s="70">
        <v>10823446.84590398</v>
      </c>
      <c r="AZ71" s="70">
        <v>11256880.180675831</v>
      </c>
    </row>
    <row r="72" spans="1:52" x14ac:dyDescent="0.35">
      <c r="A72" s="69" t="s">
        <v>885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1.9999999659988235</v>
      </c>
      <c r="S72" s="70">
        <v>5.9999999830542299</v>
      </c>
      <c r="T72" s="70">
        <v>16.000000696009256</v>
      </c>
      <c r="U72" s="70">
        <v>39.999999956526281</v>
      </c>
      <c r="V72" s="70">
        <v>112.00000066443215</v>
      </c>
      <c r="W72" s="70">
        <v>716.99999049509813</v>
      </c>
      <c r="X72" s="70">
        <v>2088.9998934716032</v>
      </c>
      <c r="Y72" s="70">
        <v>5091.0000441225202</v>
      </c>
      <c r="Z72" s="70">
        <v>10334.999815416502</v>
      </c>
      <c r="AA72" s="70">
        <v>19187.000396564254</v>
      </c>
      <c r="AB72" s="70">
        <v>32596.000072079954</v>
      </c>
      <c r="AC72" s="70">
        <v>52421.997952389494</v>
      </c>
      <c r="AD72" s="70">
        <v>78851.00203198909</v>
      </c>
      <c r="AE72" s="70">
        <v>114225.99644780216</v>
      </c>
      <c r="AF72" s="70">
        <v>163123.01256515042</v>
      </c>
      <c r="AG72" s="70">
        <v>227321.00161386738</v>
      </c>
      <c r="AH72" s="70">
        <v>308520.00913584093</v>
      </c>
      <c r="AI72" s="70">
        <v>407156.00120721594</v>
      </c>
      <c r="AJ72" s="70">
        <v>523149.99139318505</v>
      </c>
      <c r="AK72" s="70">
        <v>654556.99402461213</v>
      </c>
      <c r="AL72" s="70">
        <v>799986.01267853624</v>
      </c>
      <c r="AM72" s="70">
        <v>956995.99987781746</v>
      </c>
      <c r="AN72" s="70">
        <v>1123044.0164479176</v>
      </c>
      <c r="AO72" s="70">
        <v>1295129.0203296263</v>
      </c>
      <c r="AP72" s="70">
        <v>1470851.9909760484</v>
      </c>
      <c r="AQ72" s="70">
        <v>1647105.9701450665</v>
      </c>
      <c r="AR72" s="70">
        <v>1822323.0443558379</v>
      </c>
      <c r="AS72" s="70">
        <v>1994143.0050364849</v>
      </c>
      <c r="AT72" s="70">
        <v>2161851.044166327</v>
      </c>
      <c r="AU72" s="70">
        <v>2326977.9277409795</v>
      </c>
      <c r="AV72" s="70">
        <v>2488206.00606316</v>
      </c>
      <c r="AW72" s="70">
        <v>2641148.9197224625</v>
      </c>
      <c r="AX72" s="70">
        <v>2787117.9486552635</v>
      </c>
      <c r="AY72" s="70">
        <v>2925451.9583496358</v>
      </c>
      <c r="AZ72" s="70">
        <v>3057403.0490721078</v>
      </c>
    </row>
    <row r="73" spans="1:52" x14ac:dyDescent="0.35">
      <c r="A73" s="69" t="s">
        <v>886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>
        <v>0</v>
      </c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64.999998894961763</v>
      </c>
      <c r="S75" s="68">
        <v>130.99999963001736</v>
      </c>
      <c r="T75" s="68">
        <v>205.00000891761857</v>
      </c>
      <c r="U75" s="68">
        <v>308.9999996641655</v>
      </c>
      <c r="V75" s="68">
        <v>501.0000029721474</v>
      </c>
      <c r="W75" s="68">
        <v>525.99999302708738</v>
      </c>
      <c r="X75" s="68">
        <v>545.99997215677126</v>
      </c>
      <c r="Y75" s="68">
        <v>560.00000485339058</v>
      </c>
      <c r="Z75" s="68">
        <v>564.99998990907818</v>
      </c>
      <c r="AA75" s="68">
        <v>561.00001159496253</v>
      </c>
      <c r="AB75" s="68">
        <v>549.00000121401081</v>
      </c>
      <c r="AC75" s="68">
        <v>527.99997937624767</v>
      </c>
      <c r="AD75" s="68">
        <v>501.00001291076251</v>
      </c>
      <c r="AE75" s="68">
        <v>469.99998538394948</v>
      </c>
      <c r="AF75" s="68">
        <v>1885.000145199074</v>
      </c>
      <c r="AG75" s="68">
        <v>6137.0000435696838</v>
      </c>
      <c r="AH75" s="68">
        <v>13604.000402839298</v>
      </c>
      <c r="AI75" s="68">
        <v>24575.000072864779</v>
      </c>
      <c r="AJ75" s="68">
        <v>39257.999354131054</v>
      </c>
      <c r="AK75" s="68">
        <v>57679.999473444826</v>
      </c>
      <c r="AL75" s="68">
        <v>79865.001265736268</v>
      </c>
      <c r="AM75" s="68">
        <v>105828.9999864885</v>
      </c>
      <c r="AN75" s="68">
        <v>135442.00198366123</v>
      </c>
      <c r="AO75" s="68">
        <v>168603.00264655953</v>
      </c>
      <c r="AP75" s="68">
        <v>205219.99874093698</v>
      </c>
      <c r="AQ75" s="68">
        <v>245358.99555269873</v>
      </c>
      <c r="AR75" s="68">
        <v>289116.00703716214</v>
      </c>
      <c r="AS75" s="68">
        <v>336315.00084941019</v>
      </c>
      <c r="AT75" s="68">
        <v>386780.00790186366</v>
      </c>
      <c r="AU75" s="68">
        <v>441144.98630124319</v>
      </c>
      <c r="AV75" s="68">
        <v>498571.00121489773</v>
      </c>
      <c r="AW75" s="68">
        <v>558043.98303829203</v>
      </c>
      <c r="AX75" s="68">
        <v>619461.98858817131</v>
      </c>
      <c r="AY75" s="68">
        <v>682285.99028612999</v>
      </c>
      <c r="AZ75" s="68">
        <v>745881.01197158266</v>
      </c>
    </row>
    <row r="76" spans="1:52" x14ac:dyDescent="0.35">
      <c r="A76" s="69" t="s">
        <v>888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4.9999999149970584</v>
      </c>
      <c r="S76" s="70">
        <v>10.999999968932755</v>
      </c>
      <c r="T76" s="70">
        <v>19.000000826510991</v>
      </c>
      <c r="U76" s="70">
        <v>31.999999965221022</v>
      </c>
      <c r="V76" s="70">
        <v>60.000000355945794</v>
      </c>
      <c r="W76" s="70">
        <v>67.999999098558817</v>
      </c>
      <c r="X76" s="70">
        <v>76.999996073390832</v>
      </c>
      <c r="Y76" s="70">
        <v>86.00000074534212</v>
      </c>
      <c r="Z76" s="70">
        <v>92.999998339016415</v>
      </c>
      <c r="AA76" s="70">
        <v>99.000002046169854</v>
      </c>
      <c r="AB76" s="70">
        <v>102.00000022555392</v>
      </c>
      <c r="AC76" s="70">
        <v>103.99999593774574</v>
      </c>
      <c r="AD76" s="70">
        <v>104.00000268007844</v>
      </c>
      <c r="AE76" s="70">
        <v>102.99999679690808</v>
      </c>
      <c r="AF76" s="70">
        <v>803.00006185403527</v>
      </c>
      <c r="AG76" s="70">
        <v>3042.0000215967048</v>
      </c>
      <c r="AH76" s="70">
        <v>7250.0002146857469</v>
      </c>
      <c r="AI76" s="70">
        <v>13832.000041011825</v>
      </c>
      <c r="AJ76" s="70">
        <v>23149.999619138362</v>
      </c>
      <c r="AK76" s="70">
        <v>35449.999676380357</v>
      </c>
      <c r="AL76" s="70">
        <v>50949.000807462558</v>
      </c>
      <c r="AM76" s="70">
        <v>69876.999991078599</v>
      </c>
      <c r="AN76" s="70">
        <v>92294.001351722734</v>
      </c>
      <c r="AO76" s="70">
        <v>118263.00185637307</v>
      </c>
      <c r="AP76" s="70">
        <v>147830.99909302921</v>
      </c>
      <c r="AQ76" s="70">
        <v>181155.99671642244</v>
      </c>
      <c r="AR76" s="70">
        <v>218394.00531576941</v>
      </c>
      <c r="AS76" s="70">
        <v>259463.00065530982</v>
      </c>
      <c r="AT76" s="70">
        <v>304251.00621580723</v>
      </c>
      <c r="AU76" s="70">
        <v>353345.98902764189</v>
      </c>
      <c r="AV76" s="70">
        <v>405974.00098926108</v>
      </c>
      <c r="AW76" s="70">
        <v>461246.98598042998</v>
      </c>
      <c r="AX76" s="70">
        <v>519024.9904384379</v>
      </c>
      <c r="AY76" s="70">
        <v>578739.99176033936</v>
      </c>
      <c r="AZ76" s="70">
        <v>639741.01026800822</v>
      </c>
    </row>
    <row r="77" spans="1:52" x14ac:dyDescent="0.35">
      <c r="A77" s="69" t="s">
        <v>894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59.999998979964701</v>
      </c>
      <c r="S77" s="70">
        <v>119.9999996610846</v>
      </c>
      <c r="T77" s="70">
        <v>186.00000809110759</v>
      </c>
      <c r="U77" s="70">
        <v>276.99999969894446</v>
      </c>
      <c r="V77" s="70">
        <v>441.00000261620158</v>
      </c>
      <c r="W77" s="70">
        <v>457.99999392852851</v>
      </c>
      <c r="X77" s="70">
        <v>468.99997608338049</v>
      </c>
      <c r="Y77" s="70">
        <v>474.00000410804842</v>
      </c>
      <c r="Z77" s="70">
        <v>471.99999157006181</v>
      </c>
      <c r="AA77" s="70">
        <v>462.00000954879266</v>
      </c>
      <c r="AB77" s="70">
        <v>447.00000098845686</v>
      </c>
      <c r="AC77" s="70">
        <v>423.99998343850189</v>
      </c>
      <c r="AD77" s="70">
        <v>397.00001023068404</v>
      </c>
      <c r="AE77" s="70">
        <v>366.9999885870414</v>
      </c>
      <c r="AF77" s="70">
        <v>1082.0000833450388</v>
      </c>
      <c r="AG77" s="70">
        <v>3095.0000219729791</v>
      </c>
      <c r="AH77" s="70">
        <v>6354.00018815355</v>
      </c>
      <c r="AI77" s="70">
        <v>10743.000031852953</v>
      </c>
      <c r="AJ77" s="70">
        <v>16107.999734992689</v>
      </c>
      <c r="AK77" s="70">
        <v>22229.999797064469</v>
      </c>
      <c r="AL77" s="70">
        <v>28916.000458273713</v>
      </c>
      <c r="AM77" s="70">
        <v>35951.999995409904</v>
      </c>
      <c r="AN77" s="70">
        <v>43148.000631938507</v>
      </c>
      <c r="AO77" s="70">
        <v>50340.000790186452</v>
      </c>
      <c r="AP77" s="70">
        <v>57388.999647907774</v>
      </c>
      <c r="AQ77" s="70">
        <v>64202.998836276296</v>
      </c>
      <c r="AR77" s="70">
        <v>70722.001721392735</v>
      </c>
      <c r="AS77" s="70">
        <v>76852.000194100387</v>
      </c>
      <c r="AT77" s="70">
        <v>82529.001686056436</v>
      </c>
      <c r="AU77" s="70">
        <v>87798.997273601315</v>
      </c>
      <c r="AV77" s="70">
        <v>92597.000225636642</v>
      </c>
      <c r="AW77" s="70">
        <v>96796.997057862012</v>
      </c>
      <c r="AX77" s="70">
        <v>100436.99814973341</v>
      </c>
      <c r="AY77" s="70">
        <v>103545.99852579067</v>
      </c>
      <c r="AZ77" s="70">
        <v>106140.00170357441</v>
      </c>
    </row>
    <row r="78" spans="1:52" x14ac:dyDescent="0.35">
      <c r="A78" s="65" t="s">
        <v>861</v>
      </c>
      <c r="B78" s="66">
        <v>44501</v>
      </c>
      <c r="C78" s="66">
        <v>44293</v>
      </c>
      <c r="D78" s="66">
        <v>44550</v>
      </c>
      <c r="E78" s="66">
        <v>44982</v>
      </c>
      <c r="F78" s="66">
        <v>45727</v>
      </c>
      <c r="G78" s="66">
        <v>44675</v>
      </c>
      <c r="H78" s="66">
        <v>44648</v>
      </c>
      <c r="I78" s="66">
        <v>44785</v>
      </c>
      <c r="J78" s="66">
        <v>45046</v>
      </c>
      <c r="K78" s="66">
        <v>43485</v>
      </c>
      <c r="L78" s="66">
        <v>42860</v>
      </c>
      <c r="M78" s="66">
        <v>42081</v>
      </c>
      <c r="N78" s="66">
        <v>41649</v>
      </c>
      <c r="O78" s="66">
        <v>41455</v>
      </c>
      <c r="P78" s="66">
        <v>41250</v>
      </c>
      <c r="Q78" s="66">
        <v>40820</v>
      </c>
      <c r="R78" s="66">
        <v>36375.307409597503</v>
      </c>
      <c r="S78" s="66">
        <v>37165.331602702347</v>
      </c>
      <c r="T78" s="66">
        <v>37762.150160504352</v>
      </c>
      <c r="U78" s="66">
        <v>38336.769270170429</v>
      </c>
      <c r="V78" s="66">
        <v>38896.849481915349</v>
      </c>
      <c r="W78" s="66">
        <v>39414.620077071944</v>
      </c>
      <c r="X78" s="66">
        <v>39879.73613620751</v>
      </c>
      <c r="Y78" s="66">
        <v>40301.044923900801</v>
      </c>
      <c r="Z78" s="66">
        <v>40718.477609810107</v>
      </c>
      <c r="AA78" s="66">
        <v>41151.825580099583</v>
      </c>
      <c r="AB78" s="66">
        <v>41582.613425573523</v>
      </c>
      <c r="AC78" s="66">
        <v>42008.426913728341</v>
      </c>
      <c r="AD78" s="66">
        <v>42432.189042405334</v>
      </c>
      <c r="AE78" s="66">
        <v>42847.097840360082</v>
      </c>
      <c r="AF78" s="66">
        <v>43240.962215513908</v>
      </c>
      <c r="AG78" s="66">
        <v>43610.836450394789</v>
      </c>
      <c r="AH78" s="66">
        <v>43943.770013811612</v>
      </c>
      <c r="AI78" s="66">
        <v>44225.927659669636</v>
      </c>
      <c r="AJ78" s="66">
        <v>44481.317361417139</v>
      </c>
      <c r="AK78" s="66">
        <v>44700.362704658284</v>
      </c>
      <c r="AL78" s="66">
        <v>44911.73018107815</v>
      </c>
      <c r="AM78" s="66">
        <v>45117.690364503433</v>
      </c>
      <c r="AN78" s="66">
        <v>45325.598861487357</v>
      </c>
      <c r="AO78" s="66">
        <v>45535.168039264172</v>
      </c>
      <c r="AP78" s="66">
        <v>45751.156444722648</v>
      </c>
      <c r="AQ78" s="66">
        <v>45961.391662516056</v>
      </c>
      <c r="AR78" s="66">
        <v>46159.173284842349</v>
      </c>
      <c r="AS78" s="66">
        <v>46353.556138083979</v>
      </c>
      <c r="AT78" s="66">
        <v>46540.924863476568</v>
      </c>
      <c r="AU78" s="66">
        <v>46740.334446241643</v>
      </c>
      <c r="AV78" s="66">
        <v>46947.862080975014</v>
      </c>
      <c r="AW78" s="66">
        <v>47155.539812909003</v>
      </c>
      <c r="AX78" s="66">
        <v>47350.697736478593</v>
      </c>
      <c r="AY78" s="66">
        <v>47548.369377553681</v>
      </c>
      <c r="AZ78" s="66">
        <v>47738.064462698836</v>
      </c>
    </row>
    <row r="79" spans="1:52" x14ac:dyDescent="0.35">
      <c r="A79" s="67" t="s">
        <v>878</v>
      </c>
      <c r="B79" s="68">
        <v>44431</v>
      </c>
      <c r="C79" s="68">
        <v>44225</v>
      </c>
      <c r="D79" s="68">
        <v>44481</v>
      </c>
      <c r="E79" s="68">
        <v>44903</v>
      </c>
      <c r="F79" s="68">
        <v>45644</v>
      </c>
      <c r="G79" s="68">
        <v>44587</v>
      </c>
      <c r="H79" s="68">
        <v>44603</v>
      </c>
      <c r="I79" s="68">
        <v>44746</v>
      </c>
      <c r="J79" s="68">
        <v>44976</v>
      </c>
      <c r="K79" s="68">
        <v>43415</v>
      </c>
      <c r="L79" s="68">
        <v>42781</v>
      </c>
      <c r="M79" s="68">
        <v>41994</v>
      </c>
      <c r="N79" s="68">
        <v>41550</v>
      </c>
      <c r="O79" s="68">
        <v>41382</v>
      </c>
      <c r="P79" s="68">
        <v>41181</v>
      </c>
      <c r="Q79" s="68">
        <v>40626</v>
      </c>
      <c r="R79" s="68">
        <v>36191.978716321195</v>
      </c>
      <c r="S79" s="68">
        <v>36788.328238940237</v>
      </c>
      <c r="T79" s="68">
        <v>37083.147460462445</v>
      </c>
      <c r="U79" s="68">
        <v>37322.722471162924</v>
      </c>
      <c r="V79" s="68">
        <v>37522.819473992895</v>
      </c>
      <c r="W79" s="68">
        <v>37660.592482430853</v>
      </c>
      <c r="X79" s="68">
        <v>37728.696430372802</v>
      </c>
      <c r="Y79" s="68">
        <v>37745.978676244064</v>
      </c>
      <c r="Z79" s="68">
        <v>37759.515571267213</v>
      </c>
      <c r="AA79" s="68">
        <v>37795.758251315012</v>
      </c>
      <c r="AB79" s="68">
        <v>37824.738732102349</v>
      </c>
      <c r="AC79" s="68">
        <v>37841.582949207848</v>
      </c>
      <c r="AD79" s="68">
        <v>37851.060669205101</v>
      </c>
      <c r="AE79" s="68">
        <v>37837.203325325449</v>
      </c>
      <c r="AF79" s="68">
        <v>37783.966983903643</v>
      </c>
      <c r="AG79" s="68">
        <v>37683.858677780307</v>
      </c>
      <c r="AH79" s="68">
        <v>37513.80366598691</v>
      </c>
      <c r="AI79" s="68">
        <v>37264.939045755636</v>
      </c>
      <c r="AJ79" s="68">
        <v>36963.432735655391</v>
      </c>
      <c r="AK79" s="68">
        <v>36604.659235978732</v>
      </c>
      <c r="AL79" s="68">
        <v>36218.588846792292</v>
      </c>
      <c r="AM79" s="68">
        <v>35788.961150415082</v>
      </c>
      <c r="AN79" s="68">
        <v>35328.68733569004</v>
      </c>
      <c r="AO79" s="68">
        <v>34840.128571164241</v>
      </c>
      <c r="AP79" s="68">
        <v>34325.867649510488</v>
      </c>
      <c r="AQ79" s="68">
        <v>33773.287800921535</v>
      </c>
      <c r="AR79" s="68">
        <v>33180.124560563898</v>
      </c>
      <c r="AS79" s="68">
        <v>32551.092774737517</v>
      </c>
      <c r="AT79" s="68">
        <v>31888.633692448235</v>
      </c>
      <c r="AU79" s="68">
        <v>31191.88850245209</v>
      </c>
      <c r="AV79" s="68">
        <v>30505.209920292713</v>
      </c>
      <c r="AW79" s="68">
        <v>29798.709196812189</v>
      </c>
      <c r="AX79" s="68">
        <v>29079.042615077924</v>
      </c>
      <c r="AY79" s="68">
        <v>28360.220315206159</v>
      </c>
      <c r="AZ79" s="68">
        <v>27646.458203989077</v>
      </c>
    </row>
    <row r="80" spans="1:52" x14ac:dyDescent="0.35">
      <c r="A80" s="69" t="s">
        <v>889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4.0000356897836511</v>
      </c>
      <c r="T80" s="70">
        <v>9.000035788478872</v>
      </c>
      <c r="U80" s="70">
        <v>14.000646140143109</v>
      </c>
      <c r="V80" s="70">
        <v>19.000414956715126</v>
      </c>
      <c r="W80" s="70">
        <v>24.000377577757316</v>
      </c>
      <c r="X80" s="70">
        <v>29.000535318087657</v>
      </c>
      <c r="Y80" s="70">
        <v>34.00088157351432</v>
      </c>
      <c r="Z80" s="70">
        <v>38.999499663120268</v>
      </c>
      <c r="AA80" s="70">
        <v>44.000882737342522</v>
      </c>
      <c r="AB80" s="70">
        <v>46.998432834791153</v>
      </c>
      <c r="AC80" s="70">
        <v>49.998127724028031</v>
      </c>
      <c r="AD80" s="70">
        <v>51.001429171187844</v>
      </c>
      <c r="AE80" s="70">
        <v>51.998905146068061</v>
      </c>
      <c r="AF80" s="70">
        <v>51.999954561798361</v>
      </c>
      <c r="AG80" s="70">
        <v>51.999804990037575</v>
      </c>
      <c r="AH80" s="70">
        <v>52.99972261815072</v>
      </c>
      <c r="AI80" s="70">
        <v>52.999913308065175</v>
      </c>
      <c r="AJ80" s="70">
        <v>53.99917129437808</v>
      </c>
      <c r="AK80" s="70">
        <v>52.998058774705591</v>
      </c>
      <c r="AL80" s="70">
        <v>52.000845436887722</v>
      </c>
      <c r="AM80" s="70">
        <v>50.998519661111189</v>
      </c>
      <c r="AN80" s="70">
        <v>48.999566346310743</v>
      </c>
      <c r="AO80" s="70">
        <v>47.000173445600453</v>
      </c>
      <c r="AP80" s="70">
        <v>45.001137486612443</v>
      </c>
      <c r="AQ80" s="70">
        <v>44.000374951604755</v>
      </c>
      <c r="AR80" s="70">
        <v>42.000157671599879</v>
      </c>
      <c r="AS80" s="70">
        <v>40.001342887542265</v>
      </c>
      <c r="AT80" s="70">
        <v>40.000794897702249</v>
      </c>
      <c r="AU80" s="70">
        <v>39.998574683361127</v>
      </c>
      <c r="AV80" s="70">
        <v>39.001546908320741</v>
      </c>
      <c r="AW80" s="70">
        <v>38.999619405875208</v>
      </c>
      <c r="AX80" s="70">
        <v>37.001326664759716</v>
      </c>
      <c r="AY80" s="70">
        <v>36.000279666693288</v>
      </c>
      <c r="AZ80" s="70">
        <v>34.999314107845983</v>
      </c>
    </row>
    <row r="81" spans="1:52" x14ac:dyDescent="0.35">
      <c r="A81" s="69" t="s">
        <v>879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7.0000624571213894</v>
      </c>
      <c r="T81" s="70">
        <v>17.000067600460092</v>
      </c>
      <c r="U81" s="70">
        <v>27.001246127418856</v>
      </c>
      <c r="V81" s="70">
        <v>37.000808073603139</v>
      </c>
      <c r="W81" s="70">
        <v>47.00073942310808</v>
      </c>
      <c r="X81" s="70">
        <v>57.001052176930912</v>
      </c>
      <c r="Y81" s="70">
        <v>65.001685361130328</v>
      </c>
      <c r="Z81" s="70">
        <v>70.999089130295872</v>
      </c>
      <c r="AA81" s="70">
        <v>76.001524728137085</v>
      </c>
      <c r="AB81" s="70">
        <v>79.997332484750899</v>
      </c>
      <c r="AC81" s="70">
        <v>82.996892021886524</v>
      </c>
      <c r="AD81" s="70">
        <v>85.002381951979743</v>
      </c>
      <c r="AE81" s="70">
        <v>86.998168225152341</v>
      </c>
      <c r="AF81" s="70">
        <v>86.999923978393412</v>
      </c>
      <c r="AG81" s="70">
        <v>86.999673733332088</v>
      </c>
      <c r="AH81" s="70">
        <v>86.999544675077601</v>
      </c>
      <c r="AI81" s="70">
        <v>86.99985769437113</v>
      </c>
      <c r="AJ81" s="70">
        <v>86.998664863164691</v>
      </c>
      <c r="AK81" s="70">
        <v>84.996886714150477</v>
      </c>
      <c r="AL81" s="70">
        <v>85.001381964143391</v>
      </c>
      <c r="AM81" s="70">
        <v>83.997561794771372</v>
      </c>
      <c r="AN81" s="70">
        <v>82.999265443750858</v>
      </c>
      <c r="AO81" s="70">
        <v>81.000298916885882</v>
      </c>
      <c r="AP81" s="70">
        <v>79.001996920941835</v>
      </c>
      <c r="AQ81" s="70">
        <v>77.000656165308328</v>
      </c>
      <c r="AR81" s="70">
        <v>75.000281556428362</v>
      </c>
      <c r="AS81" s="70">
        <v>72.002417197576079</v>
      </c>
      <c r="AT81" s="70">
        <v>70.00139107097894</v>
      </c>
      <c r="AU81" s="70">
        <v>68.997541328797936</v>
      </c>
      <c r="AV81" s="70">
        <v>68.002697173482318</v>
      </c>
      <c r="AW81" s="70">
        <v>65.999355917634972</v>
      </c>
      <c r="AX81" s="70">
        <v>63.002258915671959</v>
      </c>
      <c r="AY81" s="70">
        <v>61.000473879674743</v>
      </c>
      <c r="AZ81" s="70">
        <v>58.998843781797511</v>
      </c>
    </row>
    <row r="82" spans="1:52" x14ac:dyDescent="0.35">
      <c r="A82" s="69" t="s">
        <v>890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69.000615648767976</v>
      </c>
      <c r="T82" s="70">
        <v>178.00070781658215</v>
      </c>
      <c r="U82" s="70">
        <v>297.01370740160741</v>
      </c>
      <c r="V82" s="70">
        <v>423.00923824686834</v>
      </c>
      <c r="W82" s="70">
        <v>553.00870002082479</v>
      </c>
      <c r="X82" s="70">
        <v>682.01258920468206</v>
      </c>
      <c r="Y82" s="70">
        <v>808.02095033528155</v>
      </c>
      <c r="Z82" s="70">
        <v>927.98809454809248</v>
      </c>
      <c r="AA82" s="70">
        <v>1043.0209248874603</v>
      </c>
      <c r="AB82" s="70">
        <v>1152.9615544364724</v>
      </c>
      <c r="AC82" s="70">
        <v>1254.9530058731036</v>
      </c>
      <c r="AD82" s="70">
        <v>1352.0378870479601</v>
      </c>
      <c r="AE82" s="70">
        <v>1444.9695756936221</v>
      </c>
      <c r="AF82" s="70">
        <v>1530.9986621944863</v>
      </c>
      <c r="AG82" s="70">
        <v>1610.9939584413562</v>
      </c>
      <c r="AH82" s="70">
        <v>1689.9911551825419</v>
      </c>
      <c r="AI82" s="70">
        <v>1759.9971211734851</v>
      </c>
      <c r="AJ82" s="70">
        <v>1825.9719774728587</v>
      </c>
      <c r="AK82" s="70">
        <v>1884.9309583079253</v>
      </c>
      <c r="AL82" s="70">
        <v>1940.0315412992727</v>
      </c>
      <c r="AM82" s="70">
        <v>1985.9423538620947</v>
      </c>
      <c r="AN82" s="70">
        <v>2027.9820520473099</v>
      </c>
      <c r="AO82" s="70">
        <v>2062.0076094644282</v>
      </c>
      <c r="AP82" s="70">
        <v>2090.052829933778</v>
      </c>
      <c r="AQ82" s="70">
        <v>2113.0180061986557</v>
      </c>
      <c r="AR82" s="70">
        <v>2130.0079962025652</v>
      </c>
      <c r="AS82" s="70">
        <v>2139.0718109113227</v>
      </c>
      <c r="AT82" s="70">
        <v>2143.0425866443979</v>
      </c>
      <c r="AU82" s="70">
        <v>2138.923781192736</v>
      </c>
      <c r="AV82" s="70">
        <v>2131.084524657218</v>
      </c>
      <c r="AW82" s="70">
        <v>2117.9793308113767</v>
      </c>
      <c r="AX82" s="70">
        <v>2098.0752254774566</v>
      </c>
      <c r="AY82" s="70">
        <v>2074.0161119089412</v>
      </c>
      <c r="AZ82" s="70">
        <v>2044.9599243012867</v>
      </c>
    </row>
    <row r="83" spans="1:52" x14ac:dyDescent="0.35">
      <c r="A83" s="69" t="s">
        <v>880</v>
      </c>
      <c r="B83" s="70">
        <v>44431</v>
      </c>
      <c r="C83" s="70">
        <v>44225</v>
      </c>
      <c r="D83" s="70">
        <v>44481</v>
      </c>
      <c r="E83" s="70">
        <v>44903</v>
      </c>
      <c r="F83" s="70">
        <v>45644</v>
      </c>
      <c r="G83" s="70">
        <v>44587</v>
      </c>
      <c r="H83" s="70">
        <v>44603</v>
      </c>
      <c r="I83" s="70">
        <v>44746</v>
      </c>
      <c r="J83" s="70">
        <v>44976</v>
      </c>
      <c r="K83" s="70">
        <v>43415</v>
      </c>
      <c r="L83" s="70">
        <v>42781</v>
      </c>
      <c r="M83" s="70">
        <v>41994</v>
      </c>
      <c r="N83" s="70">
        <v>41550</v>
      </c>
      <c r="O83" s="70">
        <v>41382</v>
      </c>
      <c r="P83" s="70">
        <v>41181</v>
      </c>
      <c r="Q83" s="70">
        <v>40626</v>
      </c>
      <c r="R83" s="70">
        <v>36191.978716321195</v>
      </c>
      <c r="S83" s="70">
        <v>36708.327525144567</v>
      </c>
      <c r="T83" s="70">
        <v>36879.146649256923</v>
      </c>
      <c r="U83" s="70">
        <v>36984.706871493756</v>
      </c>
      <c r="V83" s="70">
        <v>37043.809012715705</v>
      </c>
      <c r="W83" s="70">
        <v>37036.582665409165</v>
      </c>
      <c r="X83" s="70">
        <v>36960.682253673098</v>
      </c>
      <c r="Y83" s="70">
        <v>36838.955158974139</v>
      </c>
      <c r="Z83" s="70">
        <v>36721.528887925706</v>
      </c>
      <c r="AA83" s="70">
        <v>36632.734918962073</v>
      </c>
      <c r="AB83" s="70">
        <v>36543.781445690271</v>
      </c>
      <c r="AC83" s="70">
        <v>36451.634998479873</v>
      </c>
      <c r="AD83" s="70">
        <v>36360.018886965074</v>
      </c>
      <c r="AE83" s="70">
        <v>36247.236802589905</v>
      </c>
      <c r="AF83" s="70">
        <v>36103.96845190708</v>
      </c>
      <c r="AG83" s="70">
        <v>35918.865296868455</v>
      </c>
      <c r="AH83" s="70">
        <v>35661.813358650776</v>
      </c>
      <c r="AI83" s="70">
        <v>35332.942205922016</v>
      </c>
      <c r="AJ83" s="70">
        <v>34951.463612613014</v>
      </c>
      <c r="AK83" s="70">
        <v>34519.735603049281</v>
      </c>
      <c r="AL83" s="70">
        <v>34057.553712386252</v>
      </c>
      <c r="AM83" s="70">
        <v>33555.025995063668</v>
      </c>
      <c r="AN83" s="70">
        <v>33024.707726263514</v>
      </c>
      <c r="AO83" s="70">
        <v>32469.119821387256</v>
      </c>
      <c r="AP83" s="70">
        <v>31885.805972458616</v>
      </c>
      <c r="AQ83" s="70">
        <v>31259.266377550299</v>
      </c>
      <c r="AR83" s="70">
        <v>30597.114863760511</v>
      </c>
      <c r="AS83" s="70">
        <v>29905.003942726598</v>
      </c>
      <c r="AT83" s="70">
        <v>29176.57979838402</v>
      </c>
      <c r="AU83" s="70">
        <v>28411.987561958493</v>
      </c>
      <c r="AV83" s="70">
        <v>27658.096995985299</v>
      </c>
      <c r="AW83" s="70">
        <v>26886.737614506841</v>
      </c>
      <c r="AX83" s="70">
        <v>26106.936051627494</v>
      </c>
      <c r="AY83" s="70">
        <v>25323.196722213172</v>
      </c>
      <c r="AZ83" s="70">
        <v>24543.519013227764</v>
      </c>
    </row>
    <row r="84" spans="1:52" x14ac:dyDescent="0.35">
      <c r="A84" s="69" t="s">
        <v>881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0</v>
      </c>
      <c r="AB84" s="70">
        <v>0</v>
      </c>
      <c r="AC84" s="70">
        <v>0</v>
      </c>
      <c r="AD84" s="70">
        <v>0</v>
      </c>
      <c r="AE84" s="70">
        <v>0.9999789451166935</v>
      </c>
      <c r="AF84" s="70">
        <v>1.99999825237686</v>
      </c>
      <c r="AG84" s="70">
        <v>2.9999887494252446</v>
      </c>
      <c r="AH84" s="70">
        <v>3.999979065520809</v>
      </c>
      <c r="AI84" s="70">
        <v>5.9999901858186995</v>
      </c>
      <c r="AJ84" s="70">
        <v>8.9998618823963472</v>
      </c>
      <c r="AK84" s="70">
        <v>11.999560477291833</v>
      </c>
      <c r="AL84" s="70">
        <v>16.000260134426991</v>
      </c>
      <c r="AM84" s="70">
        <v>21.999361422440121</v>
      </c>
      <c r="AN84" s="70">
        <v>29.999734497741272</v>
      </c>
      <c r="AO84" s="70">
        <v>40.00014761327698</v>
      </c>
      <c r="AP84" s="70">
        <v>53.001339706454651</v>
      </c>
      <c r="AQ84" s="70">
        <v>69.000587992289283</v>
      </c>
      <c r="AR84" s="70">
        <v>87.000326605456891</v>
      </c>
      <c r="AS84" s="70">
        <v>106.00355865198701</v>
      </c>
      <c r="AT84" s="70">
        <v>130.00258341753229</v>
      </c>
      <c r="AU84" s="70">
        <v>162.99419183469658</v>
      </c>
      <c r="AV84" s="70">
        <v>206.00817084907877</v>
      </c>
      <c r="AW84" s="70">
        <v>255.99750174112958</v>
      </c>
      <c r="AX84" s="70">
        <v>316.01133043416411</v>
      </c>
      <c r="AY84" s="70">
        <v>388.00301418547213</v>
      </c>
      <c r="AZ84" s="70">
        <v>471.99075025438009</v>
      </c>
    </row>
    <row r="85" spans="1:52" x14ac:dyDescent="0.35">
      <c r="A85" s="69" t="s">
        <v>895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0.99996665605938628</v>
      </c>
      <c r="AC85" s="70">
        <v>1.9999251089611212</v>
      </c>
      <c r="AD85" s="70">
        <v>3.0000840688934027</v>
      </c>
      <c r="AE85" s="70">
        <v>4.9998947255834674</v>
      </c>
      <c r="AF85" s="70">
        <v>7.9999930095074401</v>
      </c>
      <c r="AG85" s="70">
        <v>11.999954997700979</v>
      </c>
      <c r="AH85" s="70">
        <v>17.999905794843642</v>
      </c>
      <c r="AI85" s="70">
        <v>25.999957471881029</v>
      </c>
      <c r="AJ85" s="70">
        <v>35.999447529585389</v>
      </c>
      <c r="AK85" s="70">
        <v>49.998168655382635</v>
      </c>
      <c r="AL85" s="70">
        <v>68.00110557131471</v>
      </c>
      <c r="AM85" s="70">
        <v>90.997358611002326</v>
      </c>
      <c r="AN85" s="70">
        <v>113.99899109141683</v>
      </c>
      <c r="AO85" s="70">
        <v>141.00052033680134</v>
      </c>
      <c r="AP85" s="70">
        <v>173.00437300408782</v>
      </c>
      <c r="AQ85" s="70">
        <v>211.00179806337735</v>
      </c>
      <c r="AR85" s="70">
        <v>249.00093476734213</v>
      </c>
      <c r="AS85" s="70">
        <v>289.00970236249287</v>
      </c>
      <c r="AT85" s="70">
        <v>329.00653803360098</v>
      </c>
      <c r="AU85" s="70">
        <v>368.9868514540064</v>
      </c>
      <c r="AV85" s="70">
        <v>403.0159847193143</v>
      </c>
      <c r="AW85" s="70">
        <v>432.99577442933247</v>
      </c>
      <c r="AX85" s="70">
        <v>458.01642195837707</v>
      </c>
      <c r="AY85" s="70">
        <v>478.00371335220535</v>
      </c>
      <c r="AZ85" s="70">
        <v>491.99035831600639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23.000205216255996</v>
      </c>
      <c r="T93" s="68">
        <v>59.000234613361499</v>
      </c>
      <c r="U93" s="68">
        <v>98.00452298100177</v>
      </c>
      <c r="V93" s="68">
        <v>140.00305757579565</v>
      </c>
      <c r="W93" s="68">
        <v>181.00284756558642</v>
      </c>
      <c r="X93" s="68">
        <v>222.00409795225724</v>
      </c>
      <c r="Y93" s="68">
        <v>264.00684515905238</v>
      </c>
      <c r="Z93" s="68">
        <v>302.996112767319</v>
      </c>
      <c r="AA93" s="68">
        <v>337.00676096555526</v>
      </c>
      <c r="AB93" s="68">
        <v>368.98769608591357</v>
      </c>
      <c r="AC93" s="68">
        <v>398.98505923774366</v>
      </c>
      <c r="AD93" s="68">
        <v>425.01190975989869</v>
      </c>
      <c r="AE93" s="68">
        <v>452.99046213786215</v>
      </c>
      <c r="AF93" s="68">
        <v>478.99958144425796</v>
      </c>
      <c r="AG93" s="68">
        <v>504.99810615324947</v>
      </c>
      <c r="AH93" s="68">
        <v>531.99721571426767</v>
      </c>
      <c r="AI93" s="68">
        <v>553.9990938239265</v>
      </c>
      <c r="AJ93" s="68">
        <v>575.99116047336622</v>
      </c>
      <c r="AK93" s="68">
        <v>595.978170372161</v>
      </c>
      <c r="AL93" s="68">
        <v>616.01001517543909</v>
      </c>
      <c r="AM93" s="68">
        <v>632.98162638202712</v>
      </c>
      <c r="AN93" s="68">
        <v>648.99425630113615</v>
      </c>
      <c r="AO93" s="68">
        <v>665.00245407072975</v>
      </c>
      <c r="AP93" s="68">
        <v>681.01721396406833</v>
      </c>
      <c r="AQ93" s="68">
        <v>693.00590548777495</v>
      </c>
      <c r="AR93" s="68">
        <v>701.00263161408373</v>
      </c>
      <c r="AS93" s="68">
        <v>708.02376910949818</v>
      </c>
      <c r="AT93" s="68">
        <v>716.01422866887015</v>
      </c>
      <c r="AU93" s="68">
        <v>723.97420176883634</v>
      </c>
      <c r="AV93" s="68">
        <v>730.02895495061898</v>
      </c>
      <c r="AW93" s="68">
        <v>736.99280774692375</v>
      </c>
      <c r="AX93" s="68">
        <v>741.02656915099874</v>
      </c>
      <c r="AY93" s="68">
        <v>744.00577977832813</v>
      </c>
      <c r="AZ93" s="68">
        <v>744.98540029557876</v>
      </c>
    </row>
    <row r="94" spans="1:52" x14ac:dyDescent="0.35">
      <c r="A94" s="69" t="s">
        <v>889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17.000151681580519</v>
      </c>
      <c r="T95" s="70">
        <v>44.000174965896711</v>
      </c>
      <c r="U95" s="70">
        <v>73.003369159317643</v>
      </c>
      <c r="V95" s="70">
        <v>104.00227134201964</v>
      </c>
      <c r="W95" s="70">
        <v>134.00210814247833</v>
      </c>
      <c r="X95" s="70">
        <v>164.00302731608193</v>
      </c>
      <c r="Y95" s="70">
        <v>194.0050301547582</v>
      </c>
      <c r="Z95" s="70">
        <v>222.99713909937998</v>
      </c>
      <c r="AA95" s="70">
        <v>249.00499549087019</v>
      </c>
      <c r="AB95" s="70">
        <v>272.99089710421248</v>
      </c>
      <c r="AC95" s="70">
        <v>294.98895357176536</v>
      </c>
      <c r="AD95" s="70">
        <v>315.00882723380727</v>
      </c>
      <c r="AE95" s="70">
        <v>335.99292555920903</v>
      </c>
      <c r="AF95" s="70">
        <v>355.99968892308107</v>
      </c>
      <c r="AG95" s="70">
        <v>374.99859367815554</v>
      </c>
      <c r="AH95" s="70">
        <v>393.99793795379969</v>
      </c>
      <c r="AI95" s="70">
        <v>408.99933099997463</v>
      </c>
      <c r="AJ95" s="70">
        <v>423.99349312622792</v>
      </c>
      <c r="AK95" s="70">
        <v>436.98399404804422</v>
      </c>
      <c r="AL95" s="70">
        <v>452.00734879756249</v>
      </c>
      <c r="AM95" s="70">
        <v>464.98650279248437</v>
      </c>
      <c r="AN95" s="70">
        <v>478.99576081393565</v>
      </c>
      <c r="AO95" s="70">
        <v>492.00181564330683</v>
      </c>
      <c r="AP95" s="70">
        <v>504.01273985005935</v>
      </c>
      <c r="AQ95" s="70">
        <v>513.00437159484636</v>
      </c>
      <c r="AR95" s="70">
        <v>518.00194461639853</v>
      </c>
      <c r="AS95" s="70">
        <v>524.01759182680371</v>
      </c>
      <c r="AT95" s="70">
        <v>529.01051252211221</v>
      </c>
      <c r="AU95" s="70">
        <v>533.98097202287101</v>
      </c>
      <c r="AV95" s="70">
        <v>539.02137906627888</v>
      </c>
      <c r="AW95" s="70">
        <v>543.99469119990033</v>
      </c>
      <c r="AX95" s="70">
        <v>548.01964898076562</v>
      </c>
      <c r="AY95" s="70">
        <v>551.00428045411127</v>
      </c>
      <c r="AZ95" s="70">
        <v>552.98916290396653</v>
      </c>
    </row>
    <row r="96" spans="1:52" x14ac:dyDescent="0.35">
      <c r="A96" s="69" t="s">
        <v>890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6.0000535346754766</v>
      </c>
      <c r="T97" s="70">
        <v>15.000059647464788</v>
      </c>
      <c r="U97" s="70">
        <v>25.001153821684124</v>
      </c>
      <c r="V97" s="70">
        <v>36.000786233776026</v>
      </c>
      <c r="W97" s="70">
        <v>47.00073942310808</v>
      </c>
      <c r="X97" s="70">
        <v>58.001070636175314</v>
      </c>
      <c r="Y97" s="70">
        <v>70.001815004294187</v>
      </c>
      <c r="Z97" s="70">
        <v>79.998973667939012</v>
      </c>
      <c r="AA97" s="70">
        <v>88.001765474685044</v>
      </c>
      <c r="AB97" s="70">
        <v>95.99679898170109</v>
      </c>
      <c r="AC97" s="70">
        <v>103.99610566597831</v>
      </c>
      <c r="AD97" s="70">
        <v>110.00308252609143</v>
      </c>
      <c r="AE97" s="70">
        <v>116.99753657865314</v>
      </c>
      <c r="AF97" s="70">
        <v>122.99989252117689</v>
      </c>
      <c r="AG97" s="70">
        <v>129.99951247509392</v>
      </c>
      <c r="AH97" s="70">
        <v>137.99927776046792</v>
      </c>
      <c r="AI97" s="70">
        <v>144.9997628239519</v>
      </c>
      <c r="AJ97" s="70">
        <v>151.9976673471383</v>
      </c>
      <c r="AK97" s="70">
        <v>158.99417632411678</v>
      </c>
      <c r="AL97" s="70">
        <v>164.00266637787666</v>
      </c>
      <c r="AM97" s="70">
        <v>167.99512358954274</v>
      </c>
      <c r="AN97" s="70">
        <v>169.99849548720053</v>
      </c>
      <c r="AO97" s="70">
        <v>173.00063842742293</v>
      </c>
      <c r="AP97" s="70">
        <v>177.00447411400893</v>
      </c>
      <c r="AQ97" s="70">
        <v>180.00153389292856</v>
      </c>
      <c r="AR97" s="70">
        <v>183.00068699768519</v>
      </c>
      <c r="AS97" s="70">
        <v>184.00617728269444</v>
      </c>
      <c r="AT97" s="70">
        <v>187.00371614675799</v>
      </c>
      <c r="AU97" s="70">
        <v>189.99322974596535</v>
      </c>
      <c r="AV97" s="70">
        <v>191.00757588434004</v>
      </c>
      <c r="AW97" s="70">
        <v>192.99811654702347</v>
      </c>
      <c r="AX97" s="70">
        <v>193.00692017023314</v>
      </c>
      <c r="AY97" s="70">
        <v>193.00149932421681</v>
      </c>
      <c r="AZ97" s="70">
        <v>191.99623739161223</v>
      </c>
    </row>
    <row r="98" spans="1:52" x14ac:dyDescent="0.35">
      <c r="A98" s="69" t="s">
        <v>881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>
        <v>70</v>
      </c>
      <c r="C100" s="68">
        <v>68</v>
      </c>
      <c r="D100" s="68">
        <v>69</v>
      </c>
      <c r="E100" s="68">
        <v>79</v>
      </c>
      <c r="F100" s="68">
        <v>83</v>
      </c>
      <c r="G100" s="68">
        <v>88</v>
      </c>
      <c r="H100" s="68">
        <v>45</v>
      </c>
      <c r="I100" s="68">
        <v>39</v>
      </c>
      <c r="J100" s="68">
        <v>70</v>
      </c>
      <c r="K100" s="68">
        <v>70</v>
      </c>
      <c r="L100" s="68">
        <v>79</v>
      </c>
      <c r="M100" s="68">
        <v>87</v>
      </c>
      <c r="N100" s="68">
        <v>99</v>
      </c>
      <c r="O100" s="68">
        <v>73</v>
      </c>
      <c r="P100" s="68">
        <v>69</v>
      </c>
      <c r="Q100" s="68">
        <v>194</v>
      </c>
      <c r="R100" s="68">
        <v>183.32869327630775</v>
      </c>
      <c r="S100" s="68">
        <v>354.00315854585313</v>
      </c>
      <c r="T100" s="68">
        <v>620.0024654285445</v>
      </c>
      <c r="U100" s="68">
        <v>916.04227602650633</v>
      </c>
      <c r="V100" s="68">
        <v>1233.0269285068289</v>
      </c>
      <c r="W100" s="68">
        <v>1572.0247313431041</v>
      </c>
      <c r="X100" s="68">
        <v>1928.0355894232068</v>
      </c>
      <c r="Y100" s="68">
        <v>2290.0593765690528</v>
      </c>
      <c r="Z100" s="68">
        <v>2654.9659386047256</v>
      </c>
      <c r="AA100" s="68">
        <v>3018.0605477568124</v>
      </c>
      <c r="AB100" s="68">
        <v>3387.8870307292004</v>
      </c>
      <c r="AC100" s="68">
        <v>3766.8589427282718</v>
      </c>
      <c r="AD100" s="68">
        <v>4155.1164354173634</v>
      </c>
      <c r="AE100" s="68">
        <v>4555.9040739516558</v>
      </c>
      <c r="AF100" s="68">
        <v>4972.9956545350624</v>
      </c>
      <c r="AG100" s="68">
        <v>5398.9797527156315</v>
      </c>
      <c r="AH100" s="68">
        <v>5839.9694356603804</v>
      </c>
      <c r="AI100" s="68">
        <v>6294.9897032881181</v>
      </c>
      <c r="AJ100" s="68">
        <v>6753.8963504116591</v>
      </c>
      <c r="AK100" s="68">
        <v>7215.7357003448215</v>
      </c>
      <c r="AL100" s="68">
        <v>7678.1248320081522</v>
      </c>
      <c r="AM100" s="68">
        <v>8160.7631167515374</v>
      </c>
      <c r="AN100" s="68">
        <v>8652.9234202985062</v>
      </c>
      <c r="AO100" s="68">
        <v>9155.0337849887692</v>
      </c>
      <c r="AP100" s="68">
        <v>9670.2444332342729</v>
      </c>
      <c r="AQ100" s="68">
        <v>10204.086954685796</v>
      </c>
      <c r="AR100" s="68">
        <v>10757.040382699997</v>
      </c>
      <c r="AS100" s="68">
        <v>11329.38033932416</v>
      </c>
      <c r="AT100" s="68">
        <v>11919.236859642826</v>
      </c>
      <c r="AU100" s="68">
        <v>12541.55309196788</v>
      </c>
      <c r="AV100" s="68">
        <v>13166.522220383355</v>
      </c>
      <c r="AW100" s="68">
        <v>13802.865298956294</v>
      </c>
      <c r="AX100" s="68">
        <v>14441.517793670137</v>
      </c>
      <c r="AY100" s="68">
        <v>15082.117164807451</v>
      </c>
      <c r="AZ100" s="68">
        <v>15718.691956035171</v>
      </c>
    </row>
    <row r="101" spans="1:52" x14ac:dyDescent="0.35">
      <c r="A101" s="69" t="s">
        <v>884</v>
      </c>
      <c r="B101" s="70">
        <v>70</v>
      </c>
      <c r="C101" s="70">
        <v>68</v>
      </c>
      <c r="D101" s="70">
        <v>69</v>
      </c>
      <c r="E101" s="70">
        <v>79</v>
      </c>
      <c r="F101" s="70">
        <v>83</v>
      </c>
      <c r="G101" s="70">
        <v>88</v>
      </c>
      <c r="H101" s="70">
        <v>45</v>
      </c>
      <c r="I101" s="70">
        <v>39</v>
      </c>
      <c r="J101" s="70">
        <v>70</v>
      </c>
      <c r="K101" s="70">
        <v>70</v>
      </c>
      <c r="L101" s="70">
        <v>79</v>
      </c>
      <c r="M101" s="70">
        <v>87</v>
      </c>
      <c r="N101" s="70">
        <v>99</v>
      </c>
      <c r="O101" s="70">
        <v>73</v>
      </c>
      <c r="P101" s="70">
        <v>69</v>
      </c>
      <c r="Q101" s="70">
        <v>194</v>
      </c>
      <c r="R101" s="70">
        <v>183.32869327630775</v>
      </c>
      <c r="S101" s="70">
        <v>354.00315854585313</v>
      </c>
      <c r="T101" s="70">
        <v>620.0024654285445</v>
      </c>
      <c r="U101" s="70">
        <v>916.04227602650633</v>
      </c>
      <c r="V101" s="70">
        <v>1233.0269285068289</v>
      </c>
      <c r="W101" s="70">
        <v>1572.0247313431041</v>
      </c>
      <c r="X101" s="70">
        <v>1928.0355894232068</v>
      </c>
      <c r="Y101" s="70">
        <v>2290.0593765690528</v>
      </c>
      <c r="Z101" s="70">
        <v>2653.9659514338764</v>
      </c>
      <c r="AA101" s="70">
        <v>3016.0605076323877</v>
      </c>
      <c r="AB101" s="70">
        <v>3383.8871641049632</v>
      </c>
      <c r="AC101" s="70">
        <v>3759.8592048469077</v>
      </c>
      <c r="AD101" s="70">
        <v>4145.1161551877185</v>
      </c>
      <c r="AE101" s="70">
        <v>4540.9043897749052</v>
      </c>
      <c r="AF101" s="70">
        <v>4950.9956737589173</v>
      </c>
      <c r="AG101" s="70">
        <v>5367.9798689715708</v>
      </c>
      <c r="AH101" s="70">
        <v>5796.9696607060323</v>
      </c>
      <c r="AI101" s="70">
        <v>6235.9897997942344</v>
      </c>
      <c r="AJ101" s="70">
        <v>6673.8975781236913</v>
      </c>
      <c r="AK101" s="70">
        <v>7108.7396194223029</v>
      </c>
      <c r="AL101" s="70">
        <v>7537.1225395735146</v>
      </c>
      <c r="AM101" s="70">
        <v>7981.7683124507748</v>
      </c>
      <c r="AN101" s="70">
        <v>8427.9254115654476</v>
      </c>
      <c r="AO101" s="70">
        <v>8871.0327369345014</v>
      </c>
      <c r="AP101" s="70">
        <v>9318.2355355612162</v>
      </c>
      <c r="AQ101" s="70">
        <v>9769.083247777884</v>
      </c>
      <c r="AR101" s="70">
        <v>10223.038378018227</v>
      </c>
      <c r="AS101" s="70">
        <v>10676.358416685031</v>
      </c>
      <c r="AT101" s="70">
        <v>11120.220981561224</v>
      </c>
      <c r="AU101" s="70">
        <v>11569.587727162205</v>
      </c>
      <c r="AV101" s="70">
        <v>12000.475971790996</v>
      </c>
      <c r="AW101" s="70">
        <v>12408.878902756551</v>
      </c>
      <c r="AX101" s="70">
        <v>12796.458810872036</v>
      </c>
      <c r="AY101" s="70">
        <v>13160.102233713436</v>
      </c>
      <c r="AZ101" s="70">
        <v>13488.735657163841</v>
      </c>
    </row>
    <row r="102" spans="1:52" x14ac:dyDescent="0.35">
      <c r="A102" s="69" t="s">
        <v>885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0.99996665605938628</v>
      </c>
      <c r="AC102" s="70">
        <v>1.9999251089611212</v>
      </c>
      <c r="AD102" s="70">
        <v>3.0000840688934027</v>
      </c>
      <c r="AE102" s="70">
        <v>4.9998947255834674</v>
      </c>
      <c r="AF102" s="70">
        <v>6.9999938833190098</v>
      </c>
      <c r="AG102" s="70">
        <v>9.9999624980841482</v>
      </c>
      <c r="AH102" s="70">
        <v>12.999931962942629</v>
      </c>
      <c r="AI102" s="70">
        <v>16.999972193152981</v>
      </c>
      <c r="AJ102" s="70">
        <v>22.999647032790666</v>
      </c>
      <c r="AK102" s="70">
        <v>29.998901193229582</v>
      </c>
      <c r="AL102" s="70">
        <v>38.000617819264107</v>
      </c>
      <c r="AM102" s="70">
        <v>47.998606739869359</v>
      </c>
      <c r="AN102" s="70">
        <v>60.999460145407255</v>
      </c>
      <c r="AO102" s="70">
        <v>76.000280465226268</v>
      </c>
      <c r="AP102" s="70">
        <v>89.002249695744609</v>
      </c>
      <c r="AQ102" s="70">
        <v>105.00089477087499</v>
      </c>
      <c r="AR102" s="70">
        <v>123.00046175254251</v>
      </c>
      <c r="AS102" s="70">
        <v>144.00483439515216</v>
      </c>
      <c r="AT102" s="70">
        <v>172.00341806011966</v>
      </c>
      <c r="AU102" s="70">
        <v>204.99269525222576</v>
      </c>
      <c r="AV102" s="70">
        <v>241.00955910013585</v>
      </c>
      <c r="AW102" s="70">
        <v>282.99723825288936</v>
      </c>
      <c r="AX102" s="70">
        <v>326.01168899220727</v>
      </c>
      <c r="AY102" s="70">
        <v>373.00289765768326</v>
      </c>
      <c r="AZ102" s="70">
        <v>423.991690906477</v>
      </c>
    </row>
    <row r="103" spans="1:52" x14ac:dyDescent="0.35">
      <c r="A103" s="69" t="s">
        <v>886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0.99998717084923761</v>
      </c>
      <c r="AA103" s="70">
        <v>2.0000401244246602</v>
      </c>
      <c r="AB103" s="70">
        <v>2.9998999681781591</v>
      </c>
      <c r="AC103" s="70">
        <v>4.9998127724028034</v>
      </c>
      <c r="AD103" s="70">
        <v>7.0001961607512726</v>
      </c>
      <c r="AE103" s="70">
        <v>9.9997894511669347</v>
      </c>
      <c r="AF103" s="70">
        <v>14.999986892826451</v>
      </c>
      <c r="AG103" s="70">
        <v>20.999921245976712</v>
      </c>
      <c r="AH103" s="70">
        <v>29.999842991406066</v>
      </c>
      <c r="AI103" s="70">
        <v>41.999931300730893</v>
      </c>
      <c r="AJ103" s="70">
        <v>56.999125255176864</v>
      </c>
      <c r="AK103" s="70">
        <v>76.997179729289257</v>
      </c>
      <c r="AL103" s="70">
        <v>103.00167461537376</v>
      </c>
      <c r="AM103" s="70">
        <v>130.99619756089345</v>
      </c>
      <c r="AN103" s="70">
        <v>163.99854858765229</v>
      </c>
      <c r="AO103" s="70">
        <v>208.00076758904029</v>
      </c>
      <c r="AP103" s="70">
        <v>263.0066479773127</v>
      </c>
      <c r="AQ103" s="70">
        <v>330.00281213703568</v>
      </c>
      <c r="AR103" s="70">
        <v>411.00154292922741</v>
      </c>
      <c r="AS103" s="70">
        <v>509.01708824397537</v>
      </c>
      <c r="AT103" s="70">
        <v>627.01246002148275</v>
      </c>
      <c r="AU103" s="70">
        <v>766.97266955344958</v>
      </c>
      <c r="AV103" s="70">
        <v>925.03668949222265</v>
      </c>
      <c r="AW103" s="70">
        <v>1110.9891579468554</v>
      </c>
      <c r="AX103" s="70">
        <v>1319.0472938058938</v>
      </c>
      <c r="AY103" s="70">
        <v>1549.0120334363307</v>
      </c>
      <c r="AZ103" s="70">
        <v>1805.9646079648526</v>
      </c>
    </row>
    <row r="104" spans="1:52" x14ac:dyDescent="0.35">
      <c r="A104" s="69" t="s">
        <v>893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>
        <v>0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1.0000218398271119</v>
      </c>
      <c r="W105" s="68">
        <v>1.0000157324065548</v>
      </c>
      <c r="X105" s="68">
        <v>1.0000184592444019</v>
      </c>
      <c r="Y105" s="68">
        <v>1.0000259286327742</v>
      </c>
      <c r="Z105" s="68">
        <v>0.99998717084923761</v>
      </c>
      <c r="AA105" s="68">
        <v>1.0000200622123301</v>
      </c>
      <c r="AB105" s="68">
        <v>0.99996665605938628</v>
      </c>
      <c r="AC105" s="68">
        <v>0.99996255448056059</v>
      </c>
      <c r="AD105" s="68">
        <v>1.0000280229644676</v>
      </c>
      <c r="AE105" s="68">
        <v>0.9999789451166935</v>
      </c>
      <c r="AF105" s="68">
        <v>4.9999956309421503</v>
      </c>
      <c r="AG105" s="68">
        <v>22.999913745593542</v>
      </c>
      <c r="AH105" s="68">
        <v>57.999696450051729</v>
      </c>
      <c r="AI105" s="68">
        <v>111.99981680194904</v>
      </c>
      <c r="AJ105" s="68">
        <v>187.99711487672369</v>
      </c>
      <c r="AK105" s="68">
        <v>283.98959796257338</v>
      </c>
      <c r="AL105" s="68">
        <v>399.00648710227313</v>
      </c>
      <c r="AM105" s="68">
        <v>534.98447095479389</v>
      </c>
      <c r="AN105" s="68">
        <v>694.99384919767283</v>
      </c>
      <c r="AO105" s="68">
        <v>875.00322904043401</v>
      </c>
      <c r="AP105" s="68">
        <v>1074.0271480138169</v>
      </c>
      <c r="AQ105" s="68">
        <v>1291.0110014209488</v>
      </c>
      <c r="AR105" s="68">
        <v>1521.005709964367</v>
      </c>
      <c r="AS105" s="68">
        <v>1765.0592549128025</v>
      </c>
      <c r="AT105" s="68">
        <v>2017.0400827166359</v>
      </c>
      <c r="AU105" s="68">
        <v>2282.9186500528363</v>
      </c>
      <c r="AV105" s="68">
        <v>2546.1009853483229</v>
      </c>
      <c r="AW105" s="68">
        <v>2816.9725093936017</v>
      </c>
      <c r="AX105" s="68">
        <v>3089.1107585795344</v>
      </c>
      <c r="AY105" s="68">
        <v>3362.0261177617458</v>
      </c>
      <c r="AZ105" s="68">
        <v>3627.9289023790061</v>
      </c>
    </row>
    <row r="106" spans="1:52" x14ac:dyDescent="0.35">
      <c r="A106" s="69" t="s">
        <v>888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1.99999825237686</v>
      </c>
      <c r="AG106" s="70">
        <v>12.999951247509394</v>
      </c>
      <c r="AH106" s="70">
        <v>34.999816823307079</v>
      </c>
      <c r="AI106" s="70">
        <v>70.999883865521269</v>
      </c>
      <c r="AJ106" s="70">
        <v>123.99809704634967</v>
      </c>
      <c r="AK106" s="70">
        <v>192.99293100977698</v>
      </c>
      <c r="AL106" s="70">
        <v>281.00456861087406</v>
      </c>
      <c r="AM106" s="70">
        <v>388.98870878769122</v>
      </c>
      <c r="AN106" s="70">
        <v>518.99540681092401</v>
      </c>
      <c r="AO106" s="70">
        <v>670.00247252238944</v>
      </c>
      <c r="AP106" s="70">
        <v>842.02128363839279</v>
      </c>
      <c r="AQ106" s="70">
        <v>1032.0087943194571</v>
      </c>
      <c r="AR106" s="70">
        <v>1241.0046588203679</v>
      </c>
      <c r="AS106" s="70">
        <v>1464.0491496840471</v>
      </c>
      <c r="AT106" s="70">
        <v>1700.0337831523454</v>
      </c>
      <c r="AU106" s="70">
        <v>1952.9304089151069</v>
      </c>
      <c r="AV106" s="70">
        <v>2206.0874994809114</v>
      </c>
      <c r="AW106" s="70">
        <v>2466.9759249819012</v>
      </c>
      <c r="AX106" s="70">
        <v>2733.0979939131976</v>
      </c>
      <c r="AY106" s="70">
        <v>3003.0233288633322</v>
      </c>
      <c r="AZ106" s="70">
        <v>3266.9359768666518</v>
      </c>
    </row>
    <row r="107" spans="1:52" x14ac:dyDescent="0.35">
      <c r="A107" s="69" t="s">
        <v>896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1.0000218398271119</v>
      </c>
      <c r="W107" s="70">
        <v>1.0000157324065548</v>
      </c>
      <c r="X107" s="70">
        <v>1.0000184592444019</v>
      </c>
      <c r="Y107" s="70">
        <v>1.0000259286327742</v>
      </c>
      <c r="Z107" s="70">
        <v>0.99998717084923761</v>
      </c>
      <c r="AA107" s="70">
        <v>1.0000200622123301</v>
      </c>
      <c r="AB107" s="70">
        <v>0.99996665605938628</v>
      </c>
      <c r="AC107" s="70">
        <v>0.99996255448056059</v>
      </c>
      <c r="AD107" s="70">
        <v>1.0000280229644676</v>
      </c>
      <c r="AE107" s="70">
        <v>0.9999789451166935</v>
      </c>
      <c r="AF107" s="70">
        <v>2.9999973785652898</v>
      </c>
      <c r="AG107" s="70">
        <v>9.9999624980841482</v>
      </c>
      <c r="AH107" s="70">
        <v>22.999879626744651</v>
      </c>
      <c r="AI107" s="70">
        <v>40.999932936427776</v>
      </c>
      <c r="AJ107" s="70">
        <v>63.999017830374022</v>
      </c>
      <c r="AK107" s="70">
        <v>90.996666952796403</v>
      </c>
      <c r="AL107" s="70">
        <v>118.00191849139907</v>
      </c>
      <c r="AM107" s="70">
        <v>145.99576216710264</v>
      </c>
      <c r="AN107" s="70">
        <v>175.99844238674879</v>
      </c>
      <c r="AO107" s="70">
        <v>205.00075651804451</v>
      </c>
      <c r="AP107" s="70">
        <v>232.00586437542415</v>
      </c>
      <c r="AQ107" s="70">
        <v>259.00220710149165</v>
      </c>
      <c r="AR107" s="70">
        <v>280.00105114399918</v>
      </c>
      <c r="AS107" s="70">
        <v>301.01010522875555</v>
      </c>
      <c r="AT107" s="70">
        <v>317.00629956429032</v>
      </c>
      <c r="AU107" s="70">
        <v>329.98824113772929</v>
      </c>
      <c r="AV107" s="70">
        <v>340.01348586741159</v>
      </c>
      <c r="AW107" s="70">
        <v>349.99658441170061</v>
      </c>
      <c r="AX107" s="70">
        <v>356.01276466633675</v>
      </c>
      <c r="AY107" s="70">
        <v>359.00278889841366</v>
      </c>
      <c r="AZ107" s="70">
        <v>360.99292551235425</v>
      </c>
    </row>
    <row r="108" spans="1:52" x14ac:dyDescent="0.35">
      <c r="A108" s="63" t="s">
        <v>870</v>
      </c>
      <c r="B108" s="64">
        <v>2926913.789295245</v>
      </c>
      <c r="C108" s="64">
        <v>3020117.0170421358</v>
      </c>
      <c r="D108" s="64">
        <v>3113409.6595001468</v>
      </c>
      <c r="E108" s="64">
        <v>3238888.2076319093</v>
      </c>
      <c r="F108" s="64">
        <v>3432821.8997216802</v>
      </c>
      <c r="G108" s="64">
        <v>3561727.2250153529</v>
      </c>
      <c r="H108" s="64">
        <v>3650352.0420584874</v>
      </c>
      <c r="I108" s="64">
        <v>3787895.6845089486</v>
      </c>
      <c r="J108" s="64">
        <v>3815331.8596047182</v>
      </c>
      <c r="K108" s="64">
        <v>3790282.9033607501</v>
      </c>
      <c r="L108" s="64">
        <v>3803450.2892176588</v>
      </c>
      <c r="M108" s="64">
        <v>3842343.6275671264</v>
      </c>
      <c r="N108" s="64">
        <v>3872125.7031336483</v>
      </c>
      <c r="O108" s="64">
        <v>3951014.4310979457</v>
      </c>
      <c r="P108" s="64">
        <v>4077632.7679170868</v>
      </c>
      <c r="Q108" s="64">
        <v>4256318.5595879471</v>
      </c>
      <c r="R108" s="64">
        <v>4398509.8265126599</v>
      </c>
      <c r="S108" s="64">
        <v>4503965.7845155904</v>
      </c>
      <c r="T108" s="64">
        <v>4600391.2471894128</v>
      </c>
      <c r="U108" s="64">
        <v>4688497.2797251809</v>
      </c>
      <c r="V108" s="64">
        <v>4781123.3247928135</v>
      </c>
      <c r="W108" s="64">
        <v>4848520.2179338764</v>
      </c>
      <c r="X108" s="64">
        <v>4912404.8969053347</v>
      </c>
      <c r="Y108" s="64">
        <v>4991230.8064387478</v>
      </c>
      <c r="Z108" s="64">
        <v>5078437.5524131358</v>
      </c>
      <c r="AA108" s="64">
        <v>5167744.6869401364</v>
      </c>
      <c r="AB108" s="64">
        <v>5254574.8923944961</v>
      </c>
      <c r="AC108" s="64">
        <v>5336473.6164857866</v>
      </c>
      <c r="AD108" s="64">
        <v>5417389.3203829965</v>
      </c>
      <c r="AE108" s="64">
        <v>5498726.576007477</v>
      </c>
      <c r="AF108" s="64">
        <v>5582793.9344865056</v>
      </c>
      <c r="AG108" s="64">
        <v>5670950.2791220052</v>
      </c>
      <c r="AH108" s="64">
        <v>5767268.4325657384</v>
      </c>
      <c r="AI108" s="64">
        <v>5867478.2167241341</v>
      </c>
      <c r="AJ108" s="64">
        <v>5969813.7586506959</v>
      </c>
      <c r="AK108" s="64">
        <v>6073981.4252618225</v>
      </c>
      <c r="AL108" s="64">
        <v>6179296.8754047304</v>
      </c>
      <c r="AM108" s="64">
        <v>6286217.657129636</v>
      </c>
      <c r="AN108" s="64">
        <v>6393806.2468261076</v>
      </c>
      <c r="AO108" s="64">
        <v>6502914.8528910661</v>
      </c>
      <c r="AP108" s="64">
        <v>6613554.0987003092</v>
      </c>
      <c r="AQ108" s="64">
        <v>6725716.7448861012</v>
      </c>
      <c r="AR108" s="64">
        <v>6840827.4793873122</v>
      </c>
      <c r="AS108" s="64">
        <v>6957390.2309747403</v>
      </c>
      <c r="AT108" s="64">
        <v>7075657.4407658316</v>
      </c>
      <c r="AU108" s="64">
        <v>7201837.5622332729</v>
      </c>
      <c r="AV108" s="64">
        <v>7335384.8238194492</v>
      </c>
      <c r="AW108" s="64">
        <v>7465201.7834179625</v>
      </c>
      <c r="AX108" s="64">
        <v>7594177.8395875264</v>
      </c>
      <c r="AY108" s="64">
        <v>7737843.0453763716</v>
      </c>
      <c r="AZ108" s="64">
        <v>7885121.5467404258</v>
      </c>
    </row>
    <row r="109" spans="1:52" x14ac:dyDescent="0.35">
      <c r="A109" s="65" t="s">
        <v>871</v>
      </c>
      <c r="B109" s="66">
        <v>2370864</v>
      </c>
      <c r="C109" s="66">
        <v>2465863</v>
      </c>
      <c r="D109" s="66">
        <v>2557492</v>
      </c>
      <c r="E109" s="66">
        <v>2682056</v>
      </c>
      <c r="F109" s="66">
        <v>2879435</v>
      </c>
      <c r="G109" s="66">
        <v>3021687</v>
      </c>
      <c r="H109" s="66">
        <v>3113050</v>
      </c>
      <c r="I109" s="66">
        <v>3249832</v>
      </c>
      <c r="J109" s="66">
        <v>3290409</v>
      </c>
      <c r="K109" s="66">
        <v>3270628</v>
      </c>
      <c r="L109" s="66">
        <v>3288475</v>
      </c>
      <c r="M109" s="66">
        <v>3318931</v>
      </c>
      <c r="N109" s="66">
        <v>3345766</v>
      </c>
      <c r="O109" s="66">
        <v>3410858</v>
      </c>
      <c r="P109" s="66">
        <v>3518265</v>
      </c>
      <c r="Q109" s="66">
        <v>3603480</v>
      </c>
      <c r="R109" s="66">
        <v>3671016.2277944782</v>
      </c>
      <c r="S109" s="66">
        <v>3753303.1569854431</v>
      </c>
      <c r="T109" s="66">
        <v>3833411.8984140647</v>
      </c>
      <c r="U109" s="66">
        <v>3909552.5674554715</v>
      </c>
      <c r="V109" s="66">
        <v>3994025.2871851353</v>
      </c>
      <c r="W109" s="66">
        <v>4052702.8007270838</v>
      </c>
      <c r="X109" s="66">
        <v>4106346.7864650823</v>
      </c>
      <c r="Y109" s="66">
        <v>4179197.0587575114</v>
      </c>
      <c r="Z109" s="66">
        <v>4258919.7539762678</v>
      </c>
      <c r="AA109" s="66">
        <v>4340191.178227026</v>
      </c>
      <c r="AB109" s="66">
        <v>4419328.0847884063</v>
      </c>
      <c r="AC109" s="66">
        <v>4494678.3802925479</v>
      </c>
      <c r="AD109" s="66">
        <v>4570488.3153827433</v>
      </c>
      <c r="AE109" s="66">
        <v>4647960.7395281522</v>
      </c>
      <c r="AF109" s="66">
        <v>4728847.5261204513</v>
      </c>
      <c r="AG109" s="66">
        <v>4813736.8390647741</v>
      </c>
      <c r="AH109" s="66">
        <v>4902763.2242124081</v>
      </c>
      <c r="AI109" s="66">
        <v>4994827.0046190964</v>
      </c>
      <c r="AJ109" s="66">
        <v>5088350.4329640726</v>
      </c>
      <c r="AK109" s="66">
        <v>5183427.6534906048</v>
      </c>
      <c r="AL109" s="66">
        <v>5279619.1196945375</v>
      </c>
      <c r="AM109" s="66">
        <v>5377402.8892863225</v>
      </c>
      <c r="AN109" s="66">
        <v>5475949.0750908824</v>
      </c>
      <c r="AO109" s="66">
        <v>5575960.2077126112</v>
      </c>
      <c r="AP109" s="66">
        <v>5677457.4049418662</v>
      </c>
      <c r="AQ109" s="66">
        <v>5780288.1009353194</v>
      </c>
      <c r="AR109" s="66">
        <v>5885836.3090912635</v>
      </c>
      <c r="AS109" s="66">
        <v>5992637.6224129079</v>
      </c>
      <c r="AT109" s="66">
        <v>6101046.1505178791</v>
      </c>
      <c r="AU109" s="66">
        <v>6216281.7331370488</v>
      </c>
      <c r="AV109" s="66">
        <v>6338123.3765124213</v>
      </c>
      <c r="AW109" s="66">
        <v>6456696.6748797111</v>
      </c>
      <c r="AX109" s="66">
        <v>6574671.3112896401</v>
      </c>
      <c r="AY109" s="66">
        <v>6707552.4916045014</v>
      </c>
      <c r="AZ109" s="66">
        <v>6844215.2413647501</v>
      </c>
    </row>
    <row r="110" spans="1:52" x14ac:dyDescent="0.35">
      <c r="A110" s="67" t="s">
        <v>878</v>
      </c>
      <c r="B110" s="68">
        <v>2370864</v>
      </c>
      <c r="C110" s="68">
        <v>2465863</v>
      </c>
      <c r="D110" s="68">
        <v>2557492</v>
      </c>
      <c r="E110" s="68">
        <v>2682056</v>
      </c>
      <c r="F110" s="68">
        <v>2878435</v>
      </c>
      <c r="G110" s="68">
        <v>3020670</v>
      </c>
      <c r="H110" s="68">
        <v>3112033</v>
      </c>
      <c r="I110" s="68">
        <v>3248815</v>
      </c>
      <c r="J110" s="68">
        <v>3289396</v>
      </c>
      <c r="K110" s="68">
        <v>3269650</v>
      </c>
      <c r="L110" s="68">
        <v>3287491</v>
      </c>
      <c r="M110" s="68">
        <v>3317703</v>
      </c>
      <c r="N110" s="68">
        <v>3344265</v>
      </c>
      <c r="O110" s="68">
        <v>3408568</v>
      </c>
      <c r="P110" s="68">
        <v>3513964</v>
      </c>
      <c r="Q110" s="68">
        <v>3597320</v>
      </c>
      <c r="R110" s="68">
        <v>3662629.2295586998</v>
      </c>
      <c r="S110" s="68">
        <v>3741458.1564900144</v>
      </c>
      <c r="T110" s="68">
        <v>3816940.8988505485</v>
      </c>
      <c r="U110" s="68">
        <v>3887213.5642130575</v>
      </c>
      <c r="V110" s="68">
        <v>3938921.2832229547</v>
      </c>
      <c r="W110" s="68">
        <v>3963809.7612294662</v>
      </c>
      <c r="X110" s="68">
        <v>3983886.8524773689</v>
      </c>
      <c r="Y110" s="68">
        <v>4022727.0939978166</v>
      </c>
      <c r="Z110" s="68">
        <v>4064434.8108763429</v>
      </c>
      <c r="AA110" s="68">
        <v>4098636.2796184556</v>
      </c>
      <c r="AB110" s="68">
        <v>4122213.0118571864</v>
      </c>
      <c r="AC110" s="68">
        <v>4134595.4299392789</v>
      </c>
      <c r="AD110" s="68">
        <v>4140585.3797782622</v>
      </c>
      <c r="AE110" s="68">
        <v>4142454.8766153501</v>
      </c>
      <c r="AF110" s="68">
        <v>4141015.8336424832</v>
      </c>
      <c r="AG110" s="68">
        <v>4135642.7208686802</v>
      </c>
      <c r="AH110" s="68">
        <v>4124262.0298218615</v>
      </c>
      <c r="AI110" s="68">
        <v>4105565.825760297</v>
      </c>
      <c r="AJ110" s="68">
        <v>4077796.9427809864</v>
      </c>
      <c r="AK110" s="68">
        <v>4041907.5095756627</v>
      </c>
      <c r="AL110" s="68">
        <v>3998363.3333267034</v>
      </c>
      <c r="AM110" s="68">
        <v>3948513.9187052739</v>
      </c>
      <c r="AN110" s="68">
        <v>3894349.764576125</v>
      </c>
      <c r="AO110" s="68">
        <v>3839409.8315883726</v>
      </c>
      <c r="AP110" s="68">
        <v>3785852.2700240575</v>
      </c>
      <c r="AQ110" s="68">
        <v>3736275.358007201</v>
      </c>
      <c r="AR110" s="68">
        <v>3692381.1939032464</v>
      </c>
      <c r="AS110" s="68">
        <v>3655031.3796222722</v>
      </c>
      <c r="AT110" s="68">
        <v>3623829.0894028749</v>
      </c>
      <c r="AU110" s="68">
        <v>3601107.4247081103</v>
      </c>
      <c r="AV110" s="68">
        <v>3587777.2131297556</v>
      </c>
      <c r="AW110" s="68">
        <v>3578127.3740001568</v>
      </c>
      <c r="AX110" s="68">
        <v>3571836.0825706245</v>
      </c>
      <c r="AY110" s="68">
        <v>3576967.7288855673</v>
      </c>
      <c r="AZ110" s="68">
        <v>3586742.6024336936</v>
      </c>
    </row>
    <row r="111" spans="1:52" x14ac:dyDescent="0.35">
      <c r="A111" s="69" t="s">
        <v>889</v>
      </c>
      <c r="B111" s="70">
        <v>3550</v>
      </c>
      <c r="C111" s="70">
        <v>20075</v>
      </c>
      <c r="D111" s="70">
        <v>37853</v>
      </c>
      <c r="E111" s="70">
        <v>47408</v>
      </c>
      <c r="F111" s="70">
        <v>54004</v>
      </c>
      <c r="G111" s="70">
        <v>58830</v>
      </c>
      <c r="H111" s="70">
        <v>61174</v>
      </c>
      <c r="I111" s="70">
        <v>61626</v>
      </c>
      <c r="J111" s="70">
        <v>62202</v>
      </c>
      <c r="K111" s="70">
        <v>51871</v>
      </c>
      <c r="L111" s="70">
        <v>49883</v>
      </c>
      <c r="M111" s="70">
        <v>46827</v>
      </c>
      <c r="N111" s="70">
        <v>44880</v>
      </c>
      <c r="O111" s="70">
        <v>46250</v>
      </c>
      <c r="P111" s="70">
        <v>42496</v>
      </c>
      <c r="Q111" s="70">
        <v>38173</v>
      </c>
      <c r="R111" s="70">
        <v>35772.992475080304</v>
      </c>
      <c r="S111" s="70">
        <v>33909.001418275955</v>
      </c>
      <c r="T111" s="70">
        <v>32499.999138745618</v>
      </c>
      <c r="U111" s="70">
        <v>31583.004584143189</v>
      </c>
      <c r="V111" s="70">
        <v>29384.002112818031</v>
      </c>
      <c r="W111" s="70">
        <v>28153.012509156139</v>
      </c>
      <c r="X111" s="70">
        <v>27874.984973930412</v>
      </c>
      <c r="Y111" s="70">
        <v>28748.993525126043</v>
      </c>
      <c r="Z111" s="70">
        <v>30325.991127584733</v>
      </c>
      <c r="AA111" s="70">
        <v>32112.986520738705</v>
      </c>
      <c r="AB111" s="70">
        <v>33921.008326405245</v>
      </c>
      <c r="AC111" s="70">
        <v>35547.995098791151</v>
      </c>
      <c r="AD111" s="70">
        <v>36957.994464031181</v>
      </c>
      <c r="AE111" s="70">
        <v>38075.989674243028</v>
      </c>
      <c r="AF111" s="70">
        <v>38936.97963025936</v>
      </c>
      <c r="AG111" s="70">
        <v>39550.006893816317</v>
      </c>
      <c r="AH111" s="70">
        <v>39987.009984694661</v>
      </c>
      <c r="AI111" s="70">
        <v>40254.008096365542</v>
      </c>
      <c r="AJ111" s="70">
        <v>40365.979635655727</v>
      </c>
      <c r="AK111" s="70">
        <v>40318.005083014417</v>
      </c>
      <c r="AL111" s="70">
        <v>40128.993309030215</v>
      </c>
      <c r="AM111" s="70">
        <v>39803.99918048783</v>
      </c>
      <c r="AN111" s="70">
        <v>39389.007733228063</v>
      </c>
      <c r="AO111" s="70">
        <v>38930.008431957976</v>
      </c>
      <c r="AP111" s="70">
        <v>38472.002743996738</v>
      </c>
      <c r="AQ111" s="70">
        <v>38043.013827323142</v>
      </c>
      <c r="AR111" s="70">
        <v>37682.00197884837</v>
      </c>
      <c r="AS111" s="70">
        <v>37384.00388281222</v>
      </c>
      <c r="AT111" s="70">
        <v>37155.000916644749</v>
      </c>
      <c r="AU111" s="70">
        <v>37007.004364539309</v>
      </c>
      <c r="AV111" s="70">
        <v>36970.002196180823</v>
      </c>
      <c r="AW111" s="70">
        <v>36970.00386425238</v>
      </c>
      <c r="AX111" s="70">
        <v>37013.990492922581</v>
      </c>
      <c r="AY111" s="70">
        <v>37169.997182719148</v>
      </c>
      <c r="AZ111" s="70">
        <v>37378.995856789588</v>
      </c>
    </row>
    <row r="112" spans="1:52" x14ac:dyDescent="0.35">
      <c r="A112" s="69" t="s">
        <v>879</v>
      </c>
      <c r="B112" s="70">
        <v>283372</v>
      </c>
      <c r="C112" s="70">
        <v>283371</v>
      </c>
      <c r="D112" s="70">
        <v>283368</v>
      </c>
      <c r="E112" s="70">
        <v>283337</v>
      </c>
      <c r="F112" s="70">
        <v>283024</v>
      </c>
      <c r="G112" s="70">
        <v>279908</v>
      </c>
      <c r="H112" s="70">
        <v>254031</v>
      </c>
      <c r="I112" s="70">
        <v>228553</v>
      </c>
      <c r="J112" s="70">
        <v>208206</v>
      </c>
      <c r="K112" s="70">
        <v>186235</v>
      </c>
      <c r="L112" s="70">
        <v>172803</v>
      </c>
      <c r="M112" s="70">
        <v>174458</v>
      </c>
      <c r="N112" s="70">
        <v>175707</v>
      </c>
      <c r="O112" s="70">
        <v>179331</v>
      </c>
      <c r="P112" s="70">
        <v>185070</v>
      </c>
      <c r="Q112" s="70">
        <v>189531</v>
      </c>
      <c r="R112" s="70">
        <v>193694.95925588234</v>
      </c>
      <c r="S112" s="70">
        <v>198489.0083019899</v>
      </c>
      <c r="T112" s="70">
        <v>203103.99461771661</v>
      </c>
      <c r="U112" s="70">
        <v>207404.03010384177</v>
      </c>
      <c r="V112" s="70">
        <v>212083.01524955031</v>
      </c>
      <c r="W112" s="70">
        <v>214594.09535004623</v>
      </c>
      <c r="X112" s="70">
        <v>216319.88339230948</v>
      </c>
      <c r="Y112" s="70">
        <v>218510.95078676881</v>
      </c>
      <c r="Z112" s="70">
        <v>220582.93546448668</v>
      </c>
      <c r="AA112" s="70">
        <v>222144.90675581541</v>
      </c>
      <c r="AB112" s="70">
        <v>222974.05473222732</v>
      </c>
      <c r="AC112" s="70">
        <v>223277.96921536766</v>
      </c>
      <c r="AD112" s="70">
        <v>223469.96652624733</v>
      </c>
      <c r="AE112" s="70">
        <v>223651.93934824565</v>
      </c>
      <c r="AF112" s="70">
        <v>223791.88292408257</v>
      </c>
      <c r="AG112" s="70">
        <v>223759.03900261558</v>
      </c>
      <c r="AH112" s="70">
        <v>223394.05578115085</v>
      </c>
      <c r="AI112" s="70">
        <v>222615.04477498919</v>
      </c>
      <c r="AJ112" s="70">
        <v>221358.8883260446</v>
      </c>
      <c r="AK112" s="70">
        <v>219704.02769875986</v>
      </c>
      <c r="AL112" s="70">
        <v>217708.9636999591</v>
      </c>
      <c r="AM112" s="70">
        <v>215429.99556457877</v>
      </c>
      <c r="AN112" s="70">
        <v>212980.04181428603</v>
      </c>
      <c r="AO112" s="70">
        <v>210521.04559733433</v>
      </c>
      <c r="AP112" s="70">
        <v>208172.01484776693</v>
      </c>
      <c r="AQ112" s="70">
        <v>206056.07489427482</v>
      </c>
      <c r="AR112" s="70">
        <v>204270.01072712056</v>
      </c>
      <c r="AS112" s="70">
        <v>202855.02106911707</v>
      </c>
      <c r="AT112" s="70">
        <v>201796.00497847513</v>
      </c>
      <c r="AU112" s="70">
        <v>201217.02373117264</v>
      </c>
      <c r="AV112" s="70">
        <v>201181.01195103745</v>
      </c>
      <c r="AW112" s="70">
        <v>201352.02104611701</v>
      </c>
      <c r="AX112" s="70">
        <v>201718.94818830307</v>
      </c>
      <c r="AY112" s="70">
        <v>202736.98463365433</v>
      </c>
      <c r="AZ112" s="70">
        <v>204019.977385757</v>
      </c>
    </row>
    <row r="113" spans="1:52" x14ac:dyDescent="0.35">
      <c r="A113" s="69" t="s">
        <v>890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354.99992532506377</v>
      </c>
      <c r="S113" s="70">
        <v>820.00003429727451</v>
      </c>
      <c r="T113" s="70">
        <v>1378.9999634563139</v>
      </c>
      <c r="U113" s="70">
        <v>2029.0002945010458</v>
      </c>
      <c r="V113" s="70">
        <v>2609.0001875967273</v>
      </c>
      <c r="W113" s="70">
        <v>3251.0014445091679</v>
      </c>
      <c r="X113" s="70">
        <v>4005.9978405583943</v>
      </c>
      <c r="Y113" s="70">
        <v>4933.9988887603704</v>
      </c>
      <c r="Z113" s="70">
        <v>5975.9982516140062</v>
      </c>
      <c r="AA113" s="70">
        <v>7066.9970336642618</v>
      </c>
      <c r="AB113" s="70">
        <v>8181.0020081460252</v>
      </c>
      <c r="AC113" s="70">
        <v>9284.9987198232193</v>
      </c>
      <c r="AD113" s="70">
        <v>10365.998447268446</v>
      </c>
      <c r="AE113" s="70">
        <v>11399.996908455996</v>
      </c>
      <c r="AF113" s="70">
        <v>12398.993513511206</v>
      </c>
      <c r="AG113" s="70">
        <v>13367.00232995304</v>
      </c>
      <c r="AH113" s="70">
        <v>14325.003576931278</v>
      </c>
      <c r="AI113" s="70">
        <v>15277.003072692811</v>
      </c>
      <c r="AJ113" s="70">
        <v>16231.991811077733</v>
      </c>
      <c r="AK113" s="70">
        <v>17189.002167070164</v>
      </c>
      <c r="AL113" s="70">
        <v>18157.996972398283</v>
      </c>
      <c r="AM113" s="70">
        <v>19130.999606117795</v>
      </c>
      <c r="AN113" s="70">
        <v>20124.003950937611</v>
      </c>
      <c r="AO113" s="70">
        <v>21147.004580288089</v>
      </c>
      <c r="AP113" s="70">
        <v>22219.001584759397</v>
      </c>
      <c r="AQ113" s="70">
        <v>23344.008484741775</v>
      </c>
      <c r="AR113" s="70">
        <v>24547.001289071464</v>
      </c>
      <c r="AS113" s="70">
        <v>25831.002682883649</v>
      </c>
      <c r="AT113" s="70">
        <v>27214.000671392012</v>
      </c>
      <c r="AU113" s="70">
        <v>28704.003385298358</v>
      </c>
      <c r="AV113" s="70">
        <v>30346.001802686053</v>
      </c>
      <c r="AW113" s="70">
        <v>32070.003352084768</v>
      </c>
      <c r="AX113" s="70">
        <v>33882.991297122593</v>
      </c>
      <c r="AY113" s="70">
        <v>35885.997280039257</v>
      </c>
      <c r="AZ113" s="70">
        <v>38023.99578529568</v>
      </c>
    </row>
    <row r="114" spans="1:52" x14ac:dyDescent="0.35">
      <c r="A114" s="69" t="s">
        <v>891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27.999994110145877</v>
      </c>
      <c r="S114" s="70">
        <v>69.00000288599017</v>
      </c>
      <c r="T114" s="70">
        <v>123.99999671398328</v>
      </c>
      <c r="U114" s="70">
        <v>194.00002815830601</v>
      </c>
      <c r="V114" s="70">
        <v>357.00002566961734</v>
      </c>
      <c r="W114" s="70">
        <v>517.00022971739145</v>
      </c>
      <c r="X114" s="70">
        <v>680.99963290570804</v>
      </c>
      <c r="Y114" s="70">
        <v>857.99980676051848</v>
      </c>
      <c r="Z114" s="70">
        <v>1053.9996916333941</v>
      </c>
      <c r="AA114" s="70">
        <v>1283.9994610478154</v>
      </c>
      <c r="AB114" s="70">
        <v>1547.0003797337613</v>
      </c>
      <c r="AC114" s="70">
        <v>1838.9997464464084</v>
      </c>
      <c r="AD114" s="70">
        <v>2163.9996758526836</v>
      </c>
      <c r="AE114" s="70">
        <v>2519.9993166060622</v>
      </c>
      <c r="AF114" s="70">
        <v>2913.9984755521941</v>
      </c>
      <c r="AG114" s="70">
        <v>3351.0005841005936</v>
      </c>
      <c r="AH114" s="70">
        <v>3848.0009608398991</v>
      </c>
      <c r="AI114" s="70">
        <v>4401.0008851817147</v>
      </c>
      <c r="AJ114" s="70">
        <v>5023.9974654296775</v>
      </c>
      <c r="AK114" s="70">
        <v>5716.0007206337223</v>
      </c>
      <c r="AL114" s="70">
        <v>6489.9989178799897</v>
      </c>
      <c r="AM114" s="70">
        <v>7339.9998488790243</v>
      </c>
      <c r="AN114" s="70">
        <v>8285.0016265910399</v>
      </c>
      <c r="AO114" s="70">
        <v>9320.0020186449619</v>
      </c>
      <c r="AP114" s="70">
        <v>10465.000746411049</v>
      </c>
      <c r="AQ114" s="70">
        <v>11725.004261634567</v>
      </c>
      <c r="AR114" s="70">
        <v>13121.000689041704</v>
      </c>
      <c r="AS114" s="70">
        <v>14664.001523046179</v>
      </c>
      <c r="AT114" s="70">
        <v>16371.000403886184</v>
      </c>
      <c r="AU114" s="70">
        <v>18258.002153315825</v>
      </c>
      <c r="AV114" s="70">
        <v>20366.001209830098</v>
      </c>
      <c r="AW114" s="70">
        <v>22645.002366946042</v>
      </c>
      <c r="AX114" s="70">
        <v>25115.993548934013</v>
      </c>
      <c r="AY114" s="70">
        <v>27868.99788768361</v>
      </c>
      <c r="AZ114" s="70">
        <v>30866.996578600927</v>
      </c>
    </row>
    <row r="115" spans="1:52" x14ac:dyDescent="0.35">
      <c r="A115" s="69" t="s">
        <v>880</v>
      </c>
      <c r="B115" s="70">
        <v>2083942</v>
      </c>
      <c r="C115" s="70">
        <v>2162417</v>
      </c>
      <c r="D115" s="70">
        <v>2236271</v>
      </c>
      <c r="E115" s="70">
        <v>2351311</v>
      </c>
      <c r="F115" s="70">
        <v>2541407</v>
      </c>
      <c r="G115" s="70">
        <v>2681932</v>
      </c>
      <c r="H115" s="70">
        <v>2796828</v>
      </c>
      <c r="I115" s="70">
        <v>2958636</v>
      </c>
      <c r="J115" s="70">
        <v>3018988</v>
      </c>
      <c r="K115" s="70">
        <v>3031544</v>
      </c>
      <c r="L115" s="70">
        <v>3064805</v>
      </c>
      <c r="M115" s="70">
        <v>3096418</v>
      </c>
      <c r="N115" s="70">
        <v>3123678</v>
      </c>
      <c r="O115" s="70">
        <v>3182987</v>
      </c>
      <c r="P115" s="70">
        <v>3286398</v>
      </c>
      <c r="Q115" s="70">
        <v>3369616</v>
      </c>
      <c r="R115" s="70">
        <v>3432778.2779083019</v>
      </c>
      <c r="S115" s="70">
        <v>3508171.1467325655</v>
      </c>
      <c r="T115" s="70">
        <v>3579832.9051339426</v>
      </c>
      <c r="U115" s="70">
        <v>3646001.5292021232</v>
      </c>
      <c r="V115" s="70">
        <v>3694485.2656471045</v>
      </c>
      <c r="W115" s="70">
        <v>3717289.6516938158</v>
      </c>
      <c r="X115" s="70">
        <v>3734996.9866419774</v>
      </c>
      <c r="Y115" s="70">
        <v>3769663.1509931036</v>
      </c>
      <c r="Z115" s="70">
        <v>3806478.8863459979</v>
      </c>
      <c r="AA115" s="70">
        <v>3836003.3898572628</v>
      </c>
      <c r="AB115" s="70">
        <v>3855556.946402574</v>
      </c>
      <c r="AC115" s="70">
        <v>3864600.4671650548</v>
      </c>
      <c r="AD115" s="70">
        <v>3867566.4206739999</v>
      </c>
      <c r="AE115" s="70">
        <v>3866725.9513897654</v>
      </c>
      <c r="AF115" s="70">
        <v>3862865.9791555777</v>
      </c>
      <c r="AG115" s="70">
        <v>3855475.6720337919</v>
      </c>
      <c r="AH115" s="70">
        <v>3842528.9594735489</v>
      </c>
      <c r="AI115" s="70">
        <v>3822788.7688848074</v>
      </c>
      <c r="AJ115" s="70">
        <v>3794515.0856946306</v>
      </c>
      <c r="AK115" s="70">
        <v>3758585.4738563858</v>
      </c>
      <c r="AL115" s="70">
        <v>3715359.3805138054</v>
      </c>
      <c r="AM115" s="70">
        <v>3666131.9245191491</v>
      </c>
      <c r="AN115" s="70">
        <v>3612683.7092767414</v>
      </c>
      <c r="AO115" s="70">
        <v>3558328.7707082499</v>
      </c>
      <c r="AP115" s="70">
        <v>3505001.2499924963</v>
      </c>
      <c r="AQ115" s="70">
        <v>3455115.2558152028</v>
      </c>
      <c r="AR115" s="70">
        <v>3410151.1790821017</v>
      </c>
      <c r="AS115" s="70">
        <v>3370884.3501099288</v>
      </c>
      <c r="AT115" s="70">
        <v>3336838.0823225682</v>
      </c>
      <c r="AU115" s="70">
        <v>3310114.3903889172</v>
      </c>
      <c r="AV115" s="70">
        <v>3291358.1955211614</v>
      </c>
      <c r="AW115" s="70">
        <v>3275334.3423510203</v>
      </c>
      <c r="AX115" s="70">
        <v>3261595.1622562897</v>
      </c>
      <c r="AY115" s="70">
        <v>3257320.7531130458</v>
      </c>
      <c r="AZ115" s="70">
        <v>3256195.6390726026</v>
      </c>
    </row>
    <row r="116" spans="1:52" x14ac:dyDescent="0.35">
      <c r="A116" s="69" t="s">
        <v>881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0.99999997349986514</v>
      </c>
      <c r="U116" s="70">
        <v>2.0000002902918146</v>
      </c>
      <c r="V116" s="70">
        <v>3.0000002157110703</v>
      </c>
      <c r="W116" s="70">
        <v>5.0000022216382156</v>
      </c>
      <c r="X116" s="70">
        <v>7.9999956875854101</v>
      </c>
      <c r="Y116" s="70">
        <v>11.999997297349909</v>
      </c>
      <c r="Z116" s="70">
        <v>16.999995026345065</v>
      </c>
      <c r="AA116" s="70">
        <v>23.999989926127391</v>
      </c>
      <c r="AB116" s="70">
        <v>33.000008100332337</v>
      </c>
      <c r="AC116" s="70">
        <v>44.999993795589113</v>
      </c>
      <c r="AD116" s="70">
        <v>60.999990862760491</v>
      </c>
      <c r="AE116" s="70">
        <v>80.999978033766283</v>
      </c>
      <c r="AF116" s="70">
        <v>107.99994350021859</v>
      </c>
      <c r="AG116" s="70">
        <v>140.00002440288964</v>
      </c>
      <c r="AH116" s="70">
        <v>179.00004469603482</v>
      </c>
      <c r="AI116" s="70">
        <v>230.00004626034865</v>
      </c>
      <c r="AJ116" s="70">
        <v>300.99984814775735</v>
      </c>
      <c r="AK116" s="70">
        <v>395.00004979886643</v>
      </c>
      <c r="AL116" s="70">
        <v>517.99991363048298</v>
      </c>
      <c r="AM116" s="70">
        <v>676.99998606145766</v>
      </c>
      <c r="AN116" s="70">
        <v>888.00017434071742</v>
      </c>
      <c r="AO116" s="70">
        <v>1163.0002518974345</v>
      </c>
      <c r="AP116" s="70">
        <v>1523.0001086272364</v>
      </c>
      <c r="AQ116" s="70">
        <v>1992.0007240235443</v>
      </c>
      <c r="AR116" s="70">
        <v>2610.000137062636</v>
      </c>
      <c r="AS116" s="70">
        <v>3413.0003544842202</v>
      </c>
      <c r="AT116" s="70">
        <v>4455.0001099085548</v>
      </c>
      <c r="AU116" s="70">
        <v>5807.000684867181</v>
      </c>
      <c r="AV116" s="70">
        <v>7556.0004488596787</v>
      </c>
      <c r="AW116" s="70">
        <v>9756.0010197361717</v>
      </c>
      <c r="AX116" s="70">
        <v>12508.996787052698</v>
      </c>
      <c r="AY116" s="70">
        <v>15984.998788425222</v>
      </c>
      <c r="AZ116" s="70">
        <v>20256.997754647975</v>
      </c>
    </row>
    <row r="117" spans="1:52" x14ac:dyDescent="0.35">
      <c r="A117" s="69" t="s">
        <v>892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>
        <v>0</v>
      </c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1120.9997641954831</v>
      </c>
      <c r="S126" s="68">
        <v>2937.0001228427986</v>
      </c>
      <c r="T126" s="68">
        <v>5473.9998549382617</v>
      </c>
      <c r="U126" s="68">
        <v>8788.001275542234</v>
      </c>
      <c r="V126" s="68">
        <v>18328.001317850834</v>
      </c>
      <c r="W126" s="68">
        <v>30693.01363774835</v>
      </c>
      <c r="X126" s="68">
        <v>45559.975440798909</v>
      </c>
      <c r="Y126" s="68">
        <v>63035.98580297907</v>
      </c>
      <c r="Z126" s="68">
        <v>83717.975506797433</v>
      </c>
      <c r="AA126" s="68">
        <v>109068.95421886619</v>
      </c>
      <c r="AB126" s="68">
        <v>138618.03402581415</v>
      </c>
      <c r="AC126" s="68">
        <v>171566.97634506304</v>
      </c>
      <c r="AD126" s="68">
        <v>207422.96892994049</v>
      </c>
      <c r="AE126" s="68">
        <v>245403.93344936272</v>
      </c>
      <c r="AF126" s="68">
        <v>285456.8506642768</v>
      </c>
      <c r="AG126" s="68">
        <v>327837.05714407231</v>
      </c>
      <c r="AH126" s="68">
        <v>373310.0932149539</v>
      </c>
      <c r="AI126" s="68">
        <v>421785.0848344398</v>
      </c>
      <c r="AJ126" s="68">
        <v>473185.76128121169</v>
      </c>
      <c r="AK126" s="68">
        <v>526861.06642298878</v>
      </c>
      <c r="AL126" s="68">
        <v>582320.90290582331</v>
      </c>
      <c r="AM126" s="68">
        <v>638590.98685224866</v>
      </c>
      <c r="AN126" s="68">
        <v>694714.13639294729</v>
      </c>
      <c r="AO126" s="68">
        <v>749305.16229407326</v>
      </c>
      <c r="AP126" s="68">
        <v>801492.05716602819</v>
      </c>
      <c r="AQ126" s="68">
        <v>849664.30882366502</v>
      </c>
      <c r="AR126" s="68">
        <v>893447.04691885097</v>
      </c>
      <c r="AS126" s="68">
        <v>931944.09679444542</v>
      </c>
      <c r="AT126" s="68">
        <v>965255.02381364361</v>
      </c>
      <c r="AU126" s="68">
        <v>993849.11721277121</v>
      </c>
      <c r="AV126" s="68">
        <v>1018154.0604828319</v>
      </c>
      <c r="AW126" s="68">
        <v>1036547.1083440415</v>
      </c>
      <c r="AX126" s="68">
        <v>1050101.730280407</v>
      </c>
      <c r="AY126" s="68">
        <v>1061447.9195480999</v>
      </c>
      <c r="AZ126" s="68">
        <v>1070213.8813739857</v>
      </c>
    </row>
    <row r="127" spans="1:52" x14ac:dyDescent="0.35">
      <c r="A127" s="69" t="s">
        <v>889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106.99997749234318</v>
      </c>
      <c r="S128" s="70">
        <v>268.00001120935315</v>
      </c>
      <c r="T128" s="70">
        <v>492.99998693543353</v>
      </c>
      <c r="U128" s="70">
        <v>787.00011422982902</v>
      </c>
      <c r="V128" s="70">
        <v>1648.0001184972814</v>
      </c>
      <c r="W128" s="70">
        <v>2762.0012272329504</v>
      </c>
      <c r="X128" s="70">
        <v>4098.9977904265743</v>
      </c>
      <c r="Y128" s="70">
        <v>5667.9987234482733</v>
      </c>
      <c r="Z128" s="70">
        <v>7523.9977987188395</v>
      </c>
      <c r="AA128" s="70">
        <v>9805.9958839835508</v>
      </c>
      <c r="AB128" s="70">
        <v>12474.003061925623</v>
      </c>
      <c r="AC128" s="70">
        <v>15455.997868991673</v>
      </c>
      <c r="AD128" s="70">
        <v>18712.997196964541</v>
      </c>
      <c r="AE128" s="70">
        <v>22176.993985862158</v>
      </c>
      <c r="AF128" s="70">
        <v>25843.986479811567</v>
      </c>
      <c r="AG128" s="70">
        <v>29743.0051843939</v>
      </c>
      <c r="AH128" s="70">
        <v>33946.00847626591</v>
      </c>
      <c r="AI128" s="70">
        <v>38448.007733121238</v>
      </c>
      <c r="AJ128" s="70">
        <v>43242.9781842308</v>
      </c>
      <c r="AK128" s="70">
        <v>48289.006087942937</v>
      </c>
      <c r="AL128" s="70">
        <v>53527.991074927588</v>
      </c>
      <c r="AM128" s="70">
        <v>58887.998787573299</v>
      </c>
      <c r="AN128" s="70">
        <v>64267.012617516768</v>
      </c>
      <c r="AO128" s="70">
        <v>69557.015065545871</v>
      </c>
      <c r="AP128" s="70">
        <v>74661.005325159611</v>
      </c>
      <c r="AQ128" s="70">
        <v>79446.028875890814</v>
      </c>
      <c r="AR128" s="70">
        <v>83857.004403701707</v>
      </c>
      <c r="AS128" s="70">
        <v>87829.009122178322</v>
      </c>
      <c r="AT128" s="70">
        <v>91351.002253705141</v>
      </c>
      <c r="AU128" s="70">
        <v>94481.011142919946</v>
      </c>
      <c r="AV128" s="70">
        <v>97245.005776781298</v>
      </c>
      <c r="AW128" s="70">
        <v>99495.010399615654</v>
      </c>
      <c r="AX128" s="70">
        <v>101318.97397612857</v>
      </c>
      <c r="AY128" s="70">
        <v>102982.99219445697</v>
      </c>
      <c r="AZ128" s="70">
        <v>104438.98842364021</v>
      </c>
    </row>
    <row r="129" spans="1:52" x14ac:dyDescent="0.35">
      <c r="A129" s="69" t="s">
        <v>890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1013.99978670314</v>
      </c>
      <c r="S131" s="70">
        <v>2669.0001116334456</v>
      </c>
      <c r="T131" s="70">
        <v>4980.9998680028284</v>
      </c>
      <c r="U131" s="70">
        <v>8001.0011613124043</v>
      </c>
      <c r="V131" s="70">
        <v>16680.001199353552</v>
      </c>
      <c r="W131" s="70">
        <v>27931.012410515399</v>
      </c>
      <c r="X131" s="70">
        <v>41460.977650372333</v>
      </c>
      <c r="Y131" s="70">
        <v>57367.987079530794</v>
      </c>
      <c r="Z131" s="70">
        <v>76193.977708078586</v>
      </c>
      <c r="AA131" s="70">
        <v>99262.958334882642</v>
      </c>
      <c r="AB131" s="70">
        <v>126144.03096388854</v>
      </c>
      <c r="AC131" s="70">
        <v>156110.97847607138</v>
      </c>
      <c r="AD131" s="70">
        <v>188709.97173297594</v>
      </c>
      <c r="AE131" s="70">
        <v>223226.93946350057</v>
      </c>
      <c r="AF131" s="70">
        <v>259612.86418446526</v>
      </c>
      <c r="AG131" s="70">
        <v>298094.05195967841</v>
      </c>
      <c r="AH131" s="70">
        <v>339364.08473868802</v>
      </c>
      <c r="AI131" s="70">
        <v>383337.07710131857</v>
      </c>
      <c r="AJ131" s="70">
        <v>429942.78309698089</v>
      </c>
      <c r="AK131" s="70">
        <v>478572.0603350458</v>
      </c>
      <c r="AL131" s="70">
        <v>528792.9118308957</v>
      </c>
      <c r="AM131" s="70">
        <v>579702.98806467536</v>
      </c>
      <c r="AN131" s="70">
        <v>630447.12377543049</v>
      </c>
      <c r="AO131" s="70">
        <v>679748.14722852735</v>
      </c>
      <c r="AP131" s="70">
        <v>726831.05184086855</v>
      </c>
      <c r="AQ131" s="70">
        <v>770218.27994777425</v>
      </c>
      <c r="AR131" s="70">
        <v>809590.04251514922</v>
      </c>
      <c r="AS131" s="70">
        <v>844115.08767226711</v>
      </c>
      <c r="AT131" s="70">
        <v>873904.02155993844</v>
      </c>
      <c r="AU131" s="70">
        <v>899368.10606985132</v>
      </c>
      <c r="AV131" s="70">
        <v>920909.05470605055</v>
      </c>
      <c r="AW131" s="70">
        <v>937052.09794442588</v>
      </c>
      <c r="AX131" s="70">
        <v>948782.7563042785</v>
      </c>
      <c r="AY131" s="70">
        <v>958464.92735364288</v>
      </c>
      <c r="AZ131" s="70">
        <v>965774.89295034541</v>
      </c>
    </row>
    <row r="132" spans="1:52" x14ac:dyDescent="0.35">
      <c r="A132" s="69" t="s">
        <v>881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>
        <v>0</v>
      </c>
      <c r="C134" s="68">
        <v>0</v>
      </c>
      <c r="D134" s="68">
        <v>0</v>
      </c>
      <c r="E134" s="68">
        <v>0</v>
      </c>
      <c r="F134" s="68">
        <v>1000</v>
      </c>
      <c r="G134" s="68">
        <v>1017</v>
      </c>
      <c r="H134" s="68">
        <v>1017</v>
      </c>
      <c r="I134" s="68">
        <v>1017</v>
      </c>
      <c r="J134" s="68">
        <v>1013</v>
      </c>
      <c r="K134" s="68">
        <v>978</v>
      </c>
      <c r="L134" s="68">
        <v>984</v>
      </c>
      <c r="M134" s="68">
        <v>1228</v>
      </c>
      <c r="N134" s="68">
        <v>1501</v>
      </c>
      <c r="O134" s="68">
        <v>2290</v>
      </c>
      <c r="P134" s="68">
        <v>4301</v>
      </c>
      <c r="Q134" s="68">
        <v>6160</v>
      </c>
      <c r="R134" s="68">
        <v>7255.9984736863744</v>
      </c>
      <c r="S134" s="68">
        <v>8884.0003715816911</v>
      </c>
      <c r="T134" s="68">
        <v>10953.999709717524</v>
      </c>
      <c r="U134" s="68">
        <v>13483.001957002269</v>
      </c>
      <c r="V134" s="68">
        <v>36625.00263347265</v>
      </c>
      <c r="W134" s="68">
        <v>58045.02579099805</v>
      </c>
      <c r="X134" s="68">
        <v>76746.958629389686</v>
      </c>
      <c r="Y134" s="68">
        <v>93283.978990499076</v>
      </c>
      <c r="Z134" s="68">
        <v>110620.9676358422</v>
      </c>
      <c r="AA134" s="68">
        <v>132344.94444888874</v>
      </c>
      <c r="AB134" s="68">
        <v>158363.03887251302</v>
      </c>
      <c r="AC134" s="68">
        <v>188390.97402544061</v>
      </c>
      <c r="AD134" s="68">
        <v>222364.96669176617</v>
      </c>
      <c r="AE134" s="68">
        <v>259996.92949191522</v>
      </c>
      <c r="AF134" s="68">
        <v>302077.84196906514</v>
      </c>
      <c r="AG134" s="68">
        <v>349366.06089671381</v>
      </c>
      <c r="AH134" s="68">
        <v>403250.10069092759</v>
      </c>
      <c r="AI134" s="68">
        <v>463974.09331999568</v>
      </c>
      <c r="AJ134" s="68">
        <v>531769.73172602302</v>
      </c>
      <c r="AK134" s="68">
        <v>606422.07645348902</v>
      </c>
      <c r="AL134" s="68">
        <v>687509.88536697556</v>
      </c>
      <c r="AM134" s="68">
        <v>775114.98404139851</v>
      </c>
      <c r="AN134" s="68">
        <v>867408.17029789754</v>
      </c>
      <c r="AO134" s="68">
        <v>962960.20857020945</v>
      </c>
      <c r="AP134" s="68">
        <v>1060523.0756412887</v>
      </c>
      <c r="AQ134" s="68">
        <v>1158950.4212384974</v>
      </c>
      <c r="AR134" s="68">
        <v>1258261.0660768466</v>
      </c>
      <c r="AS134" s="68">
        <v>1357046.1409467896</v>
      </c>
      <c r="AT134" s="68">
        <v>1455950.0359194973</v>
      </c>
      <c r="AU134" s="68">
        <v>1557268.1836613992</v>
      </c>
      <c r="AV134" s="68">
        <v>1659554.0985848168</v>
      </c>
      <c r="AW134" s="68">
        <v>1760382.1840021731</v>
      </c>
      <c r="AX134" s="68">
        <v>1861625.5218397765</v>
      </c>
      <c r="AY134" s="68">
        <v>1967853.8508475276</v>
      </c>
      <c r="AZ134" s="68">
        <v>2075385.769957439</v>
      </c>
    </row>
    <row r="135" spans="1:52" x14ac:dyDescent="0.35">
      <c r="A135" s="69" t="s">
        <v>884</v>
      </c>
      <c r="B135" s="70">
        <v>0</v>
      </c>
      <c r="C135" s="70">
        <v>0</v>
      </c>
      <c r="D135" s="70">
        <v>0</v>
      </c>
      <c r="E135" s="70">
        <v>0</v>
      </c>
      <c r="F135" s="70">
        <v>1000</v>
      </c>
      <c r="G135" s="70">
        <v>1017</v>
      </c>
      <c r="H135" s="70">
        <v>1017</v>
      </c>
      <c r="I135" s="70">
        <v>1017</v>
      </c>
      <c r="J135" s="70">
        <v>1013</v>
      </c>
      <c r="K135" s="70">
        <v>978</v>
      </c>
      <c r="L135" s="70">
        <v>984</v>
      </c>
      <c r="M135" s="70">
        <v>1228</v>
      </c>
      <c r="N135" s="70">
        <v>1501</v>
      </c>
      <c r="O135" s="70">
        <v>2290</v>
      </c>
      <c r="P135" s="70">
        <v>4301</v>
      </c>
      <c r="Q135" s="70">
        <v>6160</v>
      </c>
      <c r="R135" s="70">
        <v>7255.9984736863744</v>
      </c>
      <c r="S135" s="70">
        <v>8883.0003715398652</v>
      </c>
      <c r="T135" s="70">
        <v>10951.999709770524</v>
      </c>
      <c r="U135" s="70">
        <v>13478.001956276539</v>
      </c>
      <c r="V135" s="70">
        <v>36587.00263074031</v>
      </c>
      <c r="W135" s="70">
        <v>57946.025747009611</v>
      </c>
      <c r="X135" s="70">
        <v>76539.958740973409</v>
      </c>
      <c r="Y135" s="70">
        <v>92889.979079236087</v>
      </c>
      <c r="Z135" s="70">
        <v>109868.96785585329</v>
      </c>
      <c r="AA135" s="70">
        <v>130863.94507053062</v>
      </c>
      <c r="AB135" s="70">
        <v>155537.03817883</v>
      </c>
      <c r="AC135" s="70">
        <v>183302.97472695267</v>
      </c>
      <c r="AD135" s="70">
        <v>213751.96798191444</v>
      </c>
      <c r="AE135" s="70">
        <v>246277.93321234436</v>
      </c>
      <c r="AF135" s="70">
        <v>281309.85283376381</v>
      </c>
      <c r="AG135" s="70">
        <v>319262.05564939533</v>
      </c>
      <c r="AH135" s="70">
        <v>361183.09018686</v>
      </c>
      <c r="AI135" s="70">
        <v>407210.08190294163</v>
      </c>
      <c r="AJ135" s="70">
        <v>457587.76915028569</v>
      </c>
      <c r="AK135" s="70">
        <v>512290.06458597793</v>
      </c>
      <c r="AL135" s="70">
        <v>571138.90477027104</v>
      </c>
      <c r="AM135" s="70">
        <v>634571.98693499458</v>
      </c>
      <c r="AN135" s="70">
        <v>701222.13767066051</v>
      </c>
      <c r="AO135" s="70">
        <v>770160.16681111627</v>
      </c>
      <c r="AP135" s="70">
        <v>840553.05995203508</v>
      </c>
      <c r="AQ135" s="70">
        <v>911739.33138579433</v>
      </c>
      <c r="AR135" s="70">
        <v>983854.05166652205</v>
      </c>
      <c r="AS135" s="70">
        <v>1055789.1096573514</v>
      </c>
      <c r="AT135" s="70">
        <v>1128187.0278333116</v>
      </c>
      <c r="AU135" s="70">
        <v>1203113.1418929927</v>
      </c>
      <c r="AV135" s="70">
        <v>1279008.0759787082</v>
      </c>
      <c r="AW135" s="70">
        <v>1354195.141545882</v>
      </c>
      <c r="AX135" s="70">
        <v>1430243.6326406107</v>
      </c>
      <c r="AY135" s="70">
        <v>1510519.8855109208</v>
      </c>
      <c r="AZ135" s="70">
        <v>1591990.8235385192</v>
      </c>
    </row>
    <row r="136" spans="1:52" x14ac:dyDescent="0.35">
      <c r="A136" s="69" t="s">
        <v>885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1.0000000418259445</v>
      </c>
      <c r="T136" s="70">
        <v>1.9999999469997303</v>
      </c>
      <c r="U136" s="70">
        <v>5.0000007257295369</v>
      </c>
      <c r="V136" s="70">
        <v>38.000002732340221</v>
      </c>
      <c r="W136" s="70">
        <v>99.000043988436673</v>
      </c>
      <c r="X136" s="70">
        <v>206.99988841627248</v>
      </c>
      <c r="Y136" s="70">
        <v>393.99991126298863</v>
      </c>
      <c r="Z136" s="70">
        <v>751.99977998891109</v>
      </c>
      <c r="AA136" s="70">
        <v>1480.9993783581112</v>
      </c>
      <c r="AB136" s="70">
        <v>2826.0006936830055</v>
      </c>
      <c r="AC136" s="70">
        <v>5087.9992984879418</v>
      </c>
      <c r="AD136" s="70">
        <v>8612.9987098517395</v>
      </c>
      <c r="AE136" s="70">
        <v>13718.99627957086</v>
      </c>
      <c r="AF136" s="70">
        <v>20767.989135301294</v>
      </c>
      <c r="AG136" s="70">
        <v>30104.005247318495</v>
      </c>
      <c r="AH136" s="70">
        <v>42067.010504067577</v>
      </c>
      <c r="AI136" s="70">
        <v>56764.011417054047</v>
      </c>
      <c r="AJ136" s="70">
        <v>74181.962575737329</v>
      </c>
      <c r="AK136" s="70">
        <v>94132.011867511115</v>
      </c>
      <c r="AL136" s="70">
        <v>116370.98059670451</v>
      </c>
      <c r="AM136" s="70">
        <v>140542.99710640393</v>
      </c>
      <c r="AN136" s="70">
        <v>166186.03262723703</v>
      </c>
      <c r="AO136" s="70">
        <v>192800.0417590932</v>
      </c>
      <c r="AP136" s="70">
        <v>219970.01568925355</v>
      </c>
      <c r="AQ136" s="70">
        <v>247211.08985270301</v>
      </c>
      <c r="AR136" s="70">
        <v>274407.01441032445</v>
      </c>
      <c r="AS136" s="70">
        <v>301257.03128943825</v>
      </c>
      <c r="AT136" s="70">
        <v>327763.00808618579</v>
      </c>
      <c r="AU136" s="70">
        <v>354155.04176840646</v>
      </c>
      <c r="AV136" s="70">
        <v>380546.02260610845</v>
      </c>
      <c r="AW136" s="70">
        <v>406187.04245629109</v>
      </c>
      <c r="AX136" s="70">
        <v>431381.88919916592</v>
      </c>
      <c r="AY136" s="70">
        <v>457333.96533660684</v>
      </c>
      <c r="AZ136" s="70">
        <v>483394.94641891978</v>
      </c>
    </row>
    <row r="137" spans="1:52" x14ac:dyDescent="0.35">
      <c r="A137" s="69" t="s">
        <v>886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>
        <v>0</v>
      </c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9.9999978964806697</v>
      </c>
      <c r="S139" s="68">
        <v>24.000001003822668</v>
      </c>
      <c r="T139" s="68">
        <v>42.999998860494202</v>
      </c>
      <c r="U139" s="68">
        <v>68.000009869921698</v>
      </c>
      <c r="V139" s="68">
        <v>151.0000108574572</v>
      </c>
      <c r="W139" s="68">
        <v>155.00006887078467</v>
      </c>
      <c r="X139" s="68">
        <v>152.99991752507097</v>
      </c>
      <c r="Y139" s="68">
        <v>149.99996621687387</v>
      </c>
      <c r="Z139" s="68">
        <v>145.99995728508117</v>
      </c>
      <c r="AA139" s="68">
        <v>140.99994081599843</v>
      </c>
      <c r="AB139" s="68">
        <v>134.00003289225856</v>
      </c>
      <c r="AC139" s="68">
        <v>124.99998276552532</v>
      </c>
      <c r="AD139" s="68">
        <v>114.99998277405666</v>
      </c>
      <c r="AE139" s="68">
        <v>104.99997152525259</v>
      </c>
      <c r="AF139" s="68">
        <v>296.9998446256011</v>
      </c>
      <c r="AG139" s="68">
        <v>891.0001553069618</v>
      </c>
      <c r="AH139" s="68">
        <v>1941.0004846648244</v>
      </c>
      <c r="AI139" s="68">
        <v>3502.0007043640912</v>
      </c>
      <c r="AJ139" s="68">
        <v>5597.9971758509819</v>
      </c>
      <c r="AK139" s="68">
        <v>8237.0010384639554</v>
      </c>
      <c r="AL139" s="68">
        <v>11424.998095035266</v>
      </c>
      <c r="AM139" s="68">
        <v>15182.999687401938</v>
      </c>
      <c r="AN139" s="68">
        <v>19477.003823912335</v>
      </c>
      <c r="AO139" s="68">
        <v>24285.005259956321</v>
      </c>
      <c r="AP139" s="68">
        <v>29590.002110492394</v>
      </c>
      <c r="AQ139" s="68">
        <v>35398.012865956538</v>
      </c>
      <c r="AR139" s="68">
        <v>41747.002192319487</v>
      </c>
      <c r="AS139" s="68">
        <v>48616.005049400781</v>
      </c>
      <c r="AT139" s="68">
        <v>56012.001381862618</v>
      </c>
      <c r="AU139" s="68">
        <v>64057.007554767872</v>
      </c>
      <c r="AV139" s="68">
        <v>72638.004315017126</v>
      </c>
      <c r="AW139" s="68">
        <v>81640.008533339598</v>
      </c>
      <c r="AX139" s="68">
        <v>91107.976598832611</v>
      </c>
      <c r="AY139" s="68">
        <v>101282.9923233076</v>
      </c>
      <c r="AZ139" s="68">
        <v>111872.98759963136</v>
      </c>
    </row>
    <row r="140" spans="1:52" x14ac:dyDescent="0.35">
      <c r="A140" s="69" t="s">
        <v>888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0.99999978964806702</v>
      </c>
      <c r="S140" s="70">
        <v>2.000000083651889</v>
      </c>
      <c r="T140" s="70">
        <v>3.9999998939994605</v>
      </c>
      <c r="U140" s="70">
        <v>7.0000010160213506</v>
      </c>
      <c r="V140" s="70">
        <v>24.000001725688563</v>
      </c>
      <c r="W140" s="70">
        <v>25.000011108191078</v>
      </c>
      <c r="X140" s="70">
        <v>25.999985984652582</v>
      </c>
      <c r="Y140" s="70">
        <v>26.999993919037294</v>
      </c>
      <c r="Z140" s="70">
        <v>26.999992100665693</v>
      </c>
      <c r="AA140" s="70">
        <v>26.999988666893316</v>
      </c>
      <c r="AB140" s="70">
        <v>27.000006627544636</v>
      </c>
      <c r="AC140" s="70">
        <v>26.999996277353468</v>
      </c>
      <c r="AD140" s="70">
        <v>26.999995955648085</v>
      </c>
      <c r="AE140" s="70">
        <v>25.999992949110165</v>
      </c>
      <c r="AF140" s="70">
        <v>120.99993669931897</v>
      </c>
      <c r="AG140" s="70">
        <v>429.00007477742605</v>
      </c>
      <c r="AH140" s="70">
        <v>1013.0002529445993</v>
      </c>
      <c r="AI140" s="70">
        <v>1937.0003895925884</v>
      </c>
      <c r="AJ140" s="70">
        <v>3251.9983593903885</v>
      </c>
      <c r="AK140" s="70">
        <v>4996.0006298611052</v>
      </c>
      <c r="AL140" s="70">
        <v>7203.9987988301145</v>
      </c>
      <c r="AM140" s="70">
        <v>9929.9997955543204</v>
      </c>
      <c r="AN140" s="70">
        <v>13174.002586446635</v>
      </c>
      <c r="AO140" s="70">
        <v>16940.003669082151</v>
      </c>
      <c r="AP140" s="70">
        <v>21235.001514576074</v>
      </c>
      <c r="AQ140" s="70">
        <v>26081.009479547218</v>
      </c>
      <c r="AR140" s="70">
        <v>31518.001655149488</v>
      </c>
      <c r="AS140" s="70">
        <v>37540.003899014839</v>
      </c>
      <c r="AT140" s="70">
        <v>44158.001089414582</v>
      </c>
      <c r="AU140" s="70">
        <v>51488.006072402517</v>
      </c>
      <c r="AV140" s="70">
        <v>59408.003529096852</v>
      </c>
      <c r="AW140" s="70">
        <v>67819.007088713348</v>
      </c>
      <c r="AX140" s="70">
        <v>76758.980284385485</v>
      </c>
      <c r="AY140" s="70">
        <v>86420.99344976517</v>
      </c>
      <c r="AZ140" s="70">
        <v>96537.989299412846</v>
      </c>
    </row>
    <row r="141" spans="1:52" x14ac:dyDescent="0.35">
      <c r="A141" s="69" t="s">
        <v>894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8.9999981068326029</v>
      </c>
      <c r="S141" s="70">
        <v>22.000000920170777</v>
      </c>
      <c r="T141" s="70">
        <v>38.999998966494744</v>
      </c>
      <c r="U141" s="70">
        <v>61.000008853900347</v>
      </c>
      <c r="V141" s="70">
        <v>127.00000913176865</v>
      </c>
      <c r="W141" s="70">
        <v>130.0000577625936</v>
      </c>
      <c r="X141" s="70">
        <v>126.99993154041839</v>
      </c>
      <c r="Y141" s="70">
        <v>122.99997229783656</v>
      </c>
      <c r="Z141" s="70">
        <v>118.99996518441546</v>
      </c>
      <c r="AA141" s="70">
        <v>113.99995214910511</v>
      </c>
      <c r="AB141" s="70">
        <v>107.00002626471394</v>
      </c>
      <c r="AC141" s="70">
        <v>97.999986488171842</v>
      </c>
      <c r="AD141" s="70">
        <v>87.999986818408573</v>
      </c>
      <c r="AE141" s="70">
        <v>78.999978576142425</v>
      </c>
      <c r="AF141" s="70">
        <v>175.99990792628213</v>
      </c>
      <c r="AG141" s="70">
        <v>462.00008052953575</v>
      </c>
      <c r="AH141" s="70">
        <v>928.0002317202252</v>
      </c>
      <c r="AI141" s="70">
        <v>1565.0003147715029</v>
      </c>
      <c r="AJ141" s="70">
        <v>2345.9988164605938</v>
      </c>
      <c r="AK141" s="70">
        <v>3241.0004086028507</v>
      </c>
      <c r="AL141" s="70">
        <v>4220.9992962051519</v>
      </c>
      <c r="AM141" s="70">
        <v>5252.9998918476176</v>
      </c>
      <c r="AN141" s="70">
        <v>6303.0012374657008</v>
      </c>
      <c r="AO141" s="70">
        <v>7345.001590874168</v>
      </c>
      <c r="AP141" s="70">
        <v>8355.0005959163227</v>
      </c>
      <c r="AQ141" s="70">
        <v>9317.0033864093184</v>
      </c>
      <c r="AR141" s="70">
        <v>10229.000537170001</v>
      </c>
      <c r="AS141" s="70">
        <v>11076.001150385944</v>
      </c>
      <c r="AT141" s="70">
        <v>11854.000292448038</v>
      </c>
      <c r="AU141" s="70">
        <v>12569.001482365351</v>
      </c>
      <c r="AV141" s="70">
        <v>13230.000785920269</v>
      </c>
      <c r="AW141" s="70">
        <v>13821.001444626243</v>
      </c>
      <c r="AX141" s="70">
        <v>14348.996314447131</v>
      </c>
      <c r="AY141" s="70">
        <v>14861.998873542425</v>
      </c>
      <c r="AZ141" s="70">
        <v>15334.998300218525</v>
      </c>
    </row>
    <row r="142" spans="1:52" x14ac:dyDescent="0.35">
      <c r="A142" s="65" t="s">
        <v>897</v>
      </c>
      <c r="B142" s="66">
        <v>546019</v>
      </c>
      <c r="C142" s="66">
        <v>543588</v>
      </c>
      <c r="D142" s="66">
        <v>544739</v>
      </c>
      <c r="E142" s="66">
        <v>545437</v>
      </c>
      <c r="F142" s="66">
        <v>540109</v>
      </c>
      <c r="G142" s="66">
        <v>526355</v>
      </c>
      <c r="H142" s="66">
        <v>523184.00000000012</v>
      </c>
      <c r="I142" s="66">
        <v>523381</v>
      </c>
      <c r="J142" s="66">
        <v>510832</v>
      </c>
      <c r="K142" s="66">
        <v>508090</v>
      </c>
      <c r="L142" s="66">
        <v>503466.99999999994</v>
      </c>
      <c r="M142" s="66">
        <v>508605</v>
      </c>
      <c r="N142" s="66">
        <v>508809</v>
      </c>
      <c r="O142" s="66">
        <v>522598.00000000012</v>
      </c>
      <c r="P142" s="66">
        <v>540973</v>
      </c>
      <c r="Q142" s="66">
        <v>633232</v>
      </c>
      <c r="R142" s="66">
        <v>705487.93031886639</v>
      </c>
      <c r="S142" s="66">
        <v>727806.3291562954</v>
      </c>
      <c r="T142" s="66">
        <v>743483.71730510565</v>
      </c>
      <c r="U142" s="66">
        <v>754945.59016244928</v>
      </c>
      <c r="V142" s="66">
        <v>762726.86879235134</v>
      </c>
      <c r="W142" s="66">
        <v>771060.95483059972</v>
      </c>
      <c r="X142" s="66">
        <v>780919.83642927895</v>
      </c>
      <c r="Y142" s="66">
        <v>786747.39364968648</v>
      </c>
      <c r="Z142" s="66">
        <v>794056.43703668809</v>
      </c>
      <c r="AA142" s="66">
        <v>801889.5877626458</v>
      </c>
      <c r="AB142" s="66">
        <v>809365.04506392102</v>
      </c>
      <c r="AC142" s="66">
        <v>815703.36323815933</v>
      </c>
      <c r="AD142" s="66">
        <v>820610.61952624598</v>
      </c>
      <c r="AE142" s="66">
        <v>824285.35864339664</v>
      </c>
      <c r="AF142" s="66">
        <v>827281.28626321442</v>
      </c>
      <c r="AG142" s="66">
        <v>830364.34558218683</v>
      </c>
      <c r="AH142" s="66">
        <v>837259.98696923722</v>
      </c>
      <c r="AI142" s="66">
        <v>845004.66250353586</v>
      </c>
      <c r="AJ142" s="66">
        <v>853410.38138784328</v>
      </c>
      <c r="AK142" s="66">
        <v>862091.52884978021</v>
      </c>
      <c r="AL142" s="66">
        <v>870800.1000111443</v>
      </c>
      <c r="AM142" s="66">
        <v>879511.92997353792</v>
      </c>
      <c r="AN142" s="66">
        <v>888124.38473883341</v>
      </c>
      <c r="AO142" s="66">
        <v>896784.69843806478</v>
      </c>
      <c r="AP142" s="66">
        <v>905484.22293248004</v>
      </c>
      <c r="AQ142" s="66">
        <v>914367.23712366144</v>
      </c>
      <c r="AR142" s="66">
        <v>923475.40081142355</v>
      </c>
      <c r="AS142" s="66">
        <v>932775.58770850103</v>
      </c>
      <c r="AT142" s="66">
        <v>942163.13676725049</v>
      </c>
      <c r="AU142" s="66">
        <v>952591.0302359669</v>
      </c>
      <c r="AV142" s="66">
        <v>963742.58889072551</v>
      </c>
      <c r="AW142" s="66">
        <v>974434.50677211292</v>
      </c>
      <c r="AX142" s="66">
        <v>984879.80301627179</v>
      </c>
      <c r="AY142" s="66">
        <v>995105.14362361259</v>
      </c>
      <c r="AZ142" s="66">
        <v>1005161.9268358725</v>
      </c>
    </row>
    <row r="143" spans="1:52" x14ac:dyDescent="0.35">
      <c r="A143" s="67" t="s">
        <v>878</v>
      </c>
      <c r="B143" s="68">
        <v>546019</v>
      </c>
      <c r="C143" s="68">
        <v>543588</v>
      </c>
      <c r="D143" s="68">
        <v>544739</v>
      </c>
      <c r="E143" s="68">
        <v>545437</v>
      </c>
      <c r="F143" s="68">
        <v>540109</v>
      </c>
      <c r="G143" s="68">
        <v>526355</v>
      </c>
      <c r="H143" s="68">
        <v>523184.00000000012</v>
      </c>
      <c r="I143" s="68">
        <v>523381</v>
      </c>
      <c r="J143" s="68">
        <v>510832</v>
      </c>
      <c r="K143" s="68">
        <v>508090</v>
      </c>
      <c r="L143" s="68">
        <v>503466.99999999994</v>
      </c>
      <c r="M143" s="68">
        <v>508605</v>
      </c>
      <c r="N143" s="68">
        <v>508809</v>
      </c>
      <c r="O143" s="68">
        <v>522598.00000000012</v>
      </c>
      <c r="P143" s="68">
        <v>540973</v>
      </c>
      <c r="Q143" s="68">
        <v>633232</v>
      </c>
      <c r="R143" s="68">
        <v>705485.93031906395</v>
      </c>
      <c r="S143" s="68">
        <v>727803.32915493858</v>
      </c>
      <c r="T143" s="68">
        <v>743478.71730028174</v>
      </c>
      <c r="U143" s="68">
        <v>754938.59016624943</v>
      </c>
      <c r="V143" s="68">
        <v>762716.8687940716</v>
      </c>
      <c r="W143" s="68">
        <v>771050.95484415465</v>
      </c>
      <c r="X143" s="68">
        <v>780909.83643137349</v>
      </c>
      <c r="Y143" s="68">
        <v>786737.39365739352</v>
      </c>
      <c r="Z143" s="68">
        <v>794046.43704377778</v>
      </c>
      <c r="AA143" s="68">
        <v>801879.58775531605</v>
      </c>
      <c r="AB143" s="68">
        <v>809355.0450633642</v>
      </c>
      <c r="AC143" s="68">
        <v>815693.36324596556</v>
      </c>
      <c r="AD143" s="68">
        <v>820600.61953088245</v>
      </c>
      <c r="AE143" s="68">
        <v>824267.35863556492</v>
      </c>
      <c r="AF143" s="68">
        <v>827154.2862192688</v>
      </c>
      <c r="AG143" s="68">
        <v>829947.34591082821</v>
      </c>
      <c r="AH143" s="68">
        <v>836328.98698372697</v>
      </c>
      <c r="AI143" s="68">
        <v>843311.66117618303</v>
      </c>
      <c r="AJ143" s="68">
        <v>850674.38337108796</v>
      </c>
      <c r="AK143" s="68">
        <v>858011.52634690388</v>
      </c>
      <c r="AL143" s="68">
        <v>865052.09935098805</v>
      </c>
      <c r="AM143" s="68">
        <v>871743.93059202365</v>
      </c>
      <c r="AN143" s="68">
        <v>877985.3917627692</v>
      </c>
      <c r="AO143" s="68">
        <v>883948.68844106328</v>
      </c>
      <c r="AP143" s="68">
        <v>889635.23653374682</v>
      </c>
      <c r="AQ143" s="68">
        <v>895193.23215124989</v>
      </c>
      <c r="AR143" s="68">
        <v>900667.41561017628</v>
      </c>
      <c r="AS143" s="68">
        <v>906033.59952859418</v>
      </c>
      <c r="AT143" s="68">
        <v>911200.16513627709</v>
      </c>
      <c r="AU143" s="68">
        <v>917016.06645226467</v>
      </c>
      <c r="AV143" s="68">
        <v>923292.60614570964</v>
      </c>
      <c r="AW143" s="68">
        <v>928867.43631156313</v>
      </c>
      <c r="AX143" s="68">
        <v>933942.76148503821</v>
      </c>
      <c r="AY143" s="68">
        <v>938605.07869096822</v>
      </c>
      <c r="AZ143" s="68">
        <v>942951.93136403838</v>
      </c>
    </row>
    <row r="144" spans="1:52" x14ac:dyDescent="0.35">
      <c r="A144" s="69" t="s">
        <v>880</v>
      </c>
      <c r="B144" s="70">
        <v>546019</v>
      </c>
      <c r="C144" s="70">
        <v>543588</v>
      </c>
      <c r="D144" s="70">
        <v>544739</v>
      </c>
      <c r="E144" s="70">
        <v>545437</v>
      </c>
      <c r="F144" s="70">
        <v>540109</v>
      </c>
      <c r="G144" s="70">
        <v>526355</v>
      </c>
      <c r="H144" s="70">
        <v>523184.00000000012</v>
      </c>
      <c r="I144" s="70">
        <v>523381</v>
      </c>
      <c r="J144" s="70">
        <v>510832</v>
      </c>
      <c r="K144" s="70">
        <v>508090</v>
      </c>
      <c r="L144" s="70">
        <v>503466.99999999994</v>
      </c>
      <c r="M144" s="70">
        <v>508605</v>
      </c>
      <c r="N144" s="70">
        <v>508809</v>
      </c>
      <c r="O144" s="70">
        <v>522598.00000000012</v>
      </c>
      <c r="P144" s="70">
        <v>540973</v>
      </c>
      <c r="Q144" s="70">
        <v>633232</v>
      </c>
      <c r="R144" s="70">
        <v>705469.93032064417</v>
      </c>
      <c r="S144" s="70">
        <v>727776.32914272754</v>
      </c>
      <c r="T144" s="70">
        <v>743438.71726169018</v>
      </c>
      <c r="U144" s="70">
        <v>754881.59019719309</v>
      </c>
      <c r="V144" s="70">
        <v>762639.86880731757</v>
      </c>
      <c r="W144" s="70">
        <v>770946.95498512604</v>
      </c>
      <c r="X144" s="70">
        <v>780769.8364606977</v>
      </c>
      <c r="Y144" s="70">
        <v>786554.39379843255</v>
      </c>
      <c r="Z144" s="70">
        <v>793810.43721109489</v>
      </c>
      <c r="AA144" s="70">
        <v>801574.5875317594</v>
      </c>
      <c r="AB144" s="70">
        <v>808961.04504142702</v>
      </c>
      <c r="AC144" s="70">
        <v>815186.36364174425</v>
      </c>
      <c r="AD144" s="70">
        <v>819954.61983039835</v>
      </c>
      <c r="AE144" s="70">
        <v>823449.35827965604</v>
      </c>
      <c r="AF144" s="70">
        <v>826133.28586597322</v>
      </c>
      <c r="AG144" s="70">
        <v>828684.34690620936</v>
      </c>
      <c r="AH144" s="70">
        <v>834756.98700819293</v>
      </c>
      <c r="AI144" s="70">
        <v>841348.65963714372</v>
      </c>
      <c r="AJ144" s="70">
        <v>848230.3851426706</v>
      </c>
      <c r="AK144" s="70">
        <v>854952.52447036013</v>
      </c>
      <c r="AL144" s="70">
        <v>861218.0989106542</v>
      </c>
      <c r="AM144" s="70">
        <v>866931.93097515358</v>
      </c>
      <c r="AN144" s="70">
        <v>871936.39595329959</v>
      </c>
      <c r="AO144" s="70">
        <v>876352.68252510624</v>
      </c>
      <c r="AP144" s="70">
        <v>880105.24471218546</v>
      </c>
      <c r="AQ144" s="70">
        <v>883271.22905950621</v>
      </c>
      <c r="AR144" s="70">
        <v>885770.42527595244</v>
      </c>
      <c r="AS144" s="70">
        <v>887498.60772115365</v>
      </c>
      <c r="AT144" s="70">
        <v>888189.18621949479</v>
      </c>
      <c r="AU144" s="70">
        <v>888527.09545482555</v>
      </c>
      <c r="AV144" s="70">
        <v>888118.6211500807</v>
      </c>
      <c r="AW144" s="70">
        <v>885771.36967193685</v>
      </c>
      <c r="AX144" s="70">
        <v>881468.71870061918</v>
      </c>
      <c r="AY144" s="70">
        <v>875216.00584113831</v>
      </c>
      <c r="AZ144" s="70">
        <v>866918.93689835828</v>
      </c>
    </row>
    <row r="145" spans="1:52" x14ac:dyDescent="0.35">
      <c r="A145" s="69" t="s">
        <v>881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0.99999990122988103</v>
      </c>
      <c r="S145" s="70">
        <v>2.0000009045165754</v>
      </c>
      <c r="T145" s="70">
        <v>3.0000028943705739</v>
      </c>
      <c r="U145" s="70">
        <v>4.9999972856498971</v>
      </c>
      <c r="V145" s="70">
        <v>6.9999987958292547</v>
      </c>
      <c r="W145" s="70">
        <v>9.9999864450666713</v>
      </c>
      <c r="X145" s="70">
        <v>13.99999706757402</v>
      </c>
      <c r="Y145" s="70">
        <v>18.999985356612338</v>
      </c>
      <c r="Z145" s="70">
        <v>25.999981566756404</v>
      </c>
      <c r="AA145" s="70">
        <v>36.000026387012724</v>
      </c>
      <c r="AB145" s="70">
        <v>49.000002728227841</v>
      </c>
      <c r="AC145" s="70">
        <v>65.999948478514895</v>
      </c>
      <c r="AD145" s="70">
        <v>87.999959199071967</v>
      </c>
      <c r="AE145" s="70">
        <v>117.00005090627319</v>
      </c>
      <c r="AF145" s="70">
        <v>151.0000522503785</v>
      </c>
      <c r="AG145" s="70">
        <v>190.99984947125384</v>
      </c>
      <c r="AH145" s="70">
        <v>244.999996186923</v>
      </c>
      <c r="AI145" s="70">
        <v>318.0002493196771</v>
      </c>
      <c r="AJ145" s="70">
        <v>408.99970352810999</v>
      </c>
      <c r="AK145" s="70">
        <v>531.00032574198462</v>
      </c>
      <c r="AL145" s="70">
        <v>690.00007924631325</v>
      </c>
      <c r="AM145" s="70">
        <v>896.99992858114911</v>
      </c>
      <c r="AN145" s="70">
        <v>1163.9991936225217</v>
      </c>
      <c r="AO145" s="70">
        <v>1507.0011736897218</v>
      </c>
      <c r="AP145" s="70">
        <v>1942.9983325596877</v>
      </c>
      <c r="AQ145" s="70">
        <v>2492.0006462527235</v>
      </c>
      <c r="AR145" s="70">
        <v>3188.9979308478291</v>
      </c>
      <c r="AS145" s="70">
        <v>4054.9982076704064</v>
      </c>
      <c r="AT145" s="70">
        <v>5129.9952997737064</v>
      </c>
      <c r="AU145" s="70">
        <v>6459.993423547905</v>
      </c>
      <c r="AV145" s="70">
        <v>8094.9965468702994</v>
      </c>
      <c r="AW145" s="70">
        <v>10045.015532649113</v>
      </c>
      <c r="AX145" s="70">
        <v>12352.01007114274</v>
      </c>
      <c r="AY145" s="70">
        <v>15029.017272083393</v>
      </c>
      <c r="AZ145" s="70">
        <v>18100.998682457281</v>
      </c>
    </row>
    <row r="146" spans="1:52" x14ac:dyDescent="0.35">
      <c r="A146" s="69" t="s">
        <v>898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13.999998617218335</v>
      </c>
      <c r="S146" s="70">
        <v>24.000010854198905</v>
      </c>
      <c r="T146" s="70">
        <v>35.000033767656696</v>
      </c>
      <c r="U146" s="70">
        <v>48.99997339936899</v>
      </c>
      <c r="V146" s="70">
        <v>65.999988646390122</v>
      </c>
      <c r="W146" s="70">
        <v>87.999880716586716</v>
      </c>
      <c r="X146" s="70">
        <v>116.99997549329717</v>
      </c>
      <c r="Y146" s="70">
        <v>150.99988362360332</v>
      </c>
      <c r="Z146" s="70">
        <v>190.99986458655667</v>
      </c>
      <c r="AA146" s="70">
        <v>242.00017737936332</v>
      </c>
      <c r="AB146" s="70">
        <v>306.00001703750451</v>
      </c>
      <c r="AC146" s="70">
        <v>385.99969867737497</v>
      </c>
      <c r="AD146" s="70">
        <v>480.99977698583655</v>
      </c>
      <c r="AE146" s="70">
        <v>594.00025844723314</v>
      </c>
      <c r="AF146" s="70">
        <v>724.0002505249937</v>
      </c>
      <c r="AG146" s="70">
        <v>877.99930804063285</v>
      </c>
      <c r="AH146" s="70">
        <v>1068.9999833625334</v>
      </c>
      <c r="AI146" s="70">
        <v>1298.0010176633361</v>
      </c>
      <c r="AJ146" s="70">
        <v>1571.9988605041294</v>
      </c>
      <c r="AK146" s="70">
        <v>1903.0011673954741</v>
      </c>
      <c r="AL146" s="70">
        <v>2304.0002646137764</v>
      </c>
      <c r="AM146" s="70">
        <v>2788.9997779407186</v>
      </c>
      <c r="AN146" s="70">
        <v>3373.9976626137354</v>
      </c>
      <c r="AO146" s="70">
        <v>4072.003171376607</v>
      </c>
      <c r="AP146" s="70">
        <v>4907.9957880612183</v>
      </c>
      <c r="AQ146" s="70">
        <v>5897.0015292746029</v>
      </c>
      <c r="AR146" s="70">
        <v>7071.9954114003904</v>
      </c>
      <c r="AS146" s="70">
        <v>8444.9962672691945</v>
      </c>
      <c r="AT146" s="70">
        <v>10070.990772713645</v>
      </c>
      <c r="AU146" s="70">
        <v>11979.987804040851</v>
      </c>
      <c r="AV146" s="70">
        <v>14223.993932388281</v>
      </c>
      <c r="AW146" s="70">
        <v>16787.025957847753</v>
      </c>
      <c r="AX146" s="70">
        <v>19729.016085943582</v>
      </c>
      <c r="AY146" s="70">
        <v>23055.026495966638</v>
      </c>
      <c r="AZ146" s="70">
        <v>26820.998047742483</v>
      </c>
    </row>
    <row r="147" spans="1:52" x14ac:dyDescent="0.35">
      <c r="A147" s="69" t="s">
        <v>892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0.99999990122988103</v>
      </c>
      <c r="S147" s="70">
        <v>1.0000004522582877</v>
      </c>
      <c r="T147" s="70">
        <v>2.0000019295803826</v>
      </c>
      <c r="U147" s="70">
        <v>2.9999983713899381</v>
      </c>
      <c r="V147" s="70">
        <v>3.9999993119024313</v>
      </c>
      <c r="W147" s="70">
        <v>5.999991867040003</v>
      </c>
      <c r="X147" s="70">
        <v>8.9999981148690118</v>
      </c>
      <c r="Y147" s="70">
        <v>12.99998998084002</v>
      </c>
      <c r="Z147" s="70">
        <v>18.999986529552757</v>
      </c>
      <c r="AA147" s="70">
        <v>27.000019790259547</v>
      </c>
      <c r="AB147" s="70">
        <v>39.000002171446653</v>
      </c>
      <c r="AC147" s="70">
        <v>54.999957065429079</v>
      </c>
      <c r="AD147" s="70">
        <v>76.99996429918798</v>
      </c>
      <c r="AE147" s="70">
        <v>107.00004655530967</v>
      </c>
      <c r="AF147" s="70">
        <v>146.00005052023354</v>
      </c>
      <c r="AG147" s="70">
        <v>193.999847106928</v>
      </c>
      <c r="AH147" s="70">
        <v>257.99999598459647</v>
      </c>
      <c r="AI147" s="70">
        <v>347.00027205637724</v>
      </c>
      <c r="AJ147" s="70">
        <v>462.99966438512206</v>
      </c>
      <c r="AK147" s="70">
        <v>625.00038340629078</v>
      </c>
      <c r="AL147" s="70">
        <v>840.0000964737726</v>
      </c>
      <c r="AM147" s="70">
        <v>1125.9999103482428</v>
      </c>
      <c r="AN147" s="70">
        <v>1510.9989532333593</v>
      </c>
      <c r="AO147" s="70">
        <v>2017.001570890623</v>
      </c>
      <c r="AP147" s="70">
        <v>2678.9977009405061</v>
      </c>
      <c r="AQ147" s="70">
        <v>3533.000916216241</v>
      </c>
      <c r="AR147" s="70">
        <v>4635.9969919757086</v>
      </c>
      <c r="AS147" s="70">
        <v>6034.9973325008395</v>
      </c>
      <c r="AT147" s="70">
        <v>7809.9928442948631</v>
      </c>
      <c r="AU147" s="70">
        <v>10048.989769850294</v>
      </c>
      <c r="AV147" s="70">
        <v>12854.994516370314</v>
      </c>
      <c r="AW147" s="70">
        <v>16264.025149129435</v>
      </c>
      <c r="AX147" s="70">
        <v>20393.01662733273</v>
      </c>
      <c r="AY147" s="70">
        <v>25305.02908177991</v>
      </c>
      <c r="AZ147" s="70">
        <v>31110.997735480276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>
        <v>0</v>
      </c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  <c r="Y153" s="68">
        <v>0</v>
      </c>
      <c r="Z153" s="68">
        <v>0</v>
      </c>
      <c r="AA153" s="68">
        <v>0</v>
      </c>
      <c r="AB153" s="68">
        <v>0</v>
      </c>
      <c r="AC153" s="68">
        <v>0</v>
      </c>
      <c r="AD153" s="68">
        <v>0</v>
      </c>
      <c r="AE153" s="68">
        <v>8.0000034807708165</v>
      </c>
      <c r="AF153" s="68">
        <v>53.00001833953683</v>
      </c>
      <c r="AG153" s="68">
        <v>147.99988335992444</v>
      </c>
      <c r="AH153" s="68">
        <v>306.99999522198107</v>
      </c>
      <c r="AI153" s="68">
        <v>538.00042180498826</v>
      </c>
      <c r="AJ153" s="68">
        <v>851.99938241063501</v>
      </c>
      <c r="AK153" s="68">
        <v>1258.000771720182</v>
      </c>
      <c r="AL153" s="68">
        <v>1764.0002025949225</v>
      </c>
      <c r="AM153" s="68">
        <v>2373.9998109828853</v>
      </c>
      <c r="AN153" s="68">
        <v>3091.9978579732278</v>
      </c>
      <c r="AO153" s="68">
        <v>3912.0030467645597</v>
      </c>
      <c r="AP153" s="68">
        <v>4829.9958549991206</v>
      </c>
      <c r="AQ153" s="68">
        <v>5843.0015152707319</v>
      </c>
      <c r="AR153" s="68">
        <v>6954.9954873147226</v>
      </c>
      <c r="AS153" s="68">
        <v>8166.9963901465371</v>
      </c>
      <c r="AT153" s="68">
        <v>9469.9913233639381</v>
      </c>
      <c r="AU153" s="68">
        <v>10888.988914707916</v>
      </c>
      <c r="AV153" s="68">
        <v>12403.994708755923</v>
      </c>
      <c r="AW153" s="68">
        <v>13997.021643652528</v>
      </c>
      <c r="AX153" s="68">
        <v>15661.012769119692</v>
      </c>
      <c r="AY153" s="68">
        <v>17387.019982015699</v>
      </c>
      <c r="AZ153" s="68">
        <v>19161.998605228793</v>
      </c>
    </row>
    <row r="154" spans="1:52" x14ac:dyDescent="0.35">
      <c r="A154" s="69" t="s">
        <v>884</v>
      </c>
      <c r="B154" s="70">
        <v>0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>
        <v>0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>
        <v>0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8.0000034807708165</v>
      </c>
      <c r="AF156" s="70">
        <v>53.00001833953683</v>
      </c>
      <c r="AG156" s="70">
        <v>147.99988335992444</v>
      </c>
      <c r="AH156" s="70">
        <v>306.99999522198107</v>
      </c>
      <c r="AI156" s="70">
        <v>538.00042180498826</v>
      </c>
      <c r="AJ156" s="70">
        <v>851.99938241063501</v>
      </c>
      <c r="AK156" s="70">
        <v>1258.000771720182</v>
      </c>
      <c r="AL156" s="70">
        <v>1764.0002025949225</v>
      </c>
      <c r="AM156" s="70">
        <v>2373.9998109828853</v>
      </c>
      <c r="AN156" s="70">
        <v>3091.9978579732278</v>
      </c>
      <c r="AO156" s="70">
        <v>3912.0030467645597</v>
      </c>
      <c r="AP156" s="70">
        <v>4829.9958549991206</v>
      </c>
      <c r="AQ156" s="70">
        <v>5843.0015152707319</v>
      </c>
      <c r="AR156" s="70">
        <v>6954.9954873147226</v>
      </c>
      <c r="AS156" s="70">
        <v>8166.9963901465371</v>
      </c>
      <c r="AT156" s="70">
        <v>9469.9913233639381</v>
      </c>
      <c r="AU156" s="70">
        <v>10888.988914707916</v>
      </c>
      <c r="AV156" s="70">
        <v>12403.994708755923</v>
      </c>
      <c r="AW156" s="70">
        <v>13997.021643652528</v>
      </c>
      <c r="AX156" s="70">
        <v>15661.012769119692</v>
      </c>
      <c r="AY156" s="70">
        <v>17387.019982015699</v>
      </c>
      <c r="AZ156" s="70">
        <v>19161.998605228793</v>
      </c>
    </row>
    <row r="157" spans="1:52" x14ac:dyDescent="0.35">
      <c r="A157" s="69" t="s">
        <v>893</v>
      </c>
      <c r="B157" s="70">
        <v>0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>
        <v>0</v>
      </c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1.9999998024597621</v>
      </c>
      <c r="S158" s="68">
        <v>3.0000013567748631</v>
      </c>
      <c r="T158" s="68">
        <v>5.000004823950956</v>
      </c>
      <c r="U158" s="68">
        <v>6.9999961999098561</v>
      </c>
      <c r="V158" s="68">
        <v>9.9999982797560776</v>
      </c>
      <c r="W158" s="68">
        <v>9.9999864450666713</v>
      </c>
      <c r="X158" s="68">
        <v>9.9999979054100141</v>
      </c>
      <c r="Y158" s="68">
        <v>9.9999922929538627</v>
      </c>
      <c r="Z158" s="68">
        <v>9.9999929102909242</v>
      </c>
      <c r="AA158" s="68">
        <v>10.000007329725758</v>
      </c>
      <c r="AB158" s="68">
        <v>10.000000556781192</v>
      </c>
      <c r="AC158" s="68">
        <v>9.9999921937143768</v>
      </c>
      <c r="AD158" s="68">
        <v>9.9999953635309051</v>
      </c>
      <c r="AE158" s="68">
        <v>10.00000435096352</v>
      </c>
      <c r="AF158" s="68">
        <v>74.000025606145755</v>
      </c>
      <c r="AG158" s="68">
        <v>268.99978799878158</v>
      </c>
      <c r="AH158" s="68">
        <v>623.99999028832633</v>
      </c>
      <c r="AI158" s="68">
        <v>1155.0009055478838</v>
      </c>
      <c r="AJ158" s="68">
        <v>1883.9986343446437</v>
      </c>
      <c r="AK158" s="68">
        <v>2822.0017311560841</v>
      </c>
      <c r="AL158" s="68">
        <v>3984.0004575613211</v>
      </c>
      <c r="AM158" s="68">
        <v>5393.9995705314577</v>
      </c>
      <c r="AN158" s="68">
        <v>7046.9951180909884</v>
      </c>
      <c r="AO158" s="68">
        <v>8924.0069502369461</v>
      </c>
      <c r="AP158" s="68">
        <v>11018.990543734019</v>
      </c>
      <c r="AQ158" s="68">
        <v>13331.003457140874</v>
      </c>
      <c r="AR158" s="68">
        <v>15852.989713932466</v>
      </c>
      <c r="AS158" s="68">
        <v>18574.991789760246</v>
      </c>
      <c r="AT158" s="68">
        <v>21492.98030760941</v>
      </c>
      <c r="AU158" s="68">
        <v>24685.974868994363</v>
      </c>
      <c r="AV158" s="68">
        <v>28045.988036259965</v>
      </c>
      <c r="AW158" s="68">
        <v>31570.048816897215</v>
      </c>
      <c r="AX158" s="68">
        <v>35276.028762113929</v>
      </c>
      <c r="AY158" s="68">
        <v>39113.044950628639</v>
      </c>
      <c r="AZ158" s="68">
        <v>43047.996866605215</v>
      </c>
    </row>
    <row r="159" spans="1:52" x14ac:dyDescent="0.35">
      <c r="A159" s="69" t="s">
        <v>888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30.000010380869902</v>
      </c>
      <c r="AG159" s="70">
        <v>128.9998983339882</v>
      </c>
      <c r="AH159" s="70">
        <v>321.99999498852736</v>
      </c>
      <c r="AI159" s="70">
        <v>630.00049393520931</v>
      </c>
      <c r="AJ159" s="70">
        <v>1079.9992171402416</v>
      </c>
      <c r="AK159" s="70">
        <v>1691.0010373440603</v>
      </c>
      <c r="AL159" s="70">
        <v>2487.0002856312767</v>
      </c>
      <c r="AM159" s="70">
        <v>3502.9997210922688</v>
      </c>
      <c r="AN159" s="70">
        <v>4740.9967156051334</v>
      </c>
      <c r="AO159" s="70">
        <v>6203.0048310533139</v>
      </c>
      <c r="AP159" s="70">
        <v>7890.9932281155407</v>
      </c>
      <c r="AQ159" s="70">
        <v>9814.0025450739286</v>
      </c>
      <c r="AR159" s="70">
        <v>11969.992233379904</v>
      </c>
      <c r="AS159" s="70">
        <v>14355.993654578633</v>
      </c>
      <c r="AT159" s="70">
        <v>16968.984452604294</v>
      </c>
      <c r="AU159" s="70">
        <v>19884.979756540262</v>
      </c>
      <c r="AV159" s="70">
        <v>22991.990192173183</v>
      </c>
      <c r="AW159" s="70">
        <v>26290.040652398726</v>
      </c>
      <c r="AX159" s="70">
        <v>29794.024292392063</v>
      </c>
      <c r="AY159" s="70">
        <v>33456.038449319451</v>
      </c>
      <c r="AZ159" s="70">
        <v>37234.997289724153</v>
      </c>
    </row>
    <row r="160" spans="1:52" x14ac:dyDescent="0.35">
      <c r="A160" s="71" t="s">
        <v>894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1.9999998024597621</v>
      </c>
      <c r="S160" s="55">
        <v>3.0000013567748631</v>
      </c>
      <c r="T160" s="55">
        <v>5.000004823950956</v>
      </c>
      <c r="U160" s="55">
        <v>6.9999961999098561</v>
      </c>
      <c r="V160" s="55">
        <v>9.9999982797560776</v>
      </c>
      <c r="W160" s="55">
        <v>9.9999864450666713</v>
      </c>
      <c r="X160" s="55">
        <v>9.9999979054100141</v>
      </c>
      <c r="Y160" s="55">
        <v>9.9999922929538627</v>
      </c>
      <c r="Z160" s="55">
        <v>9.9999929102909242</v>
      </c>
      <c r="AA160" s="55">
        <v>10.000007329725758</v>
      </c>
      <c r="AB160" s="55">
        <v>10.000000556781192</v>
      </c>
      <c r="AC160" s="55">
        <v>9.9999921937143768</v>
      </c>
      <c r="AD160" s="55">
        <v>9.9999953635309051</v>
      </c>
      <c r="AE160" s="55">
        <v>10.00000435096352</v>
      </c>
      <c r="AF160" s="55">
        <v>44.00001522527586</v>
      </c>
      <c r="AG160" s="55">
        <v>139.99988966479339</v>
      </c>
      <c r="AH160" s="55">
        <v>301.99999529979897</v>
      </c>
      <c r="AI160" s="55">
        <v>525.0004116126745</v>
      </c>
      <c r="AJ160" s="55">
        <v>803.99941720440211</v>
      </c>
      <c r="AK160" s="55">
        <v>1131.0006938120237</v>
      </c>
      <c r="AL160" s="55">
        <v>1497.0001719300446</v>
      </c>
      <c r="AM160" s="55">
        <v>1890.9998494391893</v>
      </c>
      <c r="AN160" s="55">
        <v>2305.998402485855</v>
      </c>
      <c r="AO160" s="55">
        <v>2721.0021191836317</v>
      </c>
      <c r="AP160" s="55">
        <v>3127.9973156184778</v>
      </c>
      <c r="AQ160" s="55">
        <v>3517.0009120669461</v>
      </c>
      <c r="AR160" s="55">
        <v>3882.9974805525617</v>
      </c>
      <c r="AS160" s="55">
        <v>4218.9981351816141</v>
      </c>
      <c r="AT160" s="55">
        <v>4523.9958550051169</v>
      </c>
      <c r="AU160" s="55">
        <v>4800.9951124541012</v>
      </c>
      <c r="AV160" s="55">
        <v>5053.9978440867808</v>
      </c>
      <c r="AW160" s="55">
        <v>5280.0081644984884</v>
      </c>
      <c r="AX160" s="55">
        <v>5482.0044697218664</v>
      </c>
      <c r="AY160" s="55">
        <v>5657.0065013091862</v>
      </c>
      <c r="AZ160" s="55">
        <v>5812.9995768810659</v>
      </c>
    </row>
    <row r="161" spans="1:52" x14ac:dyDescent="0.35">
      <c r="A161" s="65" t="s">
        <v>899</v>
      </c>
      <c r="B161" s="66">
        <v>10030.789295245162</v>
      </c>
      <c r="C161" s="66">
        <v>10666.017042135703</v>
      </c>
      <c r="D161" s="66">
        <v>11178.659500146758</v>
      </c>
      <c r="E161" s="66">
        <v>11395.207631909268</v>
      </c>
      <c r="F161" s="66">
        <v>13277.899721680187</v>
      </c>
      <c r="G161" s="66">
        <v>13685.225015352979</v>
      </c>
      <c r="H161" s="66">
        <v>14118.042058487363</v>
      </c>
      <c r="I161" s="66">
        <v>14682.684508948396</v>
      </c>
      <c r="J161" s="66">
        <v>14090.859604718211</v>
      </c>
      <c r="K161" s="66">
        <v>11564.903360750182</v>
      </c>
      <c r="L161" s="66">
        <v>11508.289217658885</v>
      </c>
      <c r="M161" s="66">
        <v>14807.627567126454</v>
      </c>
      <c r="N161" s="66">
        <v>17550.703133648472</v>
      </c>
      <c r="O161" s="66">
        <v>17558.431097945435</v>
      </c>
      <c r="P161" s="66">
        <v>18394.767917086974</v>
      </c>
      <c r="Q161" s="66">
        <v>19606.559587946995</v>
      </c>
      <c r="R161" s="66">
        <v>22005.668399314869</v>
      </c>
      <c r="S161" s="66">
        <v>22856.29837385166</v>
      </c>
      <c r="T161" s="66">
        <v>23495.631470242566</v>
      </c>
      <c r="U161" s="66">
        <v>23999.122107259846</v>
      </c>
      <c r="V161" s="66">
        <v>24371.168815327081</v>
      </c>
      <c r="W161" s="66">
        <v>24756.462376193042</v>
      </c>
      <c r="X161" s="66">
        <v>25138.274010973299</v>
      </c>
      <c r="Y161" s="66">
        <v>25286.354031549676</v>
      </c>
      <c r="Z161" s="66">
        <v>25461.361400179387</v>
      </c>
      <c r="AA161" s="66">
        <v>25663.920950465315</v>
      </c>
      <c r="AB161" s="66">
        <v>25881.762542168221</v>
      </c>
      <c r="AC161" s="66">
        <v>26091.872955079562</v>
      </c>
      <c r="AD161" s="66">
        <v>26290.385474007155</v>
      </c>
      <c r="AE161" s="66">
        <v>26480.477835928032</v>
      </c>
      <c r="AF161" s="66">
        <v>26665.122102839574</v>
      </c>
      <c r="AG161" s="66">
        <v>26849.094475044225</v>
      </c>
      <c r="AH161" s="66">
        <v>27245.221384093067</v>
      </c>
      <c r="AI161" s="66">
        <v>27646.549601501418</v>
      </c>
      <c r="AJ161" s="66">
        <v>28052.944298779865</v>
      </c>
      <c r="AK161" s="66">
        <v>28462.242921437406</v>
      </c>
      <c r="AL161" s="66">
        <v>28877.655699047813</v>
      </c>
      <c r="AM161" s="66">
        <v>29302.837869775482</v>
      </c>
      <c r="AN161" s="66">
        <v>29732.786996392042</v>
      </c>
      <c r="AO161" s="66">
        <v>30169.946740390242</v>
      </c>
      <c r="AP161" s="66">
        <v>30612.470825962631</v>
      </c>
      <c r="AQ161" s="66">
        <v>31061.406827120314</v>
      </c>
      <c r="AR161" s="66">
        <v>31515.769484625373</v>
      </c>
      <c r="AS161" s="66">
        <v>31977.020853331087</v>
      </c>
      <c r="AT161" s="66">
        <v>32448.153480701654</v>
      </c>
      <c r="AU161" s="66">
        <v>32964.798860257724</v>
      </c>
      <c r="AV161" s="66">
        <v>33518.858416302122</v>
      </c>
      <c r="AW161" s="66">
        <v>34070.601766137894</v>
      </c>
      <c r="AX161" s="66">
        <v>34626.725281615036</v>
      </c>
      <c r="AY161" s="66">
        <v>35185.410148257826</v>
      </c>
      <c r="AZ161" s="66">
        <v>35744.378539803271</v>
      </c>
    </row>
    <row r="162" spans="1:52" x14ac:dyDescent="0.35">
      <c r="A162" s="67" t="s">
        <v>878</v>
      </c>
      <c r="B162" s="68">
        <v>10030.789295245162</v>
      </c>
      <c r="C162" s="68">
        <v>10666.017042135703</v>
      </c>
      <c r="D162" s="68">
        <v>11178.659500146758</v>
      </c>
      <c r="E162" s="68">
        <v>11395.207631909268</v>
      </c>
      <c r="F162" s="68">
        <v>13277.899721680187</v>
      </c>
      <c r="G162" s="68">
        <v>13685.225015352979</v>
      </c>
      <c r="H162" s="68">
        <v>14118.042058487363</v>
      </c>
      <c r="I162" s="68">
        <v>14682.684508948396</v>
      </c>
      <c r="J162" s="68">
        <v>14090.859604718211</v>
      </c>
      <c r="K162" s="68">
        <v>11564.903360750182</v>
      </c>
      <c r="L162" s="68">
        <v>11508.289217658885</v>
      </c>
      <c r="M162" s="68">
        <v>14807.627567126454</v>
      </c>
      <c r="N162" s="68">
        <v>17550.703133648472</v>
      </c>
      <c r="O162" s="68">
        <v>17558.431097945435</v>
      </c>
      <c r="P162" s="68">
        <v>18394.767917086974</v>
      </c>
      <c r="Q162" s="68">
        <v>19606.559587946995</v>
      </c>
      <c r="R162" s="68">
        <v>22005.668399314869</v>
      </c>
      <c r="S162" s="68">
        <v>22856.29837385166</v>
      </c>
      <c r="T162" s="68">
        <v>23495.631470242566</v>
      </c>
      <c r="U162" s="68">
        <v>23999.122107259846</v>
      </c>
      <c r="V162" s="68">
        <v>24371.168815327081</v>
      </c>
      <c r="W162" s="68">
        <v>24756.462376193042</v>
      </c>
      <c r="X162" s="68">
        <v>25138.274010973299</v>
      </c>
      <c r="Y162" s="68">
        <v>25286.354031549676</v>
      </c>
      <c r="Z162" s="68">
        <v>25461.361400179387</v>
      </c>
      <c r="AA162" s="68">
        <v>25663.920950465315</v>
      </c>
      <c r="AB162" s="68">
        <v>25881.762542168221</v>
      </c>
      <c r="AC162" s="68">
        <v>26091.872955079562</v>
      </c>
      <c r="AD162" s="68">
        <v>26290.385474007155</v>
      </c>
      <c r="AE162" s="68">
        <v>26479.477817882867</v>
      </c>
      <c r="AF162" s="68">
        <v>26656.122399137272</v>
      </c>
      <c r="AG162" s="68">
        <v>26819.095486803952</v>
      </c>
      <c r="AH162" s="68">
        <v>27178.220839672649</v>
      </c>
      <c r="AI162" s="68">
        <v>27527.547235785631</v>
      </c>
      <c r="AJ162" s="68">
        <v>27868.938104890822</v>
      </c>
      <c r="AK162" s="68">
        <v>28198.240668213479</v>
      </c>
      <c r="AL162" s="68">
        <v>28515.660015030386</v>
      </c>
      <c r="AM162" s="68">
        <v>28834.840459167186</v>
      </c>
      <c r="AN162" s="68">
        <v>29146.810902362118</v>
      </c>
      <c r="AO162" s="68">
        <v>29454.948002591798</v>
      </c>
      <c r="AP162" s="68">
        <v>29757.457675688296</v>
      </c>
      <c r="AQ162" s="68">
        <v>30055.393650851584</v>
      </c>
      <c r="AR162" s="68">
        <v>30344.703733959119</v>
      </c>
      <c r="AS162" s="68">
        <v>30628.977817607723</v>
      </c>
      <c r="AT162" s="68">
        <v>30911.146210612944</v>
      </c>
      <c r="AU162" s="68">
        <v>31221.862367706937</v>
      </c>
      <c r="AV162" s="68">
        <v>31556.866703757456</v>
      </c>
      <c r="AW162" s="68">
        <v>31875.627422071895</v>
      </c>
      <c r="AX162" s="68">
        <v>32193.744584177508</v>
      </c>
      <c r="AY162" s="68">
        <v>32501.378861120582</v>
      </c>
      <c r="AZ162" s="68">
        <v>32796.264841027565</v>
      </c>
    </row>
    <row r="163" spans="1:52" x14ac:dyDescent="0.35">
      <c r="A163" s="69" t="s">
        <v>880</v>
      </c>
      <c r="B163" s="70">
        <v>10030.789295245162</v>
      </c>
      <c r="C163" s="70">
        <v>10666.017042135703</v>
      </c>
      <c r="D163" s="70">
        <v>11178.659500146758</v>
      </c>
      <c r="E163" s="70">
        <v>11395.207631909268</v>
      </c>
      <c r="F163" s="70">
        <v>13277.899721680187</v>
      </c>
      <c r="G163" s="70">
        <v>13685.225015352979</v>
      </c>
      <c r="H163" s="70">
        <v>14118.042058487363</v>
      </c>
      <c r="I163" s="70">
        <v>14682.684508948396</v>
      </c>
      <c r="J163" s="70">
        <v>14090.859604718211</v>
      </c>
      <c r="K163" s="70">
        <v>11564.903360750182</v>
      </c>
      <c r="L163" s="70">
        <v>11508.289217658885</v>
      </c>
      <c r="M163" s="70">
        <v>14807.627567126454</v>
      </c>
      <c r="N163" s="70">
        <v>17550.703133648472</v>
      </c>
      <c r="O163" s="70">
        <v>17558.431097945435</v>
      </c>
      <c r="P163" s="70">
        <v>18394.767917086974</v>
      </c>
      <c r="Q163" s="70">
        <v>19606.559587946995</v>
      </c>
      <c r="R163" s="70">
        <v>22004.668414383519</v>
      </c>
      <c r="S163" s="70">
        <v>22854.298435244331</v>
      </c>
      <c r="T163" s="70">
        <v>23492.631517296926</v>
      </c>
      <c r="U163" s="70">
        <v>23995.122086907788</v>
      </c>
      <c r="V163" s="70">
        <v>24366.168780692613</v>
      </c>
      <c r="W163" s="70">
        <v>24749.462528205266</v>
      </c>
      <c r="X163" s="70">
        <v>25129.273912870874</v>
      </c>
      <c r="Y163" s="70">
        <v>25275.353877537691</v>
      </c>
      <c r="Z163" s="70">
        <v>25448.361215653942</v>
      </c>
      <c r="AA163" s="70">
        <v>25647.920999748068</v>
      </c>
      <c r="AB163" s="70">
        <v>25861.762725660865</v>
      </c>
      <c r="AC163" s="70">
        <v>26066.873076807413</v>
      </c>
      <c r="AD163" s="70">
        <v>26260.385034135714</v>
      </c>
      <c r="AE163" s="70">
        <v>26443.477168256984</v>
      </c>
      <c r="AF163" s="70">
        <v>26611.123880625768</v>
      </c>
      <c r="AG163" s="70">
        <v>26762.097409147435</v>
      </c>
      <c r="AH163" s="70">
        <v>27107.220262749521</v>
      </c>
      <c r="AI163" s="70">
        <v>27438.545466468782</v>
      </c>
      <c r="AJ163" s="70">
        <v>27757.934368359933</v>
      </c>
      <c r="AK163" s="70">
        <v>28063.239515996695</v>
      </c>
      <c r="AL163" s="70">
        <v>28349.661994182614</v>
      </c>
      <c r="AM163" s="70">
        <v>28630.841587876388</v>
      </c>
      <c r="AN163" s="70">
        <v>28895.821141949986</v>
      </c>
      <c r="AO163" s="70">
        <v>29141.948555135979</v>
      </c>
      <c r="AP163" s="70">
        <v>29368.451692697981</v>
      </c>
      <c r="AQ163" s="70">
        <v>29572.387324670868</v>
      </c>
      <c r="AR163" s="70">
        <v>29744.670044463172</v>
      </c>
      <c r="AS163" s="70">
        <v>29885.954096878893</v>
      </c>
      <c r="AT163" s="70">
        <v>29994.141873155982</v>
      </c>
      <c r="AU163" s="70">
        <v>30090.90357649928</v>
      </c>
      <c r="AV163" s="70">
        <v>30168.872566646347</v>
      </c>
      <c r="AW163" s="70">
        <v>30182.64721045288</v>
      </c>
      <c r="AX163" s="70">
        <v>30139.760879887868</v>
      </c>
      <c r="AY163" s="70">
        <v>30033.350091875156</v>
      </c>
      <c r="AZ163" s="70">
        <v>29854.15137366049</v>
      </c>
    </row>
    <row r="164" spans="1:52" x14ac:dyDescent="0.35">
      <c r="A164" s="69" t="s">
        <v>881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0.99999691982798145</v>
      </c>
      <c r="AB164" s="70">
        <v>1.9999816507355088</v>
      </c>
      <c r="AC164" s="70">
        <v>2.9999853926582363</v>
      </c>
      <c r="AD164" s="70">
        <v>4.0000586495256227</v>
      </c>
      <c r="AE164" s="70">
        <v>5.0000902258172264</v>
      </c>
      <c r="AF164" s="70">
        <v>6.9997695462340443</v>
      </c>
      <c r="AG164" s="70">
        <v>8.9996964720818635</v>
      </c>
      <c r="AH164" s="70">
        <v>12.000097508134218</v>
      </c>
      <c r="AI164" s="70">
        <v>15.000298199469048</v>
      </c>
      <c r="AJ164" s="70">
        <v>19.000639586368798</v>
      </c>
      <c r="AK164" s="70">
        <v>24.000204838539027</v>
      </c>
      <c r="AL164" s="70">
        <v>29.999642321886363</v>
      </c>
      <c r="AM164" s="70">
        <v>37.999789750246329</v>
      </c>
      <c r="AN164" s="70">
        <v>47.998041831802581</v>
      </c>
      <c r="AO164" s="70">
        <v>60.99989231567136</v>
      </c>
      <c r="AP164" s="70">
        <v>79.001215054588016</v>
      </c>
      <c r="AQ164" s="70">
        <v>100.00130976826344</v>
      </c>
      <c r="AR164" s="70">
        <v>126.00707479414852</v>
      </c>
      <c r="AS164" s="70">
        <v>158.00504424650711</v>
      </c>
      <c r="AT164" s="70">
        <v>199.00094128019072</v>
      </c>
      <c r="AU164" s="70">
        <v>249.99089107154126</v>
      </c>
      <c r="AV164" s="70">
        <v>309.99869056516184</v>
      </c>
      <c r="AW164" s="70">
        <v>382.99552336094666</v>
      </c>
      <c r="AX164" s="70">
        <v>469.99627118604172</v>
      </c>
      <c r="AY164" s="70">
        <v>569.00663277984097</v>
      </c>
      <c r="AZ164" s="70">
        <v>679.02618774379368</v>
      </c>
    </row>
    <row r="165" spans="1:52" x14ac:dyDescent="0.35">
      <c r="A165" s="69" t="s">
        <v>898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0.99998493135121658</v>
      </c>
      <c r="S165" s="70">
        <v>1.9999386073283161</v>
      </c>
      <c r="T165" s="70">
        <v>2.9999529456387339</v>
      </c>
      <c r="U165" s="70">
        <v>4.0000203520579767</v>
      </c>
      <c r="V165" s="70">
        <v>5.0000346344686477</v>
      </c>
      <c r="W165" s="70">
        <v>6.9998479877752269</v>
      </c>
      <c r="X165" s="70">
        <v>9.0000981024250013</v>
      </c>
      <c r="Y165" s="70">
        <v>11.000154011984751</v>
      </c>
      <c r="Z165" s="70">
        <v>13.000184525444091</v>
      </c>
      <c r="AA165" s="70">
        <v>14.999953797419721</v>
      </c>
      <c r="AB165" s="70">
        <v>16.999844031251826</v>
      </c>
      <c r="AC165" s="70">
        <v>19.999902617721574</v>
      </c>
      <c r="AD165" s="70">
        <v>23.000337234772331</v>
      </c>
      <c r="AE165" s="70">
        <v>27.000487219413024</v>
      </c>
      <c r="AF165" s="70">
        <v>31.998946497069916</v>
      </c>
      <c r="AG165" s="70">
        <v>38.998684712354745</v>
      </c>
      <c r="AH165" s="70">
        <v>46.000373781181167</v>
      </c>
      <c r="AI165" s="70">
        <v>56.001113278017776</v>
      </c>
      <c r="AJ165" s="70">
        <v>69.002322708391958</v>
      </c>
      <c r="AK165" s="70">
        <v>83.00070839994747</v>
      </c>
      <c r="AL165" s="70">
        <v>100.99879581701742</v>
      </c>
      <c r="AM165" s="70">
        <v>120.99933052052121</v>
      </c>
      <c r="AN165" s="70">
        <v>143.99412549540776</v>
      </c>
      <c r="AO165" s="70">
        <v>172.99969460018272</v>
      </c>
      <c r="AP165" s="70">
        <v>206.00316837019153</v>
      </c>
      <c r="AQ165" s="70">
        <v>246.00322202992808</v>
      </c>
      <c r="AR165" s="70">
        <v>296.01662015133303</v>
      </c>
      <c r="AS165" s="70">
        <v>353.01126974061401</v>
      </c>
      <c r="AT165" s="70">
        <v>420.00198662150802</v>
      </c>
      <c r="AU165" s="70">
        <v>499.98178214308251</v>
      </c>
      <c r="AV165" s="70">
        <v>590.99750362584086</v>
      </c>
      <c r="AW165" s="70">
        <v>696.99185321822404</v>
      </c>
      <c r="AX165" s="70">
        <v>817.99351027698333</v>
      </c>
      <c r="AY165" s="70">
        <v>953.0111090319657</v>
      </c>
      <c r="AZ165" s="70">
        <v>1109.0427720292596</v>
      </c>
    </row>
    <row r="166" spans="1:52" x14ac:dyDescent="0.35">
      <c r="A166" s="69" t="s">
        <v>892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0.99999082536775441</v>
      </c>
      <c r="AC166" s="70">
        <v>1.9999902617721574</v>
      </c>
      <c r="AD166" s="70">
        <v>3.0000439871442168</v>
      </c>
      <c r="AE166" s="70">
        <v>4.0000721806537811</v>
      </c>
      <c r="AF166" s="70">
        <v>5.9998024682006097</v>
      </c>
      <c r="AG166" s="70">
        <v>8.9996964720818635</v>
      </c>
      <c r="AH166" s="70">
        <v>13.000105633812069</v>
      </c>
      <c r="AI166" s="70">
        <v>18.000357839362856</v>
      </c>
      <c r="AJ166" s="70">
        <v>23.000774236130653</v>
      </c>
      <c r="AK166" s="70">
        <v>28.000238978295531</v>
      </c>
      <c r="AL166" s="70">
        <v>34.999582708867422</v>
      </c>
      <c r="AM166" s="70">
        <v>44.999751020028548</v>
      </c>
      <c r="AN166" s="70">
        <v>58.997593084924013</v>
      </c>
      <c r="AO166" s="70">
        <v>78.999860539967827</v>
      </c>
      <c r="AP166" s="70">
        <v>104.00159956553358</v>
      </c>
      <c r="AQ166" s="70">
        <v>137.00179438252093</v>
      </c>
      <c r="AR166" s="70">
        <v>178.0099945504638</v>
      </c>
      <c r="AS166" s="70">
        <v>232.00740674170666</v>
      </c>
      <c r="AT166" s="70">
        <v>298.00140955526047</v>
      </c>
      <c r="AU166" s="70">
        <v>380.98611799302887</v>
      </c>
      <c r="AV166" s="70">
        <v>486.9979429201091</v>
      </c>
      <c r="AW166" s="70">
        <v>612.99283503984418</v>
      </c>
      <c r="AX166" s="70">
        <v>765.99392282661267</v>
      </c>
      <c r="AY166" s="70">
        <v>946.01102743361969</v>
      </c>
      <c r="AZ166" s="70">
        <v>1154.0445075940174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>
        <v>0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  <c r="AE172" s="68">
        <v>1.0000180451634453</v>
      </c>
      <c r="AF172" s="68">
        <v>3.9998683121337395</v>
      </c>
      <c r="AG172" s="68">
        <v>8.9996964720818635</v>
      </c>
      <c r="AH172" s="68">
        <v>18.000146262201326</v>
      </c>
      <c r="AI172" s="68">
        <v>31.000616278902697</v>
      </c>
      <c r="AJ172" s="68">
        <v>46.001548472261305</v>
      </c>
      <c r="AK172" s="68">
        <v>65.000554771043198</v>
      </c>
      <c r="AL172" s="68">
        <v>89.998926965659095</v>
      </c>
      <c r="AM172" s="68">
        <v>113.99936925073899</v>
      </c>
      <c r="AN172" s="68">
        <v>142.99416629057853</v>
      </c>
      <c r="AO172" s="68">
        <v>175.99968930423213</v>
      </c>
      <c r="AP172" s="68">
        <v>211.00324527238064</v>
      </c>
      <c r="AQ172" s="68">
        <v>248.00324822529336</v>
      </c>
      <c r="AR172" s="68">
        <v>289.01622710721369</v>
      </c>
      <c r="AS172" s="68">
        <v>334.01066315400874</v>
      </c>
      <c r="AT172" s="68">
        <v>382.00180687956208</v>
      </c>
      <c r="AU172" s="68">
        <v>433.98418690019565</v>
      </c>
      <c r="AV172" s="68">
        <v>489.99793024815904</v>
      </c>
      <c r="AW172" s="68">
        <v>548.99358309441175</v>
      </c>
      <c r="AX172" s="68">
        <v>608.99516840914771</v>
      </c>
      <c r="AY172" s="68">
        <v>672.00783344121817</v>
      </c>
      <c r="AZ172" s="68">
        <v>741.02857896634919</v>
      </c>
    </row>
    <row r="173" spans="1:52" x14ac:dyDescent="0.35">
      <c r="A173" s="69" t="s">
        <v>884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1.0000180451634453</v>
      </c>
      <c r="AF175" s="70">
        <v>3.9998683121337395</v>
      </c>
      <c r="AG175" s="70">
        <v>8.9996964720818635</v>
      </c>
      <c r="AH175" s="70">
        <v>18.000146262201326</v>
      </c>
      <c r="AI175" s="70">
        <v>31.000616278902697</v>
      </c>
      <c r="AJ175" s="70">
        <v>46.001548472261305</v>
      </c>
      <c r="AK175" s="70">
        <v>65.000554771043198</v>
      </c>
      <c r="AL175" s="70">
        <v>89.998926965659095</v>
      </c>
      <c r="AM175" s="70">
        <v>113.99936925073899</v>
      </c>
      <c r="AN175" s="70">
        <v>142.99416629057853</v>
      </c>
      <c r="AO175" s="70">
        <v>175.99968930423213</v>
      </c>
      <c r="AP175" s="70">
        <v>211.00324527238064</v>
      </c>
      <c r="AQ175" s="70">
        <v>248.00324822529336</v>
      </c>
      <c r="AR175" s="70">
        <v>289.01622710721369</v>
      </c>
      <c r="AS175" s="70">
        <v>334.01066315400874</v>
      </c>
      <c r="AT175" s="70">
        <v>382.00180687956208</v>
      </c>
      <c r="AU175" s="70">
        <v>433.98418690019565</v>
      </c>
      <c r="AV175" s="70">
        <v>489.99793024815904</v>
      </c>
      <c r="AW175" s="70">
        <v>548.99358309441175</v>
      </c>
      <c r="AX175" s="70">
        <v>608.99516840914771</v>
      </c>
      <c r="AY175" s="70">
        <v>672.00783344121817</v>
      </c>
      <c r="AZ175" s="70">
        <v>741.02857896634919</v>
      </c>
    </row>
    <row r="176" spans="1:52" x14ac:dyDescent="0.35">
      <c r="A176" s="69" t="s">
        <v>893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>
        <v>0</v>
      </c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8">
        <v>0</v>
      </c>
      <c r="AF177" s="68">
        <v>4.9998353901671742</v>
      </c>
      <c r="AG177" s="68">
        <v>20.999291768191014</v>
      </c>
      <c r="AH177" s="68">
        <v>49.000398158214722</v>
      </c>
      <c r="AI177" s="68">
        <v>88.001749436885078</v>
      </c>
      <c r="AJ177" s="68">
        <v>138.00464541678392</v>
      </c>
      <c r="AK177" s="68">
        <v>199.0016984528861</v>
      </c>
      <c r="AL177" s="68">
        <v>271.99675705176969</v>
      </c>
      <c r="AM177" s="68">
        <v>353.99804135755795</v>
      </c>
      <c r="AN177" s="68">
        <v>442.98192773934466</v>
      </c>
      <c r="AO177" s="68">
        <v>538.99904849421091</v>
      </c>
      <c r="AP177" s="68">
        <v>644.00990500195792</v>
      </c>
      <c r="AQ177" s="68">
        <v>758.00992804343696</v>
      </c>
      <c r="AR177" s="68">
        <v>882.04952355903959</v>
      </c>
      <c r="AS177" s="68">
        <v>1014.0323725693559</v>
      </c>
      <c r="AT177" s="68">
        <v>1155.0054632091471</v>
      </c>
      <c r="AU177" s="68">
        <v>1308.95230565059</v>
      </c>
      <c r="AV177" s="68">
        <v>1471.9937822965103</v>
      </c>
      <c r="AW177" s="68">
        <v>1645.9807609715879</v>
      </c>
      <c r="AX177" s="68">
        <v>1823.9855290283833</v>
      </c>
      <c r="AY177" s="68">
        <v>2012.0234536960284</v>
      </c>
      <c r="AZ177" s="68">
        <v>2207.085119809356</v>
      </c>
    </row>
    <row r="178" spans="1:52" x14ac:dyDescent="0.35">
      <c r="A178" s="69" t="s">
        <v>888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1.9999341560668698</v>
      </c>
      <c r="AG178" s="70">
        <v>9.9996627467576253</v>
      </c>
      <c r="AH178" s="70">
        <v>25.000203141946287</v>
      </c>
      <c r="AI178" s="70">
        <v>48.000954238300949</v>
      </c>
      <c r="AJ178" s="70">
        <v>79.002659332796583</v>
      </c>
      <c r="AK178" s="70">
        <v>118.00100712281689</v>
      </c>
      <c r="AL178" s="70">
        <v>168.99798507995985</v>
      </c>
      <c r="AM178" s="70">
        <v>229.99872743570148</v>
      </c>
      <c r="AN178" s="70">
        <v>298.98780224393693</v>
      </c>
      <c r="AO178" s="70">
        <v>376.9993344755427</v>
      </c>
      <c r="AP178" s="70">
        <v>466.00716728402546</v>
      </c>
      <c r="AQ178" s="70">
        <v>566.00741328837114</v>
      </c>
      <c r="AR178" s="70">
        <v>675.03790068293847</v>
      </c>
      <c r="AS178" s="70">
        <v>794.02534893497887</v>
      </c>
      <c r="AT178" s="70">
        <v>924.00437056731766</v>
      </c>
      <c r="AU178" s="70">
        <v>1065.9611595290519</v>
      </c>
      <c r="AV178" s="70">
        <v>1217.994855188281</v>
      </c>
      <c r="AW178" s="70">
        <v>1380.9838583850321</v>
      </c>
      <c r="AX178" s="70">
        <v>1548.9877107812313</v>
      </c>
      <c r="AY178" s="70">
        <v>1728.0201431345611</v>
      </c>
      <c r="AZ178" s="70">
        <v>1915.0738579224815</v>
      </c>
    </row>
    <row r="179" spans="1:52" x14ac:dyDescent="0.35">
      <c r="A179" s="71" t="s">
        <v>894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2.9999012341003048</v>
      </c>
      <c r="AG179" s="55">
        <v>10.999629021433389</v>
      </c>
      <c r="AH179" s="55">
        <v>24.000195016268435</v>
      </c>
      <c r="AI179" s="55">
        <v>40.000795198584129</v>
      </c>
      <c r="AJ179" s="55">
        <v>59.001986083987326</v>
      </c>
      <c r="AK179" s="55">
        <v>81.000691330069216</v>
      </c>
      <c r="AL179" s="55">
        <v>102.99877197180984</v>
      </c>
      <c r="AM179" s="55">
        <v>123.99931392185646</v>
      </c>
      <c r="AN179" s="55">
        <v>143.99412549540776</v>
      </c>
      <c r="AO179" s="55">
        <v>161.99971401866821</v>
      </c>
      <c r="AP179" s="55">
        <v>178.00273771793246</v>
      </c>
      <c r="AQ179" s="55">
        <v>192.00251475506582</v>
      </c>
      <c r="AR179" s="55">
        <v>207.01162287610114</v>
      </c>
      <c r="AS179" s="55">
        <v>220.00702363437699</v>
      </c>
      <c r="AT179" s="55">
        <v>231.00109264182942</v>
      </c>
      <c r="AU179" s="55">
        <v>242.99114612153812</v>
      </c>
      <c r="AV179" s="55">
        <v>253.9989271082294</v>
      </c>
      <c r="AW179" s="55">
        <v>264.99690258655579</v>
      </c>
      <c r="AX179" s="55">
        <v>274.99781824715211</v>
      </c>
      <c r="AY179" s="55">
        <v>284.00331056146723</v>
      </c>
      <c r="AZ179" s="55">
        <v>292.01126188687448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>
        <v>2892.5</v>
      </c>
      <c r="C181" s="62">
        <v>2979.5</v>
      </c>
      <c r="D181" s="62">
        <v>3014</v>
      </c>
      <c r="E181" s="62">
        <v>3073.5</v>
      </c>
      <c r="F181" s="62">
        <v>2707.5</v>
      </c>
      <c r="G181" s="62">
        <v>2740</v>
      </c>
      <c r="H181" s="62">
        <v>2792.5</v>
      </c>
      <c r="I181" s="62">
        <v>2846</v>
      </c>
      <c r="J181" s="62">
        <v>2940.5</v>
      </c>
      <c r="K181" s="62">
        <v>2984</v>
      </c>
      <c r="L181" s="62">
        <v>3093.5</v>
      </c>
      <c r="M181" s="62">
        <v>3250.5</v>
      </c>
      <c r="N181" s="62">
        <v>3404.5</v>
      </c>
      <c r="O181" s="62">
        <v>3497.5</v>
      </c>
      <c r="P181" s="62">
        <v>3644.5</v>
      </c>
      <c r="Q181" s="62">
        <v>3736.5</v>
      </c>
      <c r="R181" s="62">
        <v>3784.6492348252368</v>
      </c>
      <c r="S181" s="62">
        <v>3873.971506181686</v>
      </c>
      <c r="T181" s="62">
        <v>3941.2920140457973</v>
      </c>
      <c r="U181" s="62">
        <v>4005.6645764615068</v>
      </c>
      <c r="V181" s="62">
        <v>4064.5607673450322</v>
      </c>
      <c r="W181" s="62">
        <v>4119.7901908408912</v>
      </c>
      <c r="X181" s="62">
        <v>4166.743145389185</v>
      </c>
      <c r="Y181" s="62">
        <v>4214.8373064280086</v>
      </c>
      <c r="Z181" s="62">
        <v>4277.6728203732664</v>
      </c>
      <c r="AA181" s="62">
        <v>4336.0494244402862</v>
      </c>
      <c r="AB181" s="62">
        <v>4399.7813243357359</v>
      </c>
      <c r="AC181" s="62">
        <v>4462.9197728262352</v>
      </c>
      <c r="AD181" s="62">
        <v>4528.0451759209272</v>
      </c>
      <c r="AE181" s="62">
        <v>4593.1476338613102</v>
      </c>
      <c r="AF181" s="62">
        <v>4644.7240461371102</v>
      </c>
      <c r="AG181" s="62">
        <v>4693.0074224230621</v>
      </c>
      <c r="AH181" s="62">
        <v>4736.0626431409046</v>
      </c>
      <c r="AI181" s="62">
        <v>4778.6747282386423</v>
      </c>
      <c r="AJ181" s="62">
        <v>4820.4315431336181</v>
      </c>
      <c r="AK181" s="62">
        <v>4859.240145763868</v>
      </c>
      <c r="AL181" s="62">
        <v>4899.0683669563441</v>
      </c>
      <c r="AM181" s="62">
        <v>4938.5675307425263</v>
      </c>
      <c r="AN181" s="62">
        <v>4976.2952535228196</v>
      </c>
      <c r="AO181" s="62">
        <v>5012.8585136904494</v>
      </c>
      <c r="AP181" s="62">
        <v>5047.6961444773597</v>
      </c>
      <c r="AQ181" s="62">
        <v>5082.1432369236809</v>
      </c>
      <c r="AR181" s="62">
        <v>5117.2640842557194</v>
      </c>
      <c r="AS181" s="62">
        <v>5151.4617765505809</v>
      </c>
      <c r="AT181" s="62">
        <v>5184.1206779904423</v>
      </c>
      <c r="AU181" s="62">
        <v>5215.3070362785156</v>
      </c>
      <c r="AV181" s="62">
        <v>5243.0705034499242</v>
      </c>
      <c r="AW181" s="62">
        <v>5268.687840120926</v>
      </c>
      <c r="AX181" s="62">
        <v>5296.3234697327398</v>
      </c>
      <c r="AY181" s="62">
        <v>5327.7246047683493</v>
      </c>
      <c r="AZ181" s="62">
        <v>5365.4192430037119</v>
      </c>
    </row>
    <row r="182" spans="1:52" x14ac:dyDescent="0.35">
      <c r="A182" s="63" t="s">
        <v>857</v>
      </c>
      <c r="B182" s="64">
        <v>2658.5</v>
      </c>
      <c r="C182" s="64">
        <v>2718.5</v>
      </c>
      <c r="D182" s="64">
        <v>2753</v>
      </c>
      <c r="E182" s="64">
        <v>2797.5</v>
      </c>
      <c r="F182" s="64">
        <v>2365</v>
      </c>
      <c r="G182" s="64">
        <v>2365</v>
      </c>
      <c r="H182" s="64">
        <v>2402</v>
      </c>
      <c r="I182" s="64">
        <v>2460.5</v>
      </c>
      <c r="J182" s="64">
        <v>2555</v>
      </c>
      <c r="K182" s="64">
        <v>2598.5</v>
      </c>
      <c r="L182" s="64">
        <v>2708</v>
      </c>
      <c r="M182" s="64">
        <v>2865</v>
      </c>
      <c r="N182" s="64">
        <v>3031.5</v>
      </c>
      <c r="O182" s="64">
        <v>3124.5</v>
      </c>
      <c r="P182" s="64">
        <v>3276.5</v>
      </c>
      <c r="Q182" s="64">
        <v>3374.5</v>
      </c>
      <c r="R182" s="64">
        <v>3459.8084442661584</v>
      </c>
      <c r="S182" s="64">
        <v>3546.4882318114978</v>
      </c>
      <c r="T182" s="64">
        <v>3611.4330330721527</v>
      </c>
      <c r="U182" s="64">
        <v>3673.2450860055187</v>
      </c>
      <c r="V182" s="64">
        <v>3729.2294112318541</v>
      </c>
      <c r="W182" s="64">
        <v>3781.4765769214491</v>
      </c>
      <c r="X182" s="64">
        <v>3825.4765708977657</v>
      </c>
      <c r="Y182" s="64">
        <v>3870.3334729521798</v>
      </c>
      <c r="Z182" s="64">
        <v>3929.4264538442308</v>
      </c>
      <c r="AA182" s="64">
        <v>3983.7639882959993</v>
      </c>
      <c r="AB182" s="64">
        <v>4042.492414262334</v>
      </c>
      <c r="AC182" s="64">
        <v>4100.4272405649008</v>
      </c>
      <c r="AD182" s="64">
        <v>4160.2129642167547</v>
      </c>
      <c r="AE182" s="64">
        <v>4219.9537442357523</v>
      </c>
      <c r="AF182" s="64">
        <v>4266.1240072784785</v>
      </c>
      <c r="AG182" s="64">
        <v>4309.012704646907</v>
      </c>
      <c r="AH182" s="64">
        <v>4346.5721196345312</v>
      </c>
      <c r="AI182" s="64">
        <v>4383.652173583012</v>
      </c>
      <c r="AJ182" s="64">
        <v>4419.7389566840575</v>
      </c>
      <c r="AK182" s="64">
        <v>4452.8817428910252</v>
      </c>
      <c r="AL182" s="64">
        <v>4487.0475557041082</v>
      </c>
      <c r="AM182" s="64">
        <v>4520.7426296912017</v>
      </c>
      <c r="AN182" s="64">
        <v>4552.5828861474674</v>
      </c>
      <c r="AO182" s="64">
        <v>4583.2694213445629</v>
      </c>
      <c r="AP182" s="64">
        <v>4612.093666497266</v>
      </c>
      <c r="AQ182" s="64">
        <v>4640.3934073112951</v>
      </c>
      <c r="AR182" s="64">
        <v>4669.3613954281191</v>
      </c>
      <c r="AS182" s="64">
        <v>4697.2892624109072</v>
      </c>
      <c r="AT182" s="64">
        <v>4723.671594567325</v>
      </c>
      <c r="AU182" s="64">
        <v>4748.0032068095334</v>
      </c>
      <c r="AV182" s="64">
        <v>4768.6772948150028</v>
      </c>
      <c r="AW182" s="64">
        <v>4787.3582048253647</v>
      </c>
      <c r="AX182" s="64">
        <v>4808.0977279875624</v>
      </c>
      <c r="AY182" s="64">
        <v>4832.7268367535708</v>
      </c>
      <c r="AZ182" s="64">
        <v>4863.8657328931913</v>
      </c>
    </row>
    <row r="183" spans="1:52" x14ac:dyDescent="0.35">
      <c r="A183" s="73" t="s">
        <v>900</v>
      </c>
      <c r="B183" s="68">
        <v>1697.5</v>
      </c>
      <c r="C183" s="68">
        <v>1756.5</v>
      </c>
      <c r="D183" s="68">
        <v>1791</v>
      </c>
      <c r="E183" s="68">
        <v>1835.5</v>
      </c>
      <c r="F183" s="68">
        <v>1364</v>
      </c>
      <c r="G183" s="68">
        <v>1364</v>
      </c>
      <c r="H183" s="68">
        <v>1364</v>
      </c>
      <c r="I183" s="68">
        <v>1396</v>
      </c>
      <c r="J183" s="68">
        <v>1448</v>
      </c>
      <c r="K183" s="68">
        <v>1491</v>
      </c>
      <c r="L183" s="68">
        <v>1560.5</v>
      </c>
      <c r="M183" s="68">
        <v>1634.5</v>
      </c>
      <c r="N183" s="68">
        <v>1734</v>
      </c>
      <c r="O183" s="68">
        <v>1791</v>
      </c>
      <c r="P183" s="68">
        <v>1895.5</v>
      </c>
      <c r="Q183" s="68">
        <v>1919.5</v>
      </c>
      <c r="R183" s="68">
        <v>1956.1599361557628</v>
      </c>
      <c r="S183" s="68">
        <v>1989.3142099610047</v>
      </c>
      <c r="T183" s="68">
        <v>2020.4324232859615</v>
      </c>
      <c r="U183" s="68">
        <v>2047.7865815741407</v>
      </c>
      <c r="V183" s="68">
        <v>2070.6113403758245</v>
      </c>
      <c r="W183" s="68">
        <v>2091.6313770166862</v>
      </c>
      <c r="X183" s="68">
        <v>2110.4239991665359</v>
      </c>
      <c r="Y183" s="68">
        <v>2128.9155131415346</v>
      </c>
      <c r="Z183" s="68">
        <v>2147.7971005391551</v>
      </c>
      <c r="AA183" s="68">
        <v>2166.0309523591072</v>
      </c>
      <c r="AB183" s="68">
        <v>2185.9515548728104</v>
      </c>
      <c r="AC183" s="68">
        <v>2206.2354988127308</v>
      </c>
      <c r="AD183" s="68">
        <v>2226.2242820786278</v>
      </c>
      <c r="AE183" s="68">
        <v>2247.5858700967174</v>
      </c>
      <c r="AF183" s="68">
        <v>2263.6066511799527</v>
      </c>
      <c r="AG183" s="68">
        <v>2278.3414635715635</v>
      </c>
      <c r="AH183" s="68">
        <v>2289.0043688443943</v>
      </c>
      <c r="AI183" s="68">
        <v>2301.5346172158797</v>
      </c>
      <c r="AJ183" s="68">
        <v>2314.3818994566154</v>
      </c>
      <c r="AK183" s="68">
        <v>2324.9678825494511</v>
      </c>
      <c r="AL183" s="68">
        <v>2337.3991528395954</v>
      </c>
      <c r="AM183" s="68">
        <v>2349.6357648802718</v>
      </c>
      <c r="AN183" s="68">
        <v>2360.4887076499217</v>
      </c>
      <c r="AO183" s="68">
        <v>2370.3661303699546</v>
      </c>
      <c r="AP183" s="68">
        <v>2378.638041807535</v>
      </c>
      <c r="AQ183" s="68">
        <v>2386.4396542440982</v>
      </c>
      <c r="AR183" s="68">
        <v>2394.6865281646665</v>
      </c>
      <c r="AS183" s="68">
        <v>2401.3445864124978</v>
      </c>
      <c r="AT183" s="68">
        <v>2405.4838820804307</v>
      </c>
      <c r="AU183" s="68">
        <v>2406.5362192174334</v>
      </c>
      <c r="AV183" s="68">
        <v>2402.7323377700022</v>
      </c>
      <c r="AW183" s="68">
        <v>2395.1302326000941</v>
      </c>
      <c r="AX183" s="68">
        <v>2387.5270303324128</v>
      </c>
      <c r="AY183" s="68">
        <v>2381.8341909839046</v>
      </c>
      <c r="AZ183" s="68">
        <v>2380.3346529134474</v>
      </c>
    </row>
    <row r="184" spans="1:52" x14ac:dyDescent="0.35">
      <c r="A184" s="74" t="s">
        <v>880</v>
      </c>
      <c r="B184" s="70">
        <v>636</v>
      </c>
      <c r="C184" s="70">
        <v>674.5</v>
      </c>
      <c r="D184" s="70">
        <v>698</v>
      </c>
      <c r="E184" s="70">
        <v>734</v>
      </c>
      <c r="F184" s="70">
        <v>824.5</v>
      </c>
      <c r="G184" s="70">
        <v>824.5</v>
      </c>
      <c r="H184" s="70">
        <v>824.5</v>
      </c>
      <c r="I184" s="70">
        <v>856.5</v>
      </c>
      <c r="J184" s="70">
        <v>892.5</v>
      </c>
      <c r="K184" s="70">
        <v>918</v>
      </c>
      <c r="L184" s="70">
        <v>941.5</v>
      </c>
      <c r="M184" s="70">
        <v>1015.5</v>
      </c>
      <c r="N184" s="70">
        <v>1115</v>
      </c>
      <c r="O184" s="70">
        <v>1168.5</v>
      </c>
      <c r="P184" s="70">
        <v>1226.5</v>
      </c>
      <c r="Q184" s="70">
        <v>1252</v>
      </c>
      <c r="R184" s="70">
        <v>1280.1415280751019</v>
      </c>
      <c r="S184" s="70">
        <v>1306.4574528822814</v>
      </c>
      <c r="T184" s="70">
        <v>1330.8483954388762</v>
      </c>
      <c r="U184" s="70">
        <v>1350.494229961557</v>
      </c>
      <c r="V184" s="70">
        <v>1366.8220420324951</v>
      </c>
      <c r="W184" s="70">
        <v>1381.4984963154122</v>
      </c>
      <c r="X184" s="70">
        <v>1394.0065644559309</v>
      </c>
      <c r="Y184" s="70">
        <v>1405.7435412019192</v>
      </c>
      <c r="Z184" s="70">
        <v>1416.4352411237785</v>
      </c>
      <c r="AA184" s="70">
        <v>1425.286357207561</v>
      </c>
      <c r="AB184" s="70">
        <v>1434.751801972053</v>
      </c>
      <c r="AC184" s="70">
        <v>1442.5818260151846</v>
      </c>
      <c r="AD184" s="70">
        <v>1448.8735843497823</v>
      </c>
      <c r="AE184" s="70">
        <v>1455.2311533204315</v>
      </c>
      <c r="AF184" s="70">
        <v>1459.537757170023</v>
      </c>
      <c r="AG184" s="70">
        <v>1463.911577277494</v>
      </c>
      <c r="AH184" s="70">
        <v>1461.0360803370811</v>
      </c>
      <c r="AI184" s="70">
        <v>1460.9051235875813</v>
      </c>
      <c r="AJ184" s="70">
        <v>1459.2162646554987</v>
      </c>
      <c r="AK184" s="70">
        <v>1454.5872148034264</v>
      </c>
      <c r="AL184" s="70">
        <v>1453.0892277641185</v>
      </c>
      <c r="AM184" s="70">
        <v>1452.2773426209433</v>
      </c>
      <c r="AN184" s="70">
        <v>1447.673955533349</v>
      </c>
      <c r="AO184" s="70">
        <v>1442.8858489636202</v>
      </c>
      <c r="AP184" s="70">
        <v>1437.2020012192872</v>
      </c>
      <c r="AQ184" s="70">
        <v>1432.7155337315253</v>
      </c>
      <c r="AR184" s="70">
        <v>1424.1818865754528</v>
      </c>
      <c r="AS184" s="70">
        <v>1414.9468861881205</v>
      </c>
      <c r="AT184" s="70">
        <v>1404.0410521016036</v>
      </c>
      <c r="AU184" s="70">
        <v>1391.0368111611283</v>
      </c>
      <c r="AV184" s="70">
        <v>1374.301881433996</v>
      </c>
      <c r="AW184" s="70">
        <v>1353.2000621834513</v>
      </c>
      <c r="AX184" s="70">
        <v>1332.0147994488834</v>
      </c>
      <c r="AY184" s="70">
        <v>1310.5681387043817</v>
      </c>
      <c r="AZ184" s="70">
        <v>1290.9370372570747</v>
      </c>
    </row>
    <row r="185" spans="1:52" x14ac:dyDescent="0.35">
      <c r="A185" s="74" t="s">
        <v>901</v>
      </c>
      <c r="B185" s="70">
        <v>1061.5</v>
      </c>
      <c r="C185" s="70">
        <v>1082</v>
      </c>
      <c r="D185" s="70">
        <v>1093</v>
      </c>
      <c r="E185" s="70">
        <v>1101.5</v>
      </c>
      <c r="F185" s="70">
        <v>539.5</v>
      </c>
      <c r="G185" s="70">
        <v>539.5</v>
      </c>
      <c r="H185" s="70">
        <v>539.5</v>
      </c>
      <c r="I185" s="70">
        <v>539.5</v>
      </c>
      <c r="J185" s="70">
        <v>555.5</v>
      </c>
      <c r="K185" s="70">
        <v>573</v>
      </c>
      <c r="L185" s="70">
        <v>619</v>
      </c>
      <c r="M185" s="70">
        <v>619</v>
      </c>
      <c r="N185" s="70">
        <v>619</v>
      </c>
      <c r="O185" s="70">
        <v>622.5</v>
      </c>
      <c r="P185" s="70">
        <v>669</v>
      </c>
      <c r="Q185" s="70">
        <v>667.5</v>
      </c>
      <c r="R185" s="70">
        <v>676.01840808066095</v>
      </c>
      <c r="S185" s="70">
        <v>682.85675707872338</v>
      </c>
      <c r="T185" s="70">
        <v>689.58402784708528</v>
      </c>
      <c r="U185" s="70">
        <v>697.2923516125835</v>
      </c>
      <c r="V185" s="70">
        <v>703.78929834332939</v>
      </c>
      <c r="W185" s="70">
        <v>710.13288070127373</v>
      </c>
      <c r="X185" s="70">
        <v>716.41743471060511</v>
      </c>
      <c r="Y185" s="70">
        <v>723.17197193961522</v>
      </c>
      <c r="Z185" s="70">
        <v>731.36185941537656</v>
      </c>
      <c r="AA185" s="70">
        <v>740.74459515154615</v>
      </c>
      <c r="AB185" s="70">
        <v>751.19975290075763</v>
      </c>
      <c r="AC185" s="70">
        <v>763.65367279754651</v>
      </c>
      <c r="AD185" s="70">
        <v>777.35069772884538</v>
      </c>
      <c r="AE185" s="70">
        <v>792.35471677628573</v>
      </c>
      <c r="AF185" s="70">
        <v>804.06889400992975</v>
      </c>
      <c r="AG185" s="70">
        <v>814.42988629406943</v>
      </c>
      <c r="AH185" s="70">
        <v>827.96828850731322</v>
      </c>
      <c r="AI185" s="70">
        <v>840.62949362829841</v>
      </c>
      <c r="AJ185" s="70">
        <v>855.16563480111688</v>
      </c>
      <c r="AK185" s="70">
        <v>870.38066774602464</v>
      </c>
      <c r="AL185" s="70">
        <v>884.30992507547705</v>
      </c>
      <c r="AM185" s="70">
        <v>897.35842225932845</v>
      </c>
      <c r="AN185" s="70">
        <v>912.81475211657244</v>
      </c>
      <c r="AO185" s="70">
        <v>927.48028140633414</v>
      </c>
      <c r="AP185" s="70">
        <v>941.43604058824758</v>
      </c>
      <c r="AQ185" s="70">
        <v>953.72412051257311</v>
      </c>
      <c r="AR185" s="70">
        <v>970.50464158921363</v>
      </c>
      <c r="AS185" s="70">
        <v>986.39770022437745</v>
      </c>
      <c r="AT185" s="70">
        <v>1001.4428299788274</v>
      </c>
      <c r="AU185" s="70">
        <v>1015.4994080563051</v>
      </c>
      <c r="AV185" s="70">
        <v>1028.4304563360065</v>
      </c>
      <c r="AW185" s="70">
        <v>1041.9301704166428</v>
      </c>
      <c r="AX185" s="70">
        <v>1055.5122308835294</v>
      </c>
      <c r="AY185" s="70">
        <v>1071.2660522795227</v>
      </c>
      <c r="AZ185" s="70">
        <v>1089.3976156563726</v>
      </c>
    </row>
    <row r="186" spans="1:52" x14ac:dyDescent="0.35">
      <c r="A186" s="73" t="s">
        <v>864</v>
      </c>
      <c r="B186" s="68">
        <v>0</v>
      </c>
      <c r="C186" s="68">
        <v>0</v>
      </c>
      <c r="D186" s="68">
        <v>0</v>
      </c>
      <c r="E186" s="68">
        <v>0</v>
      </c>
      <c r="F186" s="68">
        <v>2.5</v>
      </c>
      <c r="G186" s="68">
        <v>2.5</v>
      </c>
      <c r="H186" s="68">
        <v>5</v>
      </c>
      <c r="I186" s="68">
        <v>7</v>
      </c>
      <c r="J186" s="68">
        <v>7</v>
      </c>
      <c r="K186" s="68">
        <v>7</v>
      </c>
      <c r="L186" s="68">
        <v>7</v>
      </c>
      <c r="M186" s="68">
        <v>22</v>
      </c>
      <c r="N186" s="68">
        <v>22</v>
      </c>
      <c r="O186" s="68">
        <v>22</v>
      </c>
      <c r="P186" s="68">
        <v>22</v>
      </c>
      <c r="Q186" s="68">
        <v>22</v>
      </c>
      <c r="R186" s="68">
        <v>21.995618402708626</v>
      </c>
      <c r="S186" s="68">
        <v>23.543104360762058</v>
      </c>
      <c r="T186" s="68">
        <v>24.499396835549838</v>
      </c>
      <c r="U186" s="68">
        <v>25.454729287327357</v>
      </c>
      <c r="V186" s="68">
        <v>26.38775682566223</v>
      </c>
      <c r="W186" s="68">
        <v>27.320768485201466</v>
      </c>
      <c r="X186" s="68">
        <v>28.383760532380844</v>
      </c>
      <c r="Y186" s="68">
        <v>29.681335274719977</v>
      </c>
      <c r="Z186" s="68">
        <v>31.272688588467631</v>
      </c>
      <c r="AA186" s="68">
        <v>33.673057313769327</v>
      </c>
      <c r="AB186" s="68">
        <v>37.169068403706824</v>
      </c>
      <c r="AC186" s="68">
        <v>41.710464590329131</v>
      </c>
      <c r="AD186" s="68">
        <v>46.130795119567644</v>
      </c>
      <c r="AE186" s="68">
        <v>50.179029877661435</v>
      </c>
      <c r="AF186" s="68">
        <v>53.381533972014232</v>
      </c>
      <c r="AG186" s="68">
        <v>56.428848294353166</v>
      </c>
      <c r="AH186" s="68">
        <v>59.603074505064541</v>
      </c>
      <c r="AI186" s="68">
        <v>62.067119437160613</v>
      </c>
      <c r="AJ186" s="68">
        <v>64.352246929834564</v>
      </c>
      <c r="AK186" s="68">
        <v>66.886720198399686</v>
      </c>
      <c r="AL186" s="68">
        <v>69.351588341024922</v>
      </c>
      <c r="AM186" s="68">
        <v>71.928308069288263</v>
      </c>
      <c r="AN186" s="68">
        <v>74.48011070401779</v>
      </c>
      <c r="AO186" s="68">
        <v>76.907691109381915</v>
      </c>
      <c r="AP186" s="68">
        <v>79.084782444967445</v>
      </c>
      <c r="AQ186" s="68">
        <v>80.971012861889534</v>
      </c>
      <c r="AR186" s="68">
        <v>82.661741579959482</v>
      </c>
      <c r="AS186" s="68">
        <v>84.170695556915305</v>
      </c>
      <c r="AT186" s="68">
        <v>85.556550538374537</v>
      </c>
      <c r="AU186" s="68">
        <v>87.040775612652098</v>
      </c>
      <c r="AV186" s="68">
        <v>88.495527242880939</v>
      </c>
      <c r="AW186" s="68">
        <v>89.700475755067828</v>
      </c>
      <c r="AX186" s="68">
        <v>90.802390355977593</v>
      </c>
      <c r="AY186" s="68">
        <v>91.822034944436894</v>
      </c>
      <c r="AZ186" s="68">
        <v>92.874077678432002</v>
      </c>
    </row>
    <row r="187" spans="1:52" x14ac:dyDescent="0.35">
      <c r="A187" s="73" t="s">
        <v>865</v>
      </c>
      <c r="B187" s="68">
        <v>960.99999999999989</v>
      </c>
      <c r="C187" s="68">
        <v>961.99999999999989</v>
      </c>
      <c r="D187" s="68">
        <v>962.00000000000023</v>
      </c>
      <c r="E187" s="68">
        <v>961.99999999999989</v>
      </c>
      <c r="F187" s="68">
        <v>998.5</v>
      </c>
      <c r="G187" s="68">
        <v>998.5</v>
      </c>
      <c r="H187" s="68">
        <v>1033</v>
      </c>
      <c r="I187" s="68">
        <v>1057.5</v>
      </c>
      <c r="J187" s="68">
        <v>1100</v>
      </c>
      <c r="K187" s="68">
        <v>1100.5</v>
      </c>
      <c r="L187" s="68">
        <v>1140.5</v>
      </c>
      <c r="M187" s="68">
        <v>1208.5</v>
      </c>
      <c r="N187" s="68">
        <v>1275.5</v>
      </c>
      <c r="O187" s="68">
        <v>1311.5</v>
      </c>
      <c r="P187" s="68">
        <v>1359</v>
      </c>
      <c r="Q187" s="68">
        <v>1433</v>
      </c>
      <c r="R187" s="68">
        <v>1481.6528897076871</v>
      </c>
      <c r="S187" s="68">
        <v>1533.630917489731</v>
      </c>
      <c r="T187" s="68">
        <v>1566.5012129506415</v>
      </c>
      <c r="U187" s="68">
        <v>1600.0037751440511</v>
      </c>
      <c r="V187" s="68">
        <v>1632.2303140303675</v>
      </c>
      <c r="W187" s="68">
        <v>1662.5244314195613</v>
      </c>
      <c r="X187" s="68">
        <v>1686.6688111988494</v>
      </c>
      <c r="Y187" s="68">
        <v>1711.7366245359253</v>
      </c>
      <c r="Z187" s="68">
        <v>1750.3566647166081</v>
      </c>
      <c r="AA187" s="68">
        <v>1784.0599786231228</v>
      </c>
      <c r="AB187" s="68">
        <v>1819.3717909858167</v>
      </c>
      <c r="AC187" s="68">
        <v>1852.4812771618406</v>
      </c>
      <c r="AD187" s="68">
        <v>1887.8578870185597</v>
      </c>
      <c r="AE187" s="68">
        <v>1922.1888442613733</v>
      </c>
      <c r="AF187" s="68">
        <v>1949.1358221265118</v>
      </c>
      <c r="AG187" s="68">
        <v>1974.2423927809903</v>
      </c>
      <c r="AH187" s="68">
        <v>1997.9646762850725</v>
      </c>
      <c r="AI187" s="68">
        <v>2020.050436929972</v>
      </c>
      <c r="AJ187" s="68">
        <v>2041.0048102976075</v>
      </c>
      <c r="AK187" s="68">
        <v>2061.0271401431742</v>
      </c>
      <c r="AL187" s="68">
        <v>2080.2968145234881</v>
      </c>
      <c r="AM187" s="68">
        <v>2099.1785567416418</v>
      </c>
      <c r="AN187" s="68">
        <v>2117.6140677935277</v>
      </c>
      <c r="AO187" s="68">
        <v>2135.9955998652258</v>
      </c>
      <c r="AP187" s="68">
        <v>2154.3708422447635</v>
      </c>
      <c r="AQ187" s="68">
        <v>2172.9827402053074</v>
      </c>
      <c r="AR187" s="68">
        <v>2192.0131256834934</v>
      </c>
      <c r="AS187" s="68">
        <v>2211.7739804414941</v>
      </c>
      <c r="AT187" s="68">
        <v>2232.6311619485195</v>
      </c>
      <c r="AU187" s="68">
        <v>2254.4262119794475</v>
      </c>
      <c r="AV187" s="68">
        <v>2277.44942980212</v>
      </c>
      <c r="AW187" s="68">
        <v>2302.527496470203</v>
      </c>
      <c r="AX187" s="68">
        <v>2329.7683072991717</v>
      </c>
      <c r="AY187" s="68">
        <v>2359.0706108252298</v>
      </c>
      <c r="AZ187" s="68">
        <v>2390.6570023013119</v>
      </c>
    </row>
    <row r="188" spans="1:52" x14ac:dyDescent="0.35">
      <c r="A188" s="63" t="s">
        <v>870</v>
      </c>
      <c r="B188" s="64">
        <v>234</v>
      </c>
      <c r="C188" s="64">
        <v>261</v>
      </c>
      <c r="D188" s="64">
        <v>261</v>
      </c>
      <c r="E188" s="64">
        <v>276</v>
      </c>
      <c r="F188" s="64">
        <v>342.5</v>
      </c>
      <c r="G188" s="64">
        <v>375</v>
      </c>
      <c r="H188" s="64">
        <v>390.5</v>
      </c>
      <c r="I188" s="64">
        <v>385.5</v>
      </c>
      <c r="J188" s="64">
        <v>385.5</v>
      </c>
      <c r="K188" s="64">
        <v>385.5</v>
      </c>
      <c r="L188" s="64">
        <v>385.5</v>
      </c>
      <c r="M188" s="64">
        <v>385.5</v>
      </c>
      <c r="N188" s="64">
        <v>373</v>
      </c>
      <c r="O188" s="64">
        <v>373</v>
      </c>
      <c r="P188" s="64">
        <v>368</v>
      </c>
      <c r="Q188" s="64">
        <v>362</v>
      </c>
      <c r="R188" s="64">
        <v>324.84079055907858</v>
      </c>
      <c r="S188" s="64">
        <v>327.48327437018816</v>
      </c>
      <c r="T188" s="64">
        <v>329.85898097364458</v>
      </c>
      <c r="U188" s="64">
        <v>332.41949045598824</v>
      </c>
      <c r="V188" s="64">
        <v>335.331356113178</v>
      </c>
      <c r="W188" s="64">
        <v>338.31361391944222</v>
      </c>
      <c r="X188" s="64">
        <v>341.26657449141914</v>
      </c>
      <c r="Y188" s="64">
        <v>344.50383347582886</v>
      </c>
      <c r="Z188" s="64">
        <v>348.24636652903575</v>
      </c>
      <c r="AA188" s="64">
        <v>352.28543614428679</v>
      </c>
      <c r="AB188" s="64">
        <v>357.28891007340189</v>
      </c>
      <c r="AC188" s="64">
        <v>362.49253226133447</v>
      </c>
      <c r="AD188" s="64">
        <v>367.83221170417289</v>
      </c>
      <c r="AE188" s="64">
        <v>373.19388962555757</v>
      </c>
      <c r="AF188" s="64">
        <v>378.60003885863182</v>
      </c>
      <c r="AG188" s="64">
        <v>383.99471777615497</v>
      </c>
      <c r="AH188" s="64">
        <v>389.49052350637351</v>
      </c>
      <c r="AI188" s="64">
        <v>395.02255465562985</v>
      </c>
      <c r="AJ188" s="64">
        <v>400.69258644956039</v>
      </c>
      <c r="AK188" s="64">
        <v>406.3584028728431</v>
      </c>
      <c r="AL188" s="64">
        <v>412.0208112522356</v>
      </c>
      <c r="AM188" s="64">
        <v>417.82490105132456</v>
      </c>
      <c r="AN188" s="64">
        <v>423.71236737535224</v>
      </c>
      <c r="AO188" s="64">
        <v>429.58909234588668</v>
      </c>
      <c r="AP188" s="64">
        <v>435.60247798009379</v>
      </c>
      <c r="AQ188" s="64">
        <v>441.74982961238584</v>
      </c>
      <c r="AR188" s="64">
        <v>447.90268882759983</v>
      </c>
      <c r="AS188" s="64">
        <v>454.17251413967409</v>
      </c>
      <c r="AT188" s="64">
        <v>460.4490834231172</v>
      </c>
      <c r="AU188" s="64">
        <v>467.30382946898231</v>
      </c>
      <c r="AV188" s="64">
        <v>474.39320863492094</v>
      </c>
      <c r="AW188" s="64">
        <v>481.32963529556105</v>
      </c>
      <c r="AX188" s="64">
        <v>488.22574174517763</v>
      </c>
      <c r="AY188" s="64">
        <v>494.99776801477856</v>
      </c>
      <c r="AZ188" s="64">
        <v>501.55351011052028</v>
      </c>
    </row>
    <row r="189" spans="1:52" x14ac:dyDescent="0.35">
      <c r="A189" s="75" t="s">
        <v>880</v>
      </c>
      <c r="B189" s="70">
        <v>131.5</v>
      </c>
      <c r="C189" s="70">
        <v>142</v>
      </c>
      <c r="D189" s="70">
        <v>142</v>
      </c>
      <c r="E189" s="70">
        <v>143</v>
      </c>
      <c r="F189" s="70">
        <v>209.5</v>
      </c>
      <c r="G189" s="70">
        <v>242</v>
      </c>
      <c r="H189" s="70">
        <v>257.5</v>
      </c>
      <c r="I189" s="70">
        <v>252.5</v>
      </c>
      <c r="J189" s="70">
        <v>252.5</v>
      </c>
      <c r="K189" s="70">
        <v>252.5</v>
      </c>
      <c r="L189" s="70">
        <v>252.5</v>
      </c>
      <c r="M189" s="70">
        <v>252.5</v>
      </c>
      <c r="N189" s="70">
        <v>252.5</v>
      </c>
      <c r="O189" s="70">
        <v>252.5</v>
      </c>
      <c r="P189" s="70">
        <v>248.5</v>
      </c>
      <c r="Q189" s="70">
        <v>244</v>
      </c>
      <c r="R189" s="70">
        <v>218.78982658243822</v>
      </c>
      <c r="S189" s="70">
        <v>221.06207350909943</v>
      </c>
      <c r="T189" s="70">
        <v>222.05308549838207</v>
      </c>
      <c r="U189" s="70">
        <v>223.20115817107893</v>
      </c>
      <c r="V189" s="70">
        <v>224.47293984824762</v>
      </c>
      <c r="W189" s="70">
        <v>226.18650777510359</v>
      </c>
      <c r="X189" s="70">
        <v>227.85730294685558</v>
      </c>
      <c r="Y189" s="70">
        <v>230.0233810649753</v>
      </c>
      <c r="Z189" s="70">
        <v>232.52038504867539</v>
      </c>
      <c r="AA189" s="70">
        <v>235.53801929864403</v>
      </c>
      <c r="AB189" s="70">
        <v>236.86032797653769</v>
      </c>
      <c r="AC189" s="70">
        <v>238.99655636888119</v>
      </c>
      <c r="AD189" s="70">
        <v>241.55611580195892</v>
      </c>
      <c r="AE189" s="70">
        <v>243.47026422996896</v>
      </c>
      <c r="AF189" s="70">
        <v>244.7070440218132</v>
      </c>
      <c r="AG189" s="70">
        <v>248.62823840698724</v>
      </c>
      <c r="AH189" s="70">
        <v>250.29185602556336</v>
      </c>
      <c r="AI189" s="70">
        <v>252.95854259628069</v>
      </c>
      <c r="AJ189" s="70">
        <v>254.94003505780486</v>
      </c>
      <c r="AK189" s="70">
        <v>256.38469325438319</v>
      </c>
      <c r="AL189" s="70">
        <v>259.74168135627332</v>
      </c>
      <c r="AM189" s="70">
        <v>262.82009795968952</v>
      </c>
      <c r="AN189" s="70">
        <v>262.82708457959956</v>
      </c>
      <c r="AO189" s="70">
        <v>264.0010149295901</v>
      </c>
      <c r="AP189" s="70">
        <v>265.8273583678224</v>
      </c>
      <c r="AQ189" s="70">
        <v>265.72733194576068</v>
      </c>
      <c r="AR189" s="70">
        <v>268.22627314645899</v>
      </c>
      <c r="AS189" s="70">
        <v>269.22469360148909</v>
      </c>
      <c r="AT189" s="70">
        <v>270.4382587772788</v>
      </c>
      <c r="AU189" s="70">
        <v>270.04790032467696</v>
      </c>
      <c r="AV189" s="70">
        <v>272.70789278651984</v>
      </c>
      <c r="AW189" s="70">
        <v>275.93296693285316</v>
      </c>
      <c r="AX189" s="70">
        <v>276.89270835712006</v>
      </c>
      <c r="AY189" s="70">
        <v>275.60039753953981</v>
      </c>
      <c r="AZ189" s="70">
        <v>278.60359394900746</v>
      </c>
    </row>
    <row r="190" spans="1:52" x14ac:dyDescent="0.35">
      <c r="A190" s="76" t="s">
        <v>901</v>
      </c>
      <c r="B190" s="55">
        <v>102.5</v>
      </c>
      <c r="C190" s="55">
        <v>119</v>
      </c>
      <c r="D190" s="55">
        <v>119</v>
      </c>
      <c r="E190" s="55">
        <v>133</v>
      </c>
      <c r="F190" s="55">
        <v>133</v>
      </c>
      <c r="G190" s="55">
        <v>133</v>
      </c>
      <c r="H190" s="55">
        <v>133</v>
      </c>
      <c r="I190" s="55">
        <v>133</v>
      </c>
      <c r="J190" s="55">
        <v>133</v>
      </c>
      <c r="K190" s="55">
        <v>133</v>
      </c>
      <c r="L190" s="55">
        <v>133</v>
      </c>
      <c r="M190" s="55">
        <v>133</v>
      </c>
      <c r="N190" s="55">
        <v>120.5</v>
      </c>
      <c r="O190" s="55">
        <v>120.5</v>
      </c>
      <c r="P190" s="55">
        <v>119.5</v>
      </c>
      <c r="Q190" s="55">
        <v>118</v>
      </c>
      <c r="R190" s="55">
        <v>106.05096397664036</v>
      </c>
      <c r="S190" s="55">
        <v>106.42120086108869</v>
      </c>
      <c r="T190" s="55">
        <v>107.8058954752625</v>
      </c>
      <c r="U190" s="55">
        <v>109.21833228490929</v>
      </c>
      <c r="V190" s="55">
        <v>110.85841626493037</v>
      </c>
      <c r="W190" s="55">
        <v>112.1271061443386</v>
      </c>
      <c r="X190" s="55">
        <v>113.40927154456355</v>
      </c>
      <c r="Y190" s="55">
        <v>114.48045241085354</v>
      </c>
      <c r="Z190" s="55">
        <v>115.72598148036035</v>
      </c>
      <c r="AA190" s="55">
        <v>116.74741684564273</v>
      </c>
      <c r="AB190" s="55">
        <v>120.42858209686422</v>
      </c>
      <c r="AC190" s="55">
        <v>123.4959758924533</v>
      </c>
      <c r="AD190" s="55">
        <v>126.27609590221397</v>
      </c>
      <c r="AE190" s="55">
        <v>129.72362539558861</v>
      </c>
      <c r="AF190" s="55">
        <v>133.89299483681864</v>
      </c>
      <c r="AG190" s="55">
        <v>135.36647936916771</v>
      </c>
      <c r="AH190" s="55">
        <v>139.19866748081012</v>
      </c>
      <c r="AI190" s="55">
        <v>142.06401205934918</v>
      </c>
      <c r="AJ190" s="55">
        <v>145.7525513917555</v>
      </c>
      <c r="AK190" s="55">
        <v>149.97370961845991</v>
      </c>
      <c r="AL190" s="55">
        <v>152.27912989596231</v>
      </c>
      <c r="AM190" s="55">
        <v>155.00480309163507</v>
      </c>
      <c r="AN190" s="55">
        <v>160.88528279575269</v>
      </c>
      <c r="AO190" s="55">
        <v>165.58807741629661</v>
      </c>
      <c r="AP190" s="55">
        <v>169.7751196122714</v>
      </c>
      <c r="AQ190" s="55">
        <v>176.02249766662513</v>
      </c>
      <c r="AR190" s="55">
        <v>179.67641568114087</v>
      </c>
      <c r="AS190" s="55">
        <v>184.947820538185</v>
      </c>
      <c r="AT190" s="55">
        <v>190.0108246458384</v>
      </c>
      <c r="AU190" s="55">
        <v>197.25592914430536</v>
      </c>
      <c r="AV190" s="55">
        <v>201.6853158484011</v>
      </c>
      <c r="AW190" s="55">
        <v>205.39666836270791</v>
      </c>
      <c r="AX190" s="55">
        <v>211.3330333880576</v>
      </c>
      <c r="AY190" s="55">
        <v>219.39737047523872</v>
      </c>
      <c r="AZ190" s="55">
        <v>222.94991616151279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>
        <v>1579350</v>
      </c>
      <c r="C192" s="62">
        <v>1623024</v>
      </c>
      <c r="D192" s="62">
        <v>1697920</v>
      </c>
      <c r="E192" s="62">
        <v>1816201</v>
      </c>
      <c r="F192" s="62">
        <v>1980438</v>
      </c>
      <c r="G192" s="62">
        <v>2084208</v>
      </c>
      <c r="H192" s="62">
        <v>2108135</v>
      </c>
      <c r="I192" s="62">
        <v>2134390</v>
      </c>
      <c r="J192" s="62">
        <v>2096565.9999999998</v>
      </c>
      <c r="K192" s="62">
        <v>1904600</v>
      </c>
      <c r="L192" s="62">
        <v>1770231.0000000002</v>
      </c>
      <c r="M192" s="62">
        <v>1832095.0000000002</v>
      </c>
      <c r="N192" s="62">
        <v>1804323.0000000005</v>
      </c>
      <c r="O192" s="62">
        <v>1820536.9999999998</v>
      </c>
      <c r="P192" s="62">
        <v>1853912</v>
      </c>
      <c r="Q192" s="62">
        <v>1913337</v>
      </c>
      <c r="R192" s="62">
        <v>1955047.8263633393</v>
      </c>
      <c r="S192" s="62">
        <v>2077267.9893078997</v>
      </c>
      <c r="T192" s="62">
        <v>2133701.1416692408</v>
      </c>
      <c r="U192" s="62">
        <v>2170433.4806720275</v>
      </c>
      <c r="V192" s="62">
        <v>2196623.7349413359</v>
      </c>
      <c r="W192" s="62">
        <v>2228612.6528934371</v>
      </c>
      <c r="X192" s="62">
        <v>2255833.1650019968</v>
      </c>
      <c r="Y192" s="62">
        <v>2285062.8921745932</v>
      </c>
      <c r="Z192" s="62">
        <v>2315131.4811020084</v>
      </c>
      <c r="AA192" s="62">
        <v>2354363.7331686849</v>
      </c>
      <c r="AB192" s="62">
        <v>2400541.7720993967</v>
      </c>
      <c r="AC192" s="62">
        <v>2446683.1550563648</v>
      </c>
      <c r="AD192" s="62">
        <v>2490536.4312164481</v>
      </c>
      <c r="AE192" s="62">
        <v>2527032.9033547454</v>
      </c>
      <c r="AF192" s="62">
        <v>2557098.0249805413</v>
      </c>
      <c r="AG192" s="62">
        <v>2585359.552811977</v>
      </c>
      <c r="AH192" s="62">
        <v>2604773.8077415694</v>
      </c>
      <c r="AI192" s="62">
        <v>2623098.1912020152</v>
      </c>
      <c r="AJ192" s="62">
        <v>2634892.3085651272</v>
      </c>
      <c r="AK192" s="62">
        <v>2646669.419858316</v>
      </c>
      <c r="AL192" s="62">
        <v>2662226.0144783924</v>
      </c>
      <c r="AM192" s="62">
        <v>2674547.0275006038</v>
      </c>
      <c r="AN192" s="62">
        <v>2706386.9284789339</v>
      </c>
      <c r="AO192" s="62">
        <v>2719473.7060935334</v>
      </c>
      <c r="AP192" s="62">
        <v>2736039.4609368527</v>
      </c>
      <c r="AQ192" s="62">
        <v>2756889.2321566911</v>
      </c>
      <c r="AR192" s="62">
        <v>2776667.4835990616</v>
      </c>
      <c r="AS192" s="62">
        <v>2796877.8904947373</v>
      </c>
      <c r="AT192" s="62">
        <v>2815765.592599886</v>
      </c>
      <c r="AU192" s="62">
        <v>2844353.779981086</v>
      </c>
      <c r="AV192" s="62">
        <v>2872691.1415770482</v>
      </c>
      <c r="AW192" s="62">
        <v>2896638.5773305912</v>
      </c>
      <c r="AX192" s="62">
        <v>2928104.6154370881</v>
      </c>
      <c r="AY192" s="62">
        <v>2954867.8709761323</v>
      </c>
      <c r="AZ192" s="62">
        <v>2984314.6197199794</v>
      </c>
    </row>
    <row r="193" spans="1:52" x14ac:dyDescent="0.35">
      <c r="A193" s="63" t="s">
        <v>857</v>
      </c>
      <c r="B193" s="64">
        <v>1519759</v>
      </c>
      <c r="C193" s="64">
        <v>1568037</v>
      </c>
      <c r="D193" s="64">
        <v>1643987</v>
      </c>
      <c r="E193" s="64">
        <v>1759112</v>
      </c>
      <c r="F193" s="64">
        <v>1920187</v>
      </c>
      <c r="G193" s="64">
        <v>2022992</v>
      </c>
      <c r="H193" s="64">
        <v>2046826</v>
      </c>
      <c r="I193" s="64">
        <v>2071723</v>
      </c>
      <c r="J193" s="64">
        <v>2034048.9999999998</v>
      </c>
      <c r="K193" s="64">
        <v>1848635</v>
      </c>
      <c r="L193" s="64">
        <v>1715436.0000000002</v>
      </c>
      <c r="M193" s="64">
        <v>1778194.0000000002</v>
      </c>
      <c r="N193" s="64">
        <v>1749310.0000000005</v>
      </c>
      <c r="O193" s="64">
        <v>1765664.9999999998</v>
      </c>
      <c r="P193" s="64">
        <v>1801445</v>
      </c>
      <c r="Q193" s="64">
        <v>1859073</v>
      </c>
      <c r="R193" s="64">
        <v>1898351.8381890208</v>
      </c>
      <c r="S193" s="64">
        <v>2018141.752532149</v>
      </c>
      <c r="T193" s="64">
        <v>2072517.7497430476</v>
      </c>
      <c r="U193" s="64">
        <v>2107652.4334569052</v>
      </c>
      <c r="V193" s="64">
        <v>2132412.7203700813</v>
      </c>
      <c r="W193" s="64">
        <v>2162804.4293168592</v>
      </c>
      <c r="X193" s="64">
        <v>2188394.6676561744</v>
      </c>
      <c r="Y193" s="64">
        <v>2215682.1588221379</v>
      </c>
      <c r="Z193" s="64">
        <v>2243654.7533870102</v>
      </c>
      <c r="AA193" s="64">
        <v>2280167.6897481307</v>
      </c>
      <c r="AB193" s="64">
        <v>2322710.6174775544</v>
      </c>
      <c r="AC193" s="64">
        <v>2364379.0907299188</v>
      </c>
      <c r="AD193" s="64">
        <v>2403604.1541349124</v>
      </c>
      <c r="AE193" s="64">
        <v>2435290.6707728584</v>
      </c>
      <c r="AF193" s="64">
        <v>2460446.2427720679</v>
      </c>
      <c r="AG193" s="64">
        <v>2483188.1848242059</v>
      </c>
      <c r="AH193" s="64">
        <v>2497356.6204129746</v>
      </c>
      <c r="AI193" s="64">
        <v>2510186.1867958563</v>
      </c>
      <c r="AJ193" s="64">
        <v>2516593.2488421425</v>
      </c>
      <c r="AK193" s="64">
        <v>2522743.2441677265</v>
      </c>
      <c r="AL193" s="64">
        <v>2532221.8444383685</v>
      </c>
      <c r="AM193" s="64">
        <v>2538737.7886466011</v>
      </c>
      <c r="AN193" s="64">
        <v>2563111.974643752</v>
      </c>
      <c r="AO193" s="64">
        <v>2569489.8106733584</v>
      </c>
      <c r="AP193" s="64">
        <v>2579361.5929017165</v>
      </c>
      <c r="AQ193" s="64">
        <v>2593087.2849628995</v>
      </c>
      <c r="AR193" s="64">
        <v>2605403.3181171939</v>
      </c>
      <c r="AS193" s="64">
        <v>2618238.2695570998</v>
      </c>
      <c r="AT193" s="64">
        <v>2629969.7803983828</v>
      </c>
      <c r="AU193" s="64">
        <v>2650244.4089295203</v>
      </c>
      <c r="AV193" s="64">
        <v>2670267.4644861645</v>
      </c>
      <c r="AW193" s="64">
        <v>2687226.6028757961</v>
      </c>
      <c r="AX193" s="64">
        <v>2711418.3071171218</v>
      </c>
      <c r="AY193" s="64">
        <v>2731825.6903867349</v>
      </c>
      <c r="AZ193" s="64">
        <v>2755136.382675637</v>
      </c>
    </row>
    <row r="194" spans="1:52" x14ac:dyDescent="0.35">
      <c r="A194" s="73" t="s">
        <v>867</v>
      </c>
      <c r="B194" s="68">
        <v>258985.00000000003</v>
      </c>
      <c r="C194" s="68">
        <v>283376</v>
      </c>
      <c r="D194" s="68">
        <v>309322</v>
      </c>
      <c r="E194" s="68">
        <v>332176</v>
      </c>
      <c r="F194" s="68">
        <v>360062.00000000012</v>
      </c>
      <c r="G194" s="68">
        <v>375268.99999999983</v>
      </c>
      <c r="H194" s="68">
        <v>369495.99999999988</v>
      </c>
      <c r="I194" s="68">
        <v>360277.00000000012</v>
      </c>
      <c r="J194" s="68">
        <v>343227.00000000006</v>
      </c>
      <c r="K194" s="68">
        <v>313267.00000000006</v>
      </c>
      <c r="L194" s="68">
        <v>280580.00000000006</v>
      </c>
      <c r="M194" s="68">
        <v>282445.99999999994</v>
      </c>
      <c r="N194" s="68">
        <v>271444.00000000012</v>
      </c>
      <c r="O194" s="68">
        <v>271994.99999999994</v>
      </c>
      <c r="P194" s="68">
        <v>261965.00000000009</v>
      </c>
      <c r="Q194" s="68">
        <v>263203.00000000006</v>
      </c>
      <c r="R194" s="68">
        <v>266489.74791188189</v>
      </c>
      <c r="S194" s="68">
        <v>275204.39645848441</v>
      </c>
      <c r="T194" s="68">
        <v>279850.07117683243</v>
      </c>
      <c r="U194" s="68">
        <v>282872.29438097484</v>
      </c>
      <c r="V194" s="68">
        <v>284980.73597563128</v>
      </c>
      <c r="W194" s="68">
        <v>286911.28419854003</v>
      </c>
      <c r="X194" s="68">
        <v>288366.70460163453</v>
      </c>
      <c r="Y194" s="68">
        <v>289561.24220312136</v>
      </c>
      <c r="Z194" s="68">
        <v>292564.3691438713</v>
      </c>
      <c r="AA194" s="68">
        <v>296965.25644470751</v>
      </c>
      <c r="AB194" s="68">
        <v>301976.73754689877</v>
      </c>
      <c r="AC194" s="68">
        <v>307138.50062849646</v>
      </c>
      <c r="AD194" s="68">
        <v>313237.72978520521</v>
      </c>
      <c r="AE194" s="68">
        <v>318639.61072159396</v>
      </c>
      <c r="AF194" s="68">
        <v>321961.65594870743</v>
      </c>
      <c r="AG194" s="68">
        <v>324337.26970699237</v>
      </c>
      <c r="AH194" s="68">
        <v>325573.43355898448</v>
      </c>
      <c r="AI194" s="68">
        <v>327528.26221812196</v>
      </c>
      <c r="AJ194" s="68">
        <v>327151.39735497459</v>
      </c>
      <c r="AK194" s="68">
        <v>326773.3808909767</v>
      </c>
      <c r="AL194" s="68">
        <v>326855.20567270176</v>
      </c>
      <c r="AM194" s="68">
        <v>326245.86180188705</v>
      </c>
      <c r="AN194" s="68">
        <v>328142.54054914071</v>
      </c>
      <c r="AO194" s="68">
        <v>327740.9142872112</v>
      </c>
      <c r="AP194" s="68">
        <v>328889.65133843664</v>
      </c>
      <c r="AQ194" s="68">
        <v>330835.20436049742</v>
      </c>
      <c r="AR194" s="68">
        <v>332486.68926067144</v>
      </c>
      <c r="AS194" s="68">
        <v>334203.85662862664</v>
      </c>
      <c r="AT194" s="68">
        <v>335792.15680441906</v>
      </c>
      <c r="AU194" s="68">
        <v>337586.73904531955</v>
      </c>
      <c r="AV194" s="68">
        <v>339418.48913873528</v>
      </c>
      <c r="AW194" s="68">
        <v>341495.72675137327</v>
      </c>
      <c r="AX194" s="68">
        <v>343444.8579397354</v>
      </c>
      <c r="AY194" s="68">
        <v>345686.7578997463</v>
      </c>
      <c r="AZ194" s="68">
        <v>347884.3257487684</v>
      </c>
    </row>
    <row r="195" spans="1:52" x14ac:dyDescent="0.35">
      <c r="A195" s="74" t="s">
        <v>902</v>
      </c>
      <c r="B195" s="70">
        <v>258985.00000000003</v>
      </c>
      <c r="C195" s="70">
        <v>283376</v>
      </c>
      <c r="D195" s="70">
        <v>309322</v>
      </c>
      <c r="E195" s="70">
        <v>332176</v>
      </c>
      <c r="F195" s="70">
        <v>360062.00000000012</v>
      </c>
      <c r="G195" s="70">
        <v>375268.99999999983</v>
      </c>
      <c r="H195" s="70">
        <v>369495.99999999988</v>
      </c>
      <c r="I195" s="70">
        <v>360277.00000000012</v>
      </c>
      <c r="J195" s="70">
        <v>343227.00000000006</v>
      </c>
      <c r="K195" s="70">
        <v>313267.00000000006</v>
      </c>
      <c r="L195" s="70">
        <v>280580.00000000006</v>
      </c>
      <c r="M195" s="70">
        <v>282445.99999999994</v>
      </c>
      <c r="N195" s="70">
        <v>271444.00000000012</v>
      </c>
      <c r="O195" s="70">
        <v>271994.99999999994</v>
      </c>
      <c r="P195" s="70">
        <v>261965.00000000009</v>
      </c>
      <c r="Q195" s="70">
        <v>263203.00000000006</v>
      </c>
      <c r="R195" s="70">
        <v>266489.74791188189</v>
      </c>
      <c r="S195" s="70">
        <v>275204.38967720856</v>
      </c>
      <c r="T195" s="70">
        <v>279850.0448573883</v>
      </c>
      <c r="U195" s="70">
        <v>282872.23477167112</v>
      </c>
      <c r="V195" s="70">
        <v>284980.62323164579</v>
      </c>
      <c r="W195" s="70">
        <v>286911.09684972762</v>
      </c>
      <c r="X195" s="70">
        <v>288366.37236200308</v>
      </c>
      <c r="Y195" s="70">
        <v>289560.67713802174</v>
      </c>
      <c r="Z195" s="70">
        <v>292563.40382929298</v>
      </c>
      <c r="AA195" s="70">
        <v>296963.68850062625</v>
      </c>
      <c r="AB195" s="70">
        <v>301974.20613069087</v>
      </c>
      <c r="AC195" s="70">
        <v>307134.57666105736</v>
      </c>
      <c r="AD195" s="70">
        <v>313231.9987396028</v>
      </c>
      <c r="AE195" s="70">
        <v>318630.20076832944</v>
      </c>
      <c r="AF195" s="70">
        <v>321948.75817071367</v>
      </c>
      <c r="AG195" s="70">
        <v>324320.34041050985</v>
      </c>
      <c r="AH195" s="70">
        <v>325548.41311958083</v>
      </c>
      <c r="AI195" s="70">
        <v>327484.20906793559</v>
      </c>
      <c r="AJ195" s="70">
        <v>327085.21212619217</v>
      </c>
      <c r="AK195" s="70">
        <v>326661.55765561096</v>
      </c>
      <c r="AL195" s="70">
        <v>326670.13497042097</v>
      </c>
      <c r="AM195" s="70">
        <v>325961.03107756522</v>
      </c>
      <c r="AN195" s="70">
        <v>327541.46844839357</v>
      </c>
      <c r="AO195" s="70">
        <v>326823.58899721992</v>
      </c>
      <c r="AP195" s="70">
        <v>327340.8058746999</v>
      </c>
      <c r="AQ195" s="70">
        <v>328394.03824477771</v>
      </c>
      <c r="AR195" s="70">
        <v>328950.01430342143</v>
      </c>
      <c r="AS195" s="70">
        <v>329210.77824440564</v>
      </c>
      <c r="AT195" s="70">
        <v>328634.02724388125</v>
      </c>
      <c r="AU195" s="70">
        <v>327473.35613881977</v>
      </c>
      <c r="AV195" s="70">
        <v>326474.6362727044</v>
      </c>
      <c r="AW195" s="70">
        <v>324107.15792397875</v>
      </c>
      <c r="AX195" s="70">
        <v>321730.43870790349</v>
      </c>
      <c r="AY195" s="70">
        <v>318496.97420953849</v>
      </c>
      <c r="AZ195" s="70">
        <v>314847.86975304951</v>
      </c>
    </row>
    <row r="196" spans="1:52" x14ac:dyDescent="0.35">
      <c r="A196" s="74" t="s">
        <v>903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6.7812758753886962E-3</v>
      </c>
      <c r="T196" s="70">
        <v>2.6319444135854318E-2</v>
      </c>
      <c r="U196" s="70">
        <v>5.9609303732247924E-2</v>
      </c>
      <c r="V196" s="70">
        <v>0.11274398550697286</v>
      </c>
      <c r="W196" s="70">
        <v>0.18734881241471077</v>
      </c>
      <c r="X196" s="70">
        <v>0.33223963146677149</v>
      </c>
      <c r="Y196" s="70">
        <v>0.56506509960890849</v>
      </c>
      <c r="Z196" s="70">
        <v>0.96531457834972012</v>
      </c>
      <c r="AA196" s="70">
        <v>1.5679440812457419</v>
      </c>
      <c r="AB196" s="70">
        <v>2.5314162078776605</v>
      </c>
      <c r="AC196" s="70">
        <v>3.9239674390805042</v>
      </c>
      <c r="AD196" s="70">
        <v>5.7310456023880851</v>
      </c>
      <c r="AE196" s="70">
        <v>9.4099532645106301</v>
      </c>
      <c r="AF196" s="70">
        <v>12.897777993760471</v>
      </c>
      <c r="AG196" s="70">
        <v>16.929296482557593</v>
      </c>
      <c r="AH196" s="70">
        <v>25.020439403684147</v>
      </c>
      <c r="AI196" s="70">
        <v>44.053150186381686</v>
      </c>
      <c r="AJ196" s="70">
        <v>66.185228782391334</v>
      </c>
      <c r="AK196" s="70">
        <v>111.82323536571478</v>
      </c>
      <c r="AL196" s="70">
        <v>185.07070228076586</v>
      </c>
      <c r="AM196" s="70">
        <v>284.83072432181655</v>
      </c>
      <c r="AN196" s="70">
        <v>601.0721007471717</v>
      </c>
      <c r="AO196" s="70">
        <v>917.32528999129613</v>
      </c>
      <c r="AP196" s="70">
        <v>1548.8454637367365</v>
      </c>
      <c r="AQ196" s="70">
        <v>2441.1661157197291</v>
      </c>
      <c r="AR196" s="70">
        <v>3536.6749572500103</v>
      </c>
      <c r="AS196" s="70">
        <v>4993.0783842210176</v>
      </c>
      <c r="AT196" s="70">
        <v>7158.1295605378391</v>
      </c>
      <c r="AU196" s="70">
        <v>10113.382906499761</v>
      </c>
      <c r="AV196" s="70">
        <v>12943.852866030897</v>
      </c>
      <c r="AW196" s="70">
        <v>17388.568827394498</v>
      </c>
      <c r="AX196" s="70">
        <v>21714.419231831933</v>
      </c>
      <c r="AY196" s="70">
        <v>27189.783690207827</v>
      </c>
      <c r="AZ196" s="70">
        <v>33036.45599571889</v>
      </c>
    </row>
    <row r="197" spans="1:52" x14ac:dyDescent="0.35">
      <c r="A197" s="74" t="s">
        <v>904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>
        <v>854196</v>
      </c>
      <c r="C199" s="68">
        <v>891477</v>
      </c>
      <c r="D199" s="68">
        <v>934778</v>
      </c>
      <c r="E199" s="68">
        <v>1015257.0000000001</v>
      </c>
      <c r="F199" s="68">
        <v>1106539</v>
      </c>
      <c r="G199" s="68">
        <v>1166924</v>
      </c>
      <c r="H199" s="68">
        <v>1187671</v>
      </c>
      <c r="I199" s="68">
        <v>1205689</v>
      </c>
      <c r="J199" s="68">
        <v>1191294.9999999998</v>
      </c>
      <c r="K199" s="68">
        <v>1064976</v>
      </c>
      <c r="L199" s="68">
        <v>996258.00000000012</v>
      </c>
      <c r="M199" s="68">
        <v>1035295.0000000002</v>
      </c>
      <c r="N199" s="68">
        <v>1031115.0000000002</v>
      </c>
      <c r="O199" s="68">
        <v>1044532.9999999999</v>
      </c>
      <c r="P199" s="68">
        <v>1075279</v>
      </c>
      <c r="Q199" s="68">
        <v>1124284</v>
      </c>
      <c r="R199" s="68">
        <v>1164518.1319438436</v>
      </c>
      <c r="S199" s="68">
        <v>1245428.0200280712</v>
      </c>
      <c r="T199" s="68">
        <v>1277256.1402452195</v>
      </c>
      <c r="U199" s="68">
        <v>1294543.757166357</v>
      </c>
      <c r="V199" s="68">
        <v>1304221.6365300145</v>
      </c>
      <c r="W199" s="68">
        <v>1320503.4759948705</v>
      </c>
      <c r="X199" s="68">
        <v>1332789.848680319</v>
      </c>
      <c r="Y199" s="68">
        <v>1347137.9222446845</v>
      </c>
      <c r="Z199" s="68">
        <v>1365679.5243416026</v>
      </c>
      <c r="AA199" s="68">
        <v>1387428.1291844219</v>
      </c>
      <c r="AB199" s="68">
        <v>1413057.4819710508</v>
      </c>
      <c r="AC199" s="68">
        <v>1437794.6045693932</v>
      </c>
      <c r="AD199" s="68">
        <v>1460077.8930674957</v>
      </c>
      <c r="AE199" s="68">
        <v>1477608.8810239735</v>
      </c>
      <c r="AF199" s="68">
        <v>1491757.4354279754</v>
      </c>
      <c r="AG199" s="68">
        <v>1504955.9094213224</v>
      </c>
      <c r="AH199" s="68">
        <v>1512688.2930854731</v>
      </c>
      <c r="AI199" s="68">
        <v>1518485.7350529679</v>
      </c>
      <c r="AJ199" s="68">
        <v>1521549.0705717774</v>
      </c>
      <c r="AK199" s="68">
        <v>1524175.2391991492</v>
      </c>
      <c r="AL199" s="68">
        <v>1529263.242178838</v>
      </c>
      <c r="AM199" s="68">
        <v>1532753.524173972</v>
      </c>
      <c r="AN199" s="68">
        <v>1546562.0551422362</v>
      </c>
      <c r="AO199" s="68">
        <v>1550358.99076801</v>
      </c>
      <c r="AP199" s="68">
        <v>1555761.3223270129</v>
      </c>
      <c r="AQ199" s="68">
        <v>1563345.5300129415</v>
      </c>
      <c r="AR199" s="68">
        <v>1569681.9821105625</v>
      </c>
      <c r="AS199" s="68">
        <v>1577421.8088830151</v>
      </c>
      <c r="AT199" s="68">
        <v>1585390.9594791459</v>
      </c>
      <c r="AU199" s="68">
        <v>1599992.9280069415</v>
      </c>
      <c r="AV199" s="68">
        <v>1614889.1722492985</v>
      </c>
      <c r="AW199" s="68">
        <v>1627412.1578101378</v>
      </c>
      <c r="AX199" s="68">
        <v>1645059.8522168696</v>
      </c>
      <c r="AY199" s="68">
        <v>1660258.2469987867</v>
      </c>
      <c r="AZ199" s="68">
        <v>1677731.5647718043</v>
      </c>
    </row>
    <row r="200" spans="1:52" x14ac:dyDescent="0.35">
      <c r="A200" s="74" t="s">
        <v>902</v>
      </c>
      <c r="B200" s="70">
        <v>854196</v>
      </c>
      <c r="C200" s="70">
        <v>891477</v>
      </c>
      <c r="D200" s="70">
        <v>934778</v>
      </c>
      <c r="E200" s="70">
        <v>1015257.0000000001</v>
      </c>
      <c r="F200" s="70">
        <v>1106539</v>
      </c>
      <c r="G200" s="70">
        <v>1166924</v>
      </c>
      <c r="H200" s="70">
        <v>1187671</v>
      </c>
      <c r="I200" s="70">
        <v>1205689</v>
      </c>
      <c r="J200" s="70">
        <v>1191294.9999999998</v>
      </c>
      <c r="K200" s="70">
        <v>1064976</v>
      </c>
      <c r="L200" s="70">
        <v>996258.00000000012</v>
      </c>
      <c r="M200" s="70">
        <v>1035295.0000000002</v>
      </c>
      <c r="N200" s="70">
        <v>1031115.0000000002</v>
      </c>
      <c r="O200" s="70">
        <v>1044532.9999999999</v>
      </c>
      <c r="P200" s="70">
        <v>1075279</v>
      </c>
      <c r="Q200" s="70">
        <v>1124284</v>
      </c>
      <c r="R200" s="70">
        <v>1164518.1319438436</v>
      </c>
      <c r="S200" s="70">
        <v>1245428.0200280712</v>
      </c>
      <c r="T200" s="70">
        <v>1277256.1402452195</v>
      </c>
      <c r="U200" s="70">
        <v>1294543.757166357</v>
      </c>
      <c r="V200" s="70">
        <v>1304221.6365300145</v>
      </c>
      <c r="W200" s="70">
        <v>1320503.4759948705</v>
      </c>
      <c r="X200" s="70">
        <v>1332789.848680319</v>
      </c>
      <c r="Y200" s="70">
        <v>1347137.9222446845</v>
      </c>
      <c r="Z200" s="70">
        <v>1365679.5243416026</v>
      </c>
      <c r="AA200" s="70">
        <v>1387428.1291844219</v>
      </c>
      <c r="AB200" s="70">
        <v>1413057.4819710508</v>
      </c>
      <c r="AC200" s="70">
        <v>1437794.6045693927</v>
      </c>
      <c r="AD200" s="70">
        <v>1460077.8930674926</v>
      </c>
      <c r="AE200" s="70">
        <v>1477608.8810239523</v>
      </c>
      <c r="AF200" s="70">
        <v>1491757.4354278429</v>
      </c>
      <c r="AG200" s="70">
        <v>1504955.9094204518</v>
      </c>
      <c r="AH200" s="70">
        <v>1512688.2930800328</v>
      </c>
      <c r="AI200" s="70">
        <v>1518485.7350215474</v>
      </c>
      <c r="AJ200" s="70">
        <v>1521549.0703800996</v>
      </c>
      <c r="AK200" s="70">
        <v>1524175.238156863</v>
      </c>
      <c r="AL200" s="70">
        <v>1529263.2362730615</v>
      </c>
      <c r="AM200" s="70">
        <v>1532753.4937898121</v>
      </c>
      <c r="AN200" s="70">
        <v>1546561.8825440924</v>
      </c>
      <c r="AO200" s="70">
        <v>1550358.3254249671</v>
      </c>
      <c r="AP200" s="70">
        <v>1555758.7421455951</v>
      </c>
      <c r="AQ200" s="70">
        <v>1563335.9976220333</v>
      </c>
      <c r="AR200" s="70">
        <v>1569649.8633436272</v>
      </c>
      <c r="AS200" s="70">
        <v>1577321.1985763712</v>
      </c>
      <c r="AT200" s="70">
        <v>1585106.1553230132</v>
      </c>
      <c r="AU200" s="70">
        <v>1599225.960307274</v>
      </c>
      <c r="AV200" s="70">
        <v>1613074.7702266078</v>
      </c>
      <c r="AW200" s="70">
        <v>1623486.4687200722</v>
      </c>
      <c r="AX200" s="70">
        <v>1637274.3685373624</v>
      </c>
      <c r="AY200" s="70">
        <v>1645850.8270474588</v>
      </c>
      <c r="AZ200" s="70">
        <v>1652796.4226877578</v>
      </c>
    </row>
    <row r="201" spans="1:52" x14ac:dyDescent="0.35">
      <c r="A201" s="74" t="s">
        <v>903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1.3278982666580587E-19</v>
      </c>
      <c r="S201" s="70">
        <v>1.8211919566110186E-18</v>
      </c>
      <c r="T201" s="70">
        <v>1.0801499801406363E-17</v>
      </c>
      <c r="U201" s="70">
        <v>7.0107629049495223E-17</v>
      </c>
      <c r="V201" s="70">
        <v>4.6249929675688253E-16</v>
      </c>
      <c r="W201" s="70">
        <v>3.4985785932423994E-15</v>
      </c>
      <c r="X201" s="70">
        <v>2.5981125161607973E-14</v>
      </c>
      <c r="Y201" s="70">
        <v>1.8864270937758738E-13</v>
      </c>
      <c r="Z201" s="70">
        <v>1.3733285464017142E-12</v>
      </c>
      <c r="AA201" s="70">
        <v>9.9488378796220274E-12</v>
      </c>
      <c r="AB201" s="70">
        <v>7.1667594389165334E-11</v>
      </c>
      <c r="AC201" s="70">
        <v>4.7748936149608095E-10</v>
      </c>
      <c r="AD201" s="70">
        <v>3.0949949834374613E-9</v>
      </c>
      <c r="AE201" s="70">
        <v>2.1132725305193253E-8</v>
      </c>
      <c r="AF201" s="70">
        <v>1.3252909292068685E-7</v>
      </c>
      <c r="AG201" s="70">
        <v>8.7057256794458985E-7</v>
      </c>
      <c r="AH201" s="70">
        <v>5.4404214334335332E-6</v>
      </c>
      <c r="AI201" s="70">
        <v>3.142048278055097E-5</v>
      </c>
      <c r="AJ201" s="70">
        <v>1.9167776463650053E-4</v>
      </c>
      <c r="AK201" s="70">
        <v>1.0422861154102117E-3</v>
      </c>
      <c r="AL201" s="70">
        <v>5.9057765315872549E-3</v>
      </c>
      <c r="AM201" s="70">
        <v>3.038415988842259E-2</v>
      </c>
      <c r="AN201" s="70">
        <v>0.17259814381180982</v>
      </c>
      <c r="AO201" s="70">
        <v>0.66534304285312218</v>
      </c>
      <c r="AP201" s="70">
        <v>2.5801814176785101</v>
      </c>
      <c r="AQ201" s="70">
        <v>9.532390907999325</v>
      </c>
      <c r="AR201" s="70">
        <v>32.118766935315819</v>
      </c>
      <c r="AS201" s="70">
        <v>100.61030664383779</v>
      </c>
      <c r="AT201" s="70">
        <v>284.80415613283446</v>
      </c>
      <c r="AU201" s="70">
        <v>766.9676996673337</v>
      </c>
      <c r="AV201" s="70">
        <v>1814.4020226906657</v>
      </c>
      <c r="AW201" s="70">
        <v>3925.689090065609</v>
      </c>
      <c r="AX201" s="70">
        <v>7785.4836795070678</v>
      </c>
      <c r="AY201" s="70">
        <v>14407.419951327785</v>
      </c>
      <c r="AZ201" s="70">
        <v>24935.142084046554</v>
      </c>
    </row>
    <row r="202" spans="1:52" x14ac:dyDescent="0.35">
      <c r="A202" s="74" t="s">
        <v>904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>
        <v>406577.99999999994</v>
      </c>
      <c r="C204" s="68">
        <v>393184</v>
      </c>
      <c r="D204" s="68">
        <v>399887</v>
      </c>
      <c r="E204" s="68">
        <v>411679</v>
      </c>
      <c r="F204" s="68">
        <v>453586</v>
      </c>
      <c r="G204" s="68">
        <v>480799.00000000012</v>
      </c>
      <c r="H204" s="68">
        <v>489659.00000000006</v>
      </c>
      <c r="I204" s="68">
        <v>505757</v>
      </c>
      <c r="J204" s="68">
        <v>499526.99999999994</v>
      </c>
      <c r="K204" s="68">
        <v>470392.00000000012</v>
      </c>
      <c r="L204" s="68">
        <v>438598</v>
      </c>
      <c r="M204" s="68">
        <v>460453.00000000006</v>
      </c>
      <c r="N204" s="68">
        <v>446751.00000000012</v>
      </c>
      <c r="O204" s="68">
        <v>449137</v>
      </c>
      <c r="P204" s="68">
        <v>464201</v>
      </c>
      <c r="Q204" s="68">
        <v>471586</v>
      </c>
      <c r="R204" s="68">
        <v>467343.9583332953</v>
      </c>
      <c r="S204" s="68">
        <v>497509.33604559326</v>
      </c>
      <c r="T204" s="68">
        <v>515411.53832099581</v>
      </c>
      <c r="U204" s="68">
        <v>530236.38190957357</v>
      </c>
      <c r="V204" s="68">
        <v>543210.34786443575</v>
      </c>
      <c r="W204" s="68">
        <v>555389.66912344878</v>
      </c>
      <c r="X204" s="68">
        <v>567238.11437422072</v>
      </c>
      <c r="Y204" s="68">
        <v>578982.99437433202</v>
      </c>
      <c r="Z204" s="68">
        <v>585410.85990153637</v>
      </c>
      <c r="AA204" s="68">
        <v>595774.30411900126</v>
      </c>
      <c r="AB204" s="68">
        <v>607676.39795960474</v>
      </c>
      <c r="AC204" s="68">
        <v>619445.98553202907</v>
      </c>
      <c r="AD204" s="68">
        <v>630288.53128221177</v>
      </c>
      <c r="AE204" s="68">
        <v>639042.17902729101</v>
      </c>
      <c r="AF204" s="68">
        <v>646727.15139538515</v>
      </c>
      <c r="AG204" s="68">
        <v>653895.00569589087</v>
      </c>
      <c r="AH204" s="68">
        <v>659094.89376851683</v>
      </c>
      <c r="AI204" s="68">
        <v>664172.18952476652</v>
      </c>
      <c r="AJ204" s="68">
        <v>667892.78091539047</v>
      </c>
      <c r="AK204" s="68">
        <v>671794.62407760043</v>
      </c>
      <c r="AL204" s="68">
        <v>676103.39658682852</v>
      </c>
      <c r="AM204" s="68">
        <v>679738.40267074213</v>
      </c>
      <c r="AN204" s="68">
        <v>688407.37895237491</v>
      </c>
      <c r="AO204" s="68">
        <v>691389.90561813721</v>
      </c>
      <c r="AP204" s="68">
        <v>694710.61923626694</v>
      </c>
      <c r="AQ204" s="68">
        <v>698906.55058946053</v>
      </c>
      <c r="AR204" s="68">
        <v>703234.64674595976</v>
      </c>
      <c r="AS204" s="68">
        <v>706612.60404545825</v>
      </c>
      <c r="AT204" s="68">
        <v>708786.66411481763</v>
      </c>
      <c r="AU204" s="68">
        <v>712664.7418772591</v>
      </c>
      <c r="AV204" s="68">
        <v>715959.80309813062</v>
      </c>
      <c r="AW204" s="68">
        <v>718318.71831428516</v>
      </c>
      <c r="AX204" s="68">
        <v>722913.59696051665</v>
      </c>
      <c r="AY204" s="68">
        <v>725880.68548820179</v>
      </c>
      <c r="AZ204" s="68">
        <v>729520.49215506425</v>
      </c>
    </row>
    <row r="205" spans="1:52" x14ac:dyDescent="0.35">
      <c r="A205" s="74" t="s">
        <v>902</v>
      </c>
      <c r="B205" s="70">
        <v>406577.99999999994</v>
      </c>
      <c r="C205" s="70">
        <v>393184</v>
      </c>
      <c r="D205" s="70">
        <v>399887</v>
      </c>
      <c r="E205" s="70">
        <v>411679</v>
      </c>
      <c r="F205" s="70">
        <v>453586</v>
      </c>
      <c r="G205" s="70">
        <v>480799.00000000012</v>
      </c>
      <c r="H205" s="70">
        <v>489659.00000000006</v>
      </c>
      <c r="I205" s="70">
        <v>505757</v>
      </c>
      <c r="J205" s="70">
        <v>499526.99999999994</v>
      </c>
      <c r="K205" s="70">
        <v>470392.00000000012</v>
      </c>
      <c r="L205" s="70">
        <v>438598</v>
      </c>
      <c r="M205" s="70">
        <v>460453.00000000006</v>
      </c>
      <c r="N205" s="70">
        <v>446751.00000000012</v>
      </c>
      <c r="O205" s="70">
        <v>449137</v>
      </c>
      <c r="P205" s="70">
        <v>464201</v>
      </c>
      <c r="Q205" s="70">
        <v>471586</v>
      </c>
      <c r="R205" s="70">
        <v>467343.9583332953</v>
      </c>
      <c r="S205" s="70">
        <v>497509.33604559326</v>
      </c>
      <c r="T205" s="70">
        <v>515411.53832099581</v>
      </c>
      <c r="U205" s="70">
        <v>530236.38190957357</v>
      </c>
      <c r="V205" s="70">
        <v>543210.34786443575</v>
      </c>
      <c r="W205" s="70">
        <v>555389.66912344878</v>
      </c>
      <c r="X205" s="70">
        <v>567238.11437422072</v>
      </c>
      <c r="Y205" s="70">
        <v>578982.99437433202</v>
      </c>
      <c r="Z205" s="70">
        <v>585410.85990153637</v>
      </c>
      <c r="AA205" s="70">
        <v>595774.30411900126</v>
      </c>
      <c r="AB205" s="70">
        <v>607676.39795960474</v>
      </c>
      <c r="AC205" s="70">
        <v>619445.98553202907</v>
      </c>
      <c r="AD205" s="70">
        <v>630288.53128221177</v>
      </c>
      <c r="AE205" s="70">
        <v>639042.17902729101</v>
      </c>
      <c r="AF205" s="70">
        <v>646727.15139538515</v>
      </c>
      <c r="AG205" s="70">
        <v>653895.00569589087</v>
      </c>
      <c r="AH205" s="70">
        <v>659094.89376851683</v>
      </c>
      <c r="AI205" s="70">
        <v>664172.18952476652</v>
      </c>
      <c r="AJ205" s="70">
        <v>667892.78091539047</v>
      </c>
      <c r="AK205" s="70">
        <v>671794.62407760043</v>
      </c>
      <c r="AL205" s="70">
        <v>676103.39658682852</v>
      </c>
      <c r="AM205" s="70">
        <v>679738.40267074213</v>
      </c>
      <c r="AN205" s="70">
        <v>688407.37895237433</v>
      </c>
      <c r="AO205" s="70">
        <v>691389.90561810147</v>
      </c>
      <c r="AP205" s="70">
        <v>694710.61923425889</v>
      </c>
      <c r="AQ205" s="70">
        <v>698906.55051541212</v>
      </c>
      <c r="AR205" s="70">
        <v>703234.64506073412</v>
      </c>
      <c r="AS205" s="70">
        <v>706612.57961559016</v>
      </c>
      <c r="AT205" s="70">
        <v>708786.4131522472</v>
      </c>
      <c r="AU205" s="70">
        <v>712662.78095632524</v>
      </c>
      <c r="AV205" s="70">
        <v>715948.65526779043</v>
      </c>
      <c r="AW205" s="70">
        <v>718267.18191838125</v>
      </c>
      <c r="AX205" s="70">
        <v>722729.96164821414</v>
      </c>
      <c r="AY205" s="70">
        <v>725335.58246809221</v>
      </c>
      <c r="AZ205" s="70">
        <v>728139.5983973</v>
      </c>
    </row>
    <row r="206" spans="1:52" x14ac:dyDescent="0.35">
      <c r="A206" s="74" t="s">
        <v>903</v>
      </c>
      <c r="B206" s="70">
        <v>0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3.6657139325777396E-90</v>
      </c>
      <c r="S206" s="70">
        <v>2.6287220459270868E-85</v>
      </c>
      <c r="T206" s="70">
        <v>3.6868521601781612E-81</v>
      </c>
      <c r="U206" s="70">
        <v>6.3074998443490875E-77</v>
      </c>
      <c r="V206" s="70">
        <v>1.0398169027658289E-72</v>
      </c>
      <c r="W206" s="70">
        <v>1.5876485698595443E-68</v>
      </c>
      <c r="X206" s="70">
        <v>2.3950968360765086E-64</v>
      </c>
      <c r="Y206" s="70">
        <v>3.3885049073983451E-60</v>
      </c>
      <c r="Z206" s="70">
        <v>4.4718024225709232E-56</v>
      </c>
      <c r="AA206" s="70">
        <v>5.0538736143303204E-52</v>
      </c>
      <c r="AB206" s="70">
        <v>4.8532071883112631E-48</v>
      </c>
      <c r="AC206" s="70">
        <v>3.8373960080981142E-44</v>
      </c>
      <c r="AD206" s="70">
        <v>2.4340354379294883E-40</v>
      </c>
      <c r="AE206" s="70">
        <v>1.2758321936397727E-36</v>
      </c>
      <c r="AF206" s="70">
        <v>5.0024359291371032E-33</v>
      </c>
      <c r="AG206" s="70">
        <v>1.4369258013796678E-29</v>
      </c>
      <c r="AH206" s="70">
        <v>3.1626735544109819E-26</v>
      </c>
      <c r="AI206" s="70">
        <v>4.8007171783642897E-23</v>
      </c>
      <c r="AJ206" s="70">
        <v>4.6732017057730995E-20</v>
      </c>
      <c r="AK206" s="70">
        <v>3.0554541170865739E-17</v>
      </c>
      <c r="AL206" s="70">
        <v>1.1346006814073144E-14</v>
      </c>
      <c r="AM206" s="70">
        <v>2.848024940420386E-12</v>
      </c>
      <c r="AN206" s="70">
        <v>5.6320545829845402E-10</v>
      </c>
      <c r="AO206" s="70">
        <v>3.5692882570095012E-8</v>
      </c>
      <c r="AP206" s="70">
        <v>2.0080413556495526E-6</v>
      </c>
      <c r="AQ206" s="70">
        <v>7.4048368123238876E-5</v>
      </c>
      <c r="AR206" s="70">
        <v>1.6852256718448992E-3</v>
      </c>
      <c r="AS206" s="70">
        <v>2.4429868108027376E-2</v>
      </c>
      <c r="AT206" s="70">
        <v>0.25096257041953235</v>
      </c>
      <c r="AU206" s="70">
        <v>1.9609209338567686</v>
      </c>
      <c r="AV206" s="70">
        <v>11.147830340224866</v>
      </c>
      <c r="AW206" s="70">
        <v>51.536395903951068</v>
      </c>
      <c r="AX206" s="70">
        <v>183.63531230254912</v>
      </c>
      <c r="AY206" s="70">
        <v>545.10302010964358</v>
      </c>
      <c r="AZ206" s="70">
        <v>1380.8937577642728</v>
      </c>
    </row>
    <row r="207" spans="1:52" x14ac:dyDescent="0.35">
      <c r="A207" s="74" t="s">
        <v>904</v>
      </c>
      <c r="B207" s="70">
        <v>0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>
        <v>0</v>
      </c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>
        <v>59591</v>
      </c>
      <c r="C209" s="64">
        <v>54987.000000000007</v>
      </c>
      <c r="D209" s="64">
        <v>53933</v>
      </c>
      <c r="E209" s="64">
        <v>57089</v>
      </c>
      <c r="F209" s="64">
        <v>60251</v>
      </c>
      <c r="G209" s="64">
        <v>61215.999999999993</v>
      </c>
      <c r="H209" s="64">
        <v>61309</v>
      </c>
      <c r="I209" s="64">
        <v>62667</v>
      </c>
      <c r="J209" s="64">
        <v>62517.000000000015</v>
      </c>
      <c r="K209" s="64">
        <v>55965.000000000007</v>
      </c>
      <c r="L209" s="64">
        <v>54795</v>
      </c>
      <c r="M209" s="64">
        <v>53901</v>
      </c>
      <c r="N209" s="64">
        <v>55013</v>
      </c>
      <c r="O209" s="64">
        <v>54872</v>
      </c>
      <c r="P209" s="64">
        <v>52467</v>
      </c>
      <c r="Q209" s="64">
        <v>54263.999999999993</v>
      </c>
      <c r="R209" s="64">
        <v>56695.988174318554</v>
      </c>
      <c r="S209" s="64">
        <v>59126.236775750673</v>
      </c>
      <c r="T209" s="64">
        <v>61183.391926193362</v>
      </c>
      <c r="U209" s="64">
        <v>62781.047215122417</v>
      </c>
      <c r="V209" s="64">
        <v>64211.014571254673</v>
      </c>
      <c r="W209" s="64">
        <v>65808.223576577919</v>
      </c>
      <c r="X209" s="64">
        <v>67438.497345822223</v>
      </c>
      <c r="Y209" s="64">
        <v>69380.733352455223</v>
      </c>
      <c r="Z209" s="64">
        <v>71476.727714998167</v>
      </c>
      <c r="AA209" s="64">
        <v>74196.043420553906</v>
      </c>
      <c r="AB209" s="64">
        <v>77831.154621842288</v>
      </c>
      <c r="AC209" s="64">
        <v>82304.064326446052</v>
      </c>
      <c r="AD209" s="64">
        <v>86932.277081535838</v>
      </c>
      <c r="AE209" s="64">
        <v>91742.232581886827</v>
      </c>
      <c r="AF209" s="64">
        <v>96651.782208473334</v>
      </c>
      <c r="AG209" s="64">
        <v>102171.36798777126</v>
      </c>
      <c r="AH209" s="64">
        <v>107417.18732859482</v>
      </c>
      <c r="AI209" s="64">
        <v>112912.00440615862</v>
      </c>
      <c r="AJ209" s="64">
        <v>118299.05972298476</v>
      </c>
      <c r="AK209" s="64">
        <v>123926.17569058925</v>
      </c>
      <c r="AL209" s="64">
        <v>130004.17004002398</v>
      </c>
      <c r="AM209" s="64">
        <v>135809.23885400273</v>
      </c>
      <c r="AN209" s="64">
        <v>143274.95383518172</v>
      </c>
      <c r="AO209" s="64">
        <v>149983.8954201751</v>
      </c>
      <c r="AP209" s="64">
        <v>156677.86803513608</v>
      </c>
      <c r="AQ209" s="64">
        <v>163801.94719379145</v>
      </c>
      <c r="AR209" s="64">
        <v>171264.16548186782</v>
      </c>
      <c r="AS209" s="64">
        <v>178639.62093763752</v>
      </c>
      <c r="AT209" s="64">
        <v>185795.81220150329</v>
      </c>
      <c r="AU209" s="64">
        <v>194109.37105156592</v>
      </c>
      <c r="AV209" s="64">
        <v>202423.67709088349</v>
      </c>
      <c r="AW209" s="64">
        <v>209411.97445479486</v>
      </c>
      <c r="AX209" s="64">
        <v>216686.30831996613</v>
      </c>
      <c r="AY209" s="64">
        <v>223042.18058939732</v>
      </c>
      <c r="AZ209" s="64">
        <v>229178.23704434212</v>
      </c>
    </row>
    <row r="210" spans="1:52" x14ac:dyDescent="0.35">
      <c r="A210" s="73" t="s">
        <v>874</v>
      </c>
      <c r="B210" s="68">
        <v>28512</v>
      </c>
      <c r="C210" s="68">
        <v>23791.000000000004</v>
      </c>
      <c r="D210" s="68">
        <v>23070</v>
      </c>
      <c r="E210" s="68">
        <v>25751.000000000004</v>
      </c>
      <c r="F210" s="68">
        <v>26906</v>
      </c>
      <c r="G210" s="68">
        <v>28539.999999999996</v>
      </c>
      <c r="H210" s="68">
        <v>28403.999999999996</v>
      </c>
      <c r="I210" s="68">
        <v>29001.999999999996</v>
      </c>
      <c r="J210" s="68">
        <v>28860.000000000004</v>
      </c>
      <c r="K210" s="68">
        <v>25801.999999999993</v>
      </c>
      <c r="L210" s="68">
        <v>20919.000000000004</v>
      </c>
      <c r="M210" s="68">
        <v>19618.999999999996</v>
      </c>
      <c r="N210" s="68">
        <v>19696</v>
      </c>
      <c r="O210" s="68">
        <v>18473.999999999996</v>
      </c>
      <c r="P210" s="68">
        <v>17199.999999999996</v>
      </c>
      <c r="Q210" s="68">
        <v>17901</v>
      </c>
      <c r="R210" s="68">
        <v>18965.79581823598</v>
      </c>
      <c r="S210" s="68">
        <v>20092.037663962583</v>
      </c>
      <c r="T210" s="68">
        <v>21017.915567358687</v>
      </c>
      <c r="U210" s="68">
        <v>21700.667175224153</v>
      </c>
      <c r="V210" s="68">
        <v>22333.975501835885</v>
      </c>
      <c r="W210" s="68">
        <v>23103.082390649248</v>
      </c>
      <c r="X210" s="68">
        <v>23809.577847089098</v>
      </c>
      <c r="Y210" s="68">
        <v>24715.418617250536</v>
      </c>
      <c r="Z210" s="68">
        <v>26140.125672918472</v>
      </c>
      <c r="AA210" s="68">
        <v>27792.014685392354</v>
      </c>
      <c r="AB210" s="68">
        <v>30025.820365249223</v>
      </c>
      <c r="AC210" s="68">
        <v>32863.356338916099</v>
      </c>
      <c r="AD210" s="68">
        <v>35722.878886338774</v>
      </c>
      <c r="AE210" s="68">
        <v>38725.698783995285</v>
      </c>
      <c r="AF210" s="68">
        <v>41855.26898432539</v>
      </c>
      <c r="AG210" s="68">
        <v>45493.017375055373</v>
      </c>
      <c r="AH210" s="68">
        <v>48914.54208914745</v>
      </c>
      <c r="AI210" s="68">
        <v>52561.267255334453</v>
      </c>
      <c r="AJ210" s="68">
        <v>56281.991674904879</v>
      </c>
      <c r="AK210" s="68">
        <v>60123.406592444509</v>
      </c>
      <c r="AL210" s="68">
        <v>64168.180979250283</v>
      </c>
      <c r="AM210" s="68">
        <v>68310.942346374766</v>
      </c>
      <c r="AN210" s="68">
        <v>73268.35063111523</v>
      </c>
      <c r="AO210" s="68">
        <v>77456.25017051473</v>
      </c>
      <c r="AP210" s="68">
        <v>81630.678217297769</v>
      </c>
      <c r="AQ210" s="68">
        <v>85852.981507576929</v>
      </c>
      <c r="AR210" s="68">
        <v>90260.201535717919</v>
      </c>
      <c r="AS210" s="68">
        <v>94607.902843101227</v>
      </c>
      <c r="AT210" s="68">
        <v>98713.713878864364</v>
      </c>
      <c r="AU210" s="68">
        <v>103506.3867396055</v>
      </c>
      <c r="AV210" s="68">
        <v>108372.38654260301</v>
      </c>
      <c r="AW210" s="68">
        <v>112371.56346495867</v>
      </c>
      <c r="AX210" s="68">
        <v>116308.49317134882</v>
      </c>
      <c r="AY210" s="68">
        <v>119678.63461531127</v>
      </c>
      <c r="AZ210" s="68">
        <v>122924.52807003699</v>
      </c>
    </row>
    <row r="211" spans="1:52" x14ac:dyDescent="0.35">
      <c r="A211" s="74" t="s">
        <v>902</v>
      </c>
      <c r="B211" s="70">
        <v>28512</v>
      </c>
      <c r="C211" s="70">
        <v>23791.000000000004</v>
      </c>
      <c r="D211" s="70">
        <v>23070</v>
      </c>
      <c r="E211" s="70">
        <v>25751.000000000004</v>
      </c>
      <c r="F211" s="70">
        <v>26906</v>
      </c>
      <c r="G211" s="70">
        <v>28539.999999999996</v>
      </c>
      <c r="H211" s="70">
        <v>28403.999999999996</v>
      </c>
      <c r="I211" s="70">
        <v>29001.999999999996</v>
      </c>
      <c r="J211" s="70">
        <v>28860.000000000004</v>
      </c>
      <c r="K211" s="70">
        <v>25801.999999999993</v>
      </c>
      <c r="L211" s="70">
        <v>20919.000000000004</v>
      </c>
      <c r="M211" s="70">
        <v>19618.999999999996</v>
      </c>
      <c r="N211" s="70">
        <v>19696</v>
      </c>
      <c r="O211" s="70">
        <v>18473.999999999996</v>
      </c>
      <c r="P211" s="70">
        <v>17199.999999999996</v>
      </c>
      <c r="Q211" s="70">
        <v>17901</v>
      </c>
      <c r="R211" s="70">
        <v>18965.795818166829</v>
      </c>
      <c r="S211" s="70">
        <v>20092.037663721687</v>
      </c>
      <c r="T211" s="70">
        <v>21017.915566748059</v>
      </c>
      <c r="U211" s="70">
        <v>21700.667174254238</v>
      </c>
      <c r="V211" s="70">
        <v>22333.975499210916</v>
      </c>
      <c r="W211" s="70">
        <v>23103.08238437289</v>
      </c>
      <c r="X211" s="70">
        <v>23809.577836776803</v>
      </c>
      <c r="Y211" s="70">
        <v>24715.418596047894</v>
      </c>
      <c r="Z211" s="70">
        <v>26140.125598832161</v>
      </c>
      <c r="AA211" s="70">
        <v>27792.014528491629</v>
      </c>
      <c r="AB211" s="70">
        <v>30025.819972836001</v>
      </c>
      <c r="AC211" s="70">
        <v>32863.355126754315</v>
      </c>
      <c r="AD211" s="70">
        <v>35722.876279422228</v>
      </c>
      <c r="AE211" s="70">
        <v>38725.692923303919</v>
      </c>
      <c r="AF211" s="70">
        <v>41855.25585238346</v>
      </c>
      <c r="AG211" s="70">
        <v>45492.982369730242</v>
      </c>
      <c r="AH211" s="70">
        <v>48914.468871718804</v>
      </c>
      <c r="AI211" s="70">
        <v>52561.106885075904</v>
      </c>
      <c r="AJ211" s="70">
        <v>56281.632993126201</v>
      </c>
      <c r="AK211" s="70">
        <v>60122.613157440595</v>
      </c>
      <c r="AL211" s="70">
        <v>64166.468806982273</v>
      </c>
      <c r="AM211" s="70">
        <v>68307.257242068517</v>
      </c>
      <c r="AN211" s="70">
        <v>73259.484418629771</v>
      </c>
      <c r="AO211" s="70">
        <v>77440.092363760341</v>
      </c>
      <c r="AP211" s="70">
        <v>81600.732595799767</v>
      </c>
      <c r="AQ211" s="70">
        <v>85797.464992868874</v>
      </c>
      <c r="AR211" s="70">
        <v>90153.461351847989</v>
      </c>
      <c r="AS211" s="70">
        <v>94413.202957895832</v>
      </c>
      <c r="AT211" s="70">
        <v>98380.519092726085</v>
      </c>
      <c r="AU211" s="70">
        <v>102935.15898114057</v>
      </c>
      <c r="AV211" s="70">
        <v>107437.82542270819</v>
      </c>
      <c r="AW211" s="70">
        <v>110962.52692904152</v>
      </c>
      <c r="AX211" s="70">
        <v>114262.47448982645</v>
      </c>
      <c r="AY211" s="70">
        <v>116808.62628794741</v>
      </c>
      <c r="AZ211" s="70">
        <v>119017.90010545582</v>
      </c>
    </row>
    <row r="212" spans="1:52" x14ac:dyDescent="0.35">
      <c r="A212" s="74" t="s">
        <v>903</v>
      </c>
      <c r="B212" s="70">
        <v>0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6.9149982404233922E-8</v>
      </c>
      <c r="S212" s="70">
        <v>2.4089585947746433E-7</v>
      </c>
      <c r="T212" s="70">
        <v>6.1062742728916254E-7</v>
      </c>
      <c r="U212" s="70">
        <v>9.6991322160961789E-7</v>
      </c>
      <c r="V212" s="70">
        <v>2.6249675468181653E-6</v>
      </c>
      <c r="W212" s="70">
        <v>6.276358410238285E-6</v>
      </c>
      <c r="X212" s="70">
        <v>1.0312295235250591E-5</v>
      </c>
      <c r="Y212" s="70">
        <v>2.120264348265361E-5</v>
      </c>
      <c r="Z212" s="70">
        <v>7.4086312009886225E-5</v>
      </c>
      <c r="AA212" s="70">
        <v>1.5690072552267912E-4</v>
      </c>
      <c r="AB212" s="70">
        <v>3.9241322025796441E-4</v>
      </c>
      <c r="AC212" s="70">
        <v>1.2121617850075997E-3</v>
      </c>
      <c r="AD212" s="70">
        <v>2.6069165466890078E-3</v>
      </c>
      <c r="AE212" s="70">
        <v>5.8606913633303245E-3</v>
      </c>
      <c r="AF212" s="70">
        <v>1.3131941931645762E-2</v>
      </c>
      <c r="AG212" s="70">
        <v>3.5005325134009578E-2</v>
      </c>
      <c r="AH212" s="70">
        <v>7.3217428646528901E-2</v>
      </c>
      <c r="AI212" s="70">
        <v>0.1603702585487812</v>
      </c>
      <c r="AJ212" s="70">
        <v>0.35868177867474654</v>
      </c>
      <c r="AK212" s="70">
        <v>0.79343500391157062</v>
      </c>
      <c r="AL212" s="70">
        <v>1.7121722680064255</v>
      </c>
      <c r="AM212" s="70">
        <v>3.6851043062474496</v>
      </c>
      <c r="AN212" s="70">
        <v>8.8662124854647359</v>
      </c>
      <c r="AO212" s="70">
        <v>16.157806754386105</v>
      </c>
      <c r="AP212" s="70">
        <v>29.945621498008887</v>
      </c>
      <c r="AQ212" s="70">
        <v>55.516514708053592</v>
      </c>
      <c r="AR212" s="70">
        <v>106.74018386992671</v>
      </c>
      <c r="AS212" s="70">
        <v>194.69988520539906</v>
      </c>
      <c r="AT212" s="70">
        <v>333.19478613828244</v>
      </c>
      <c r="AU212" s="70">
        <v>571.22775846492289</v>
      </c>
      <c r="AV212" s="70">
        <v>934.5611198948136</v>
      </c>
      <c r="AW212" s="70">
        <v>1409.0365359171496</v>
      </c>
      <c r="AX212" s="70">
        <v>2046.018681522376</v>
      </c>
      <c r="AY212" s="70">
        <v>2870.0083273638634</v>
      </c>
      <c r="AZ212" s="70">
        <v>3906.6279645811687</v>
      </c>
    </row>
    <row r="213" spans="1:52" x14ac:dyDescent="0.35">
      <c r="A213" s="74" t="s">
        <v>904</v>
      </c>
      <c r="B213" s="70">
        <v>0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>
        <v>31079</v>
      </c>
      <c r="C215" s="68">
        <v>31196.000000000004</v>
      </c>
      <c r="D215" s="68">
        <v>30863</v>
      </c>
      <c r="E215" s="68">
        <v>31338</v>
      </c>
      <c r="F215" s="68">
        <v>33345</v>
      </c>
      <c r="G215" s="68">
        <v>32675.999999999996</v>
      </c>
      <c r="H215" s="68">
        <v>32905</v>
      </c>
      <c r="I215" s="68">
        <v>33665</v>
      </c>
      <c r="J215" s="68">
        <v>33657.000000000015</v>
      </c>
      <c r="K215" s="68">
        <v>30163.000000000015</v>
      </c>
      <c r="L215" s="68">
        <v>33876</v>
      </c>
      <c r="M215" s="68">
        <v>34282</v>
      </c>
      <c r="N215" s="68">
        <v>35317</v>
      </c>
      <c r="O215" s="68">
        <v>36398.000000000007</v>
      </c>
      <c r="P215" s="68">
        <v>35267</v>
      </c>
      <c r="Q215" s="68">
        <v>36362.999999999993</v>
      </c>
      <c r="R215" s="68">
        <v>37730.192356082574</v>
      </c>
      <c r="S215" s="68">
        <v>39034.19911178809</v>
      </c>
      <c r="T215" s="68">
        <v>40165.476358834676</v>
      </c>
      <c r="U215" s="68">
        <v>41080.380039898264</v>
      </c>
      <c r="V215" s="68">
        <v>41877.039069418788</v>
      </c>
      <c r="W215" s="68">
        <v>42705.141185928675</v>
      </c>
      <c r="X215" s="68">
        <v>43628.919498733121</v>
      </c>
      <c r="Y215" s="68">
        <v>44665.31473520468</v>
      </c>
      <c r="Z215" s="68">
        <v>45336.602042079692</v>
      </c>
      <c r="AA215" s="68">
        <v>46404.028735161548</v>
      </c>
      <c r="AB215" s="68">
        <v>47805.334256593065</v>
      </c>
      <c r="AC215" s="68">
        <v>49440.707987529953</v>
      </c>
      <c r="AD215" s="68">
        <v>51209.398195197064</v>
      </c>
      <c r="AE215" s="68">
        <v>53016.533797891541</v>
      </c>
      <c r="AF215" s="68">
        <v>54796.513224147951</v>
      </c>
      <c r="AG215" s="68">
        <v>56678.350612715876</v>
      </c>
      <c r="AH215" s="68">
        <v>58502.645239447374</v>
      </c>
      <c r="AI215" s="68">
        <v>60350.73715082417</v>
      </c>
      <c r="AJ215" s="68">
        <v>62017.068048079884</v>
      </c>
      <c r="AK215" s="68">
        <v>63802.769098144745</v>
      </c>
      <c r="AL215" s="68">
        <v>65835.989060773703</v>
      </c>
      <c r="AM215" s="68">
        <v>67498.296507627965</v>
      </c>
      <c r="AN215" s="68">
        <v>70006.603204066472</v>
      </c>
      <c r="AO215" s="68">
        <v>72527.645249660389</v>
      </c>
      <c r="AP215" s="68">
        <v>75047.189817838313</v>
      </c>
      <c r="AQ215" s="68">
        <v>77948.965686214535</v>
      </c>
      <c r="AR215" s="68">
        <v>81003.963946149903</v>
      </c>
      <c r="AS215" s="68">
        <v>84031.718094536292</v>
      </c>
      <c r="AT215" s="68">
        <v>87082.098322638922</v>
      </c>
      <c r="AU215" s="68">
        <v>90602.984311960405</v>
      </c>
      <c r="AV215" s="68">
        <v>94051.290548280464</v>
      </c>
      <c r="AW215" s="68">
        <v>97040.410989836193</v>
      </c>
      <c r="AX215" s="68">
        <v>100377.8151486173</v>
      </c>
      <c r="AY215" s="68">
        <v>103363.54597408604</v>
      </c>
      <c r="AZ215" s="68">
        <v>106253.70897430513</v>
      </c>
    </row>
    <row r="216" spans="1:52" x14ac:dyDescent="0.35">
      <c r="A216" s="74" t="s">
        <v>902</v>
      </c>
      <c r="B216" s="70">
        <v>31079</v>
      </c>
      <c r="C216" s="70">
        <v>31196.000000000004</v>
      </c>
      <c r="D216" s="70">
        <v>30863</v>
      </c>
      <c r="E216" s="70">
        <v>31338</v>
      </c>
      <c r="F216" s="70">
        <v>33345</v>
      </c>
      <c r="G216" s="70">
        <v>32675.999999999996</v>
      </c>
      <c r="H216" s="70">
        <v>32905</v>
      </c>
      <c r="I216" s="70">
        <v>33665</v>
      </c>
      <c r="J216" s="70">
        <v>33657.000000000015</v>
      </c>
      <c r="K216" s="70">
        <v>30163.000000000015</v>
      </c>
      <c r="L216" s="70">
        <v>33876</v>
      </c>
      <c r="M216" s="70">
        <v>34282</v>
      </c>
      <c r="N216" s="70">
        <v>35317</v>
      </c>
      <c r="O216" s="70">
        <v>36398.000000000007</v>
      </c>
      <c r="P216" s="70">
        <v>35267</v>
      </c>
      <c r="Q216" s="70">
        <v>36362.999999999993</v>
      </c>
      <c r="R216" s="70">
        <v>37730.192356082574</v>
      </c>
      <c r="S216" s="70">
        <v>39034.19911178809</v>
      </c>
      <c r="T216" s="70">
        <v>40165.476358834676</v>
      </c>
      <c r="U216" s="70">
        <v>41080.380039898264</v>
      </c>
      <c r="V216" s="70">
        <v>41877.039069418788</v>
      </c>
      <c r="W216" s="70">
        <v>42705.141185928675</v>
      </c>
      <c r="X216" s="70">
        <v>43628.919498733121</v>
      </c>
      <c r="Y216" s="70">
        <v>44665.31473520468</v>
      </c>
      <c r="Z216" s="70">
        <v>45336.602042079692</v>
      </c>
      <c r="AA216" s="70">
        <v>46404.028735161548</v>
      </c>
      <c r="AB216" s="70">
        <v>47805.334256593065</v>
      </c>
      <c r="AC216" s="70">
        <v>49440.707987529953</v>
      </c>
      <c r="AD216" s="70">
        <v>51209.398195197064</v>
      </c>
      <c r="AE216" s="70">
        <v>53016.533797891541</v>
      </c>
      <c r="AF216" s="70">
        <v>54796.513224147951</v>
      </c>
      <c r="AG216" s="70">
        <v>56678.350612715876</v>
      </c>
      <c r="AH216" s="70">
        <v>58502.645239447374</v>
      </c>
      <c r="AI216" s="70">
        <v>60350.73715082417</v>
      </c>
      <c r="AJ216" s="70">
        <v>62017.068048079884</v>
      </c>
      <c r="AK216" s="70">
        <v>63802.769098144745</v>
      </c>
      <c r="AL216" s="70">
        <v>65835.989060773703</v>
      </c>
      <c r="AM216" s="70">
        <v>67498.296507627965</v>
      </c>
      <c r="AN216" s="70">
        <v>70006.603204066429</v>
      </c>
      <c r="AO216" s="70">
        <v>72527.645249656125</v>
      </c>
      <c r="AP216" s="70">
        <v>75047.189817610502</v>
      </c>
      <c r="AQ216" s="70">
        <v>77948.965677694156</v>
      </c>
      <c r="AR216" s="70">
        <v>81003.963747789749</v>
      </c>
      <c r="AS216" s="70">
        <v>84031.715230309812</v>
      </c>
      <c r="AT216" s="70">
        <v>87082.067140094965</v>
      </c>
      <c r="AU216" s="70">
        <v>90602.731785884156</v>
      </c>
      <c r="AV216" s="70">
        <v>94049.859638546841</v>
      </c>
      <c r="AW216" s="70">
        <v>97034.372351392914</v>
      </c>
      <c r="AX216" s="70">
        <v>100355.97355065092</v>
      </c>
      <c r="AY216" s="70">
        <v>103298.51241419863</v>
      </c>
      <c r="AZ216" s="70">
        <v>106092.33661434286</v>
      </c>
    </row>
    <row r="217" spans="1:52" x14ac:dyDescent="0.35">
      <c r="A217" s="74" t="s">
        <v>903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4.0835970102637955E-91</v>
      </c>
      <c r="S217" s="70">
        <v>8.183030780325646E-87</v>
      </c>
      <c r="T217" s="70">
        <v>1.36734846213275E-82</v>
      </c>
      <c r="U217" s="70">
        <v>2.1673464488906602E-78</v>
      </c>
      <c r="V217" s="70">
        <v>4.6430730571354935E-74</v>
      </c>
      <c r="W217" s="70">
        <v>5.2965782078946451E-70</v>
      </c>
      <c r="X217" s="70">
        <v>8.1045129026466304E-66</v>
      </c>
      <c r="Y217" s="70">
        <v>1.6243299789778076E-61</v>
      </c>
      <c r="Z217" s="70">
        <v>1.7998167918665315E-57</v>
      </c>
      <c r="AA217" s="70">
        <v>2.1077858413066421E-53</v>
      </c>
      <c r="AB217" s="70">
        <v>2.2278854339862456E-49</v>
      </c>
      <c r="AC217" s="70">
        <v>1.9754791954172395E-45</v>
      </c>
      <c r="AD217" s="70">
        <v>1.3584317014233406E-41</v>
      </c>
      <c r="AE217" s="70">
        <v>8.7939948205879716E-38</v>
      </c>
      <c r="AF217" s="70">
        <v>3.0612171975437235E-34</v>
      </c>
      <c r="AG217" s="70">
        <v>9.2835832834782473E-31</v>
      </c>
      <c r="AH217" s="70">
        <v>2.4846491847996088E-27</v>
      </c>
      <c r="AI217" s="70">
        <v>3.7739561792875225E-24</v>
      </c>
      <c r="AJ217" s="70">
        <v>3.2960172056419793E-21</v>
      </c>
      <c r="AK217" s="70">
        <v>2.4277794509583929E-18</v>
      </c>
      <c r="AL217" s="70">
        <v>1.0126137244155219E-15</v>
      </c>
      <c r="AM217" s="70">
        <v>1.9604835463383771E-13</v>
      </c>
      <c r="AN217" s="70">
        <v>5.022477826332807E-11</v>
      </c>
      <c r="AO217" s="70">
        <v>4.2630500083174409E-9</v>
      </c>
      <c r="AP217" s="70">
        <v>2.2781567463928593E-7</v>
      </c>
      <c r="AQ217" s="70">
        <v>8.5203846611305506E-6</v>
      </c>
      <c r="AR217" s="70">
        <v>1.9836014769488382E-4</v>
      </c>
      <c r="AS217" s="70">
        <v>2.8642264820600274E-3</v>
      </c>
      <c r="AT217" s="70">
        <v>3.1182543957503691E-2</v>
      </c>
      <c r="AU217" s="70">
        <v>0.25252607625132489</v>
      </c>
      <c r="AV217" s="70">
        <v>1.4309097336192402</v>
      </c>
      <c r="AW217" s="70">
        <v>6.0386384432749889</v>
      </c>
      <c r="AX217" s="70">
        <v>21.841597966387258</v>
      </c>
      <c r="AY217" s="70">
        <v>65.033559887414611</v>
      </c>
      <c r="AZ217" s="70">
        <v>161.37235996227022</v>
      </c>
    </row>
    <row r="218" spans="1:52" x14ac:dyDescent="0.35">
      <c r="A218" s="74" t="s">
        <v>904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>
        <v>310.60792039247912</v>
      </c>
      <c r="C222" s="68">
        <v>310.60792039247912</v>
      </c>
      <c r="D222" s="68">
        <v>310.60792039247912</v>
      </c>
      <c r="E222" s="68">
        <v>330.39843223927409</v>
      </c>
      <c r="F222" s="68">
        <v>330.39843223927409</v>
      </c>
      <c r="G222" s="68">
        <v>372.62953380342151</v>
      </c>
      <c r="H222" s="68">
        <v>497.96432873583291</v>
      </c>
      <c r="I222" s="68">
        <v>447.60467687616483</v>
      </c>
      <c r="J222" s="68">
        <v>285.21317383553753</v>
      </c>
      <c r="K222" s="68">
        <v>270.42027783622689</v>
      </c>
      <c r="L222" s="68">
        <v>270.42027783622689</v>
      </c>
      <c r="M222" s="68">
        <v>259.05808908643832</v>
      </c>
      <c r="N222" s="68">
        <v>245.49269768152553</v>
      </c>
      <c r="O222" s="68">
        <v>218.67387336319217</v>
      </c>
      <c r="P222" s="68">
        <v>204.30076022925942</v>
      </c>
      <c r="Q222" s="68">
        <v>202.14726169537659</v>
      </c>
      <c r="R222" s="68">
        <v>204.61482301878709</v>
      </c>
      <c r="S222" s="68">
        <v>207.07398118317485</v>
      </c>
      <c r="T222" s="68">
        <v>209.16313322207284</v>
      </c>
      <c r="U222" s="68">
        <v>210.72409967277022</v>
      </c>
      <c r="V222" s="68">
        <v>212.03501280064208</v>
      </c>
      <c r="W222" s="68">
        <v>213.17027483882057</v>
      </c>
      <c r="X222" s="68">
        <v>214.43943199644869</v>
      </c>
      <c r="Y222" s="68">
        <v>215.89940804376477</v>
      </c>
      <c r="Z222" s="68">
        <v>217.64025565964042</v>
      </c>
      <c r="AA222" s="68">
        <v>219.68996555213846</v>
      </c>
      <c r="AB222" s="68">
        <v>222.12008161451453</v>
      </c>
      <c r="AC222" s="68">
        <v>224.80212904115638</v>
      </c>
      <c r="AD222" s="68">
        <v>227.57526167766278</v>
      </c>
      <c r="AE222" s="68">
        <v>230.37046979040488</v>
      </c>
      <c r="AF222" s="68">
        <v>233.15429548058918</v>
      </c>
      <c r="AG222" s="68">
        <v>235.93839845652946</v>
      </c>
      <c r="AH222" s="68">
        <v>238.75074763249376</v>
      </c>
      <c r="AI222" s="68">
        <v>241.60773716835672</v>
      </c>
      <c r="AJ222" s="68">
        <v>244.49735423535088</v>
      </c>
      <c r="AK222" s="68">
        <v>247.3942930412465</v>
      </c>
      <c r="AL222" s="68">
        <v>250.30810962026072</v>
      </c>
      <c r="AM222" s="68">
        <v>253.26743550045919</v>
      </c>
      <c r="AN222" s="68">
        <v>256.25650491655153</v>
      </c>
      <c r="AO222" s="68">
        <v>259.2958059622128</v>
      </c>
      <c r="AP222" s="68">
        <v>262.3823207007793</v>
      </c>
      <c r="AQ222" s="68">
        <v>265.53086347801178</v>
      </c>
      <c r="AR222" s="68">
        <v>268.71127634648525</v>
      </c>
      <c r="AS222" s="68">
        <v>271.93916956900341</v>
      </c>
      <c r="AT222" s="68">
        <v>275.20446647242682</v>
      </c>
      <c r="AU222" s="68">
        <v>278.83086499303749</v>
      </c>
      <c r="AV222" s="68">
        <v>282.73786292306056</v>
      </c>
      <c r="AW222" s="68">
        <v>286.57439246379596</v>
      </c>
      <c r="AX222" s="68">
        <v>290.38442332403429</v>
      </c>
      <c r="AY222" s="68">
        <v>294.16020688932036</v>
      </c>
      <c r="AZ222" s="68">
        <v>297.89573068543223</v>
      </c>
    </row>
    <row r="223" spans="1:52" x14ac:dyDescent="0.35">
      <c r="A223" s="75" t="s">
        <v>906</v>
      </c>
      <c r="B223" s="70">
        <v>310.60792039247912</v>
      </c>
      <c r="C223" s="70">
        <v>310.60792039247912</v>
      </c>
      <c r="D223" s="70">
        <v>310.60792039247912</v>
      </c>
      <c r="E223" s="70">
        <v>330.39843223927409</v>
      </c>
      <c r="F223" s="70">
        <v>330.39843223927409</v>
      </c>
      <c r="G223" s="70">
        <v>372.62953380342151</v>
      </c>
      <c r="H223" s="70">
        <v>497.96432873583291</v>
      </c>
      <c r="I223" s="70">
        <v>447.60467687616483</v>
      </c>
      <c r="J223" s="70">
        <v>285.21317383553753</v>
      </c>
      <c r="K223" s="70">
        <v>270.42027783622689</v>
      </c>
      <c r="L223" s="70">
        <v>270.42027783622689</v>
      </c>
      <c r="M223" s="70">
        <v>259.05808908643832</v>
      </c>
      <c r="N223" s="70">
        <v>245.49269768152553</v>
      </c>
      <c r="O223" s="70">
        <v>218.67387336319217</v>
      </c>
      <c r="P223" s="70">
        <v>204.30076022925942</v>
      </c>
      <c r="Q223" s="70">
        <v>202.14726169537659</v>
      </c>
      <c r="R223" s="70">
        <v>204.61297610445001</v>
      </c>
      <c r="S223" s="70">
        <v>207.06983701263232</v>
      </c>
      <c r="T223" s="70">
        <v>209.15611184312047</v>
      </c>
      <c r="U223" s="70">
        <v>210.7143023551628</v>
      </c>
      <c r="V223" s="70">
        <v>212.02250370692761</v>
      </c>
      <c r="W223" s="70">
        <v>213.15468679748565</v>
      </c>
      <c r="X223" s="70">
        <v>214.42073210460171</v>
      </c>
      <c r="Y223" s="70">
        <v>215.8775443141304</v>
      </c>
      <c r="Z223" s="70">
        <v>217.61515049118699</v>
      </c>
      <c r="AA223" s="70">
        <v>219.66148612343588</v>
      </c>
      <c r="AB223" s="70">
        <v>222.08811411454676</v>
      </c>
      <c r="AC223" s="70">
        <v>224.76685573285556</v>
      </c>
      <c r="AD223" s="70">
        <v>227.53631904471956</v>
      </c>
      <c r="AE223" s="70">
        <v>230.3281242856217</v>
      </c>
      <c r="AF223" s="70">
        <v>233.10820126430525</v>
      </c>
      <c r="AG223" s="70">
        <v>235.88915096503382</v>
      </c>
      <c r="AH223" s="70">
        <v>238.6986076775587</v>
      </c>
      <c r="AI223" s="70">
        <v>241.55226952255117</v>
      </c>
      <c r="AJ223" s="70">
        <v>244.43852318165955</v>
      </c>
      <c r="AK223" s="70">
        <v>247.33233342148876</v>
      </c>
      <c r="AL223" s="70">
        <v>250.24182610901289</v>
      </c>
      <c r="AM223" s="70">
        <v>253.19625676042085</v>
      </c>
      <c r="AN223" s="70">
        <v>256.18047922268096</v>
      </c>
      <c r="AO223" s="70">
        <v>259.21421195170205</v>
      </c>
      <c r="AP223" s="70">
        <v>262.29535349795668</v>
      </c>
      <c r="AQ223" s="70">
        <v>265.43634483556758</v>
      </c>
      <c r="AR223" s="70">
        <v>268.61146166622711</v>
      </c>
      <c r="AS223" s="70">
        <v>271.83123817713056</v>
      </c>
      <c r="AT223" s="70">
        <v>275.085415564031</v>
      </c>
      <c r="AU223" s="70">
        <v>278.70241504651995</v>
      </c>
      <c r="AV223" s="70">
        <v>282.60229526967197</v>
      </c>
      <c r="AW223" s="70">
        <v>286.4312930249921</v>
      </c>
      <c r="AX223" s="70">
        <v>290.2290151582684</v>
      </c>
      <c r="AY223" s="70">
        <v>293.98967173038778</v>
      </c>
      <c r="AZ223" s="70">
        <v>297.71404863551885</v>
      </c>
    </row>
    <row r="224" spans="1:52" x14ac:dyDescent="0.35">
      <c r="A224" s="75" t="s">
        <v>907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1.8468968737567484E-3</v>
      </c>
      <c r="S224" s="70">
        <v>4.1441204749037069E-3</v>
      </c>
      <c r="T224" s="70">
        <v>7.0212680148780803E-3</v>
      </c>
      <c r="U224" s="70">
        <v>9.7971193527357989E-3</v>
      </c>
      <c r="V224" s="70">
        <v>1.2508768058592044E-2</v>
      </c>
      <c r="W224" s="70">
        <v>1.5587495545449552E-2</v>
      </c>
      <c r="X224" s="70">
        <v>1.8699014590651371E-2</v>
      </c>
      <c r="Y224" s="70">
        <v>2.1862349783425824E-2</v>
      </c>
      <c r="Z224" s="70">
        <v>2.5103021682654117E-2</v>
      </c>
      <c r="AA224" s="70">
        <v>2.8476096857373016E-2</v>
      </c>
      <c r="AB224" s="70">
        <v>3.1962345012992409E-2</v>
      </c>
      <c r="AC224" s="70">
        <v>3.5265591877346646E-2</v>
      </c>
      <c r="AD224" s="70">
        <v>3.8930719572113089E-2</v>
      </c>
      <c r="AE224" s="70">
        <v>4.2327841897211151E-2</v>
      </c>
      <c r="AF224" s="70">
        <v>4.6067267191893316E-2</v>
      </c>
      <c r="AG224" s="70">
        <v>4.9209107726458048E-2</v>
      </c>
      <c r="AH224" s="70">
        <v>5.2086327316011621E-2</v>
      </c>
      <c r="AI224" s="70">
        <v>5.5388644412112858E-2</v>
      </c>
      <c r="AJ224" s="70">
        <v>5.8715180914427262E-2</v>
      </c>
      <c r="AK224" s="70">
        <v>6.1794773843212962E-2</v>
      </c>
      <c r="AL224" s="70">
        <v>6.6022944437364631E-2</v>
      </c>
      <c r="AM224" s="70">
        <v>7.0766442349237194E-2</v>
      </c>
      <c r="AN224" s="70">
        <v>7.5405929708691879E-2</v>
      </c>
      <c r="AO224" s="70">
        <v>8.0650118427323489E-2</v>
      </c>
      <c r="AP224" s="70">
        <v>8.5605036588549066E-2</v>
      </c>
      <c r="AQ224" s="70">
        <v>9.2388784841896165E-2</v>
      </c>
      <c r="AR224" s="70">
        <v>9.6996319490293831E-2</v>
      </c>
      <c r="AS224" s="70">
        <v>0.10379542383415477</v>
      </c>
      <c r="AT224" s="70">
        <v>0.11271282543510272</v>
      </c>
      <c r="AU224" s="70">
        <v>0.11989901180144998</v>
      </c>
      <c r="AV224" s="70">
        <v>0.12506722418168909</v>
      </c>
      <c r="AW224" s="70">
        <v>0.13025463535042181</v>
      </c>
      <c r="AX224" s="70">
        <v>0.13829119668163847</v>
      </c>
      <c r="AY224" s="70">
        <v>0.14765982151767154</v>
      </c>
      <c r="AZ224" s="70">
        <v>0.15422855212518433</v>
      </c>
    </row>
    <row r="225" spans="1:52" x14ac:dyDescent="0.35">
      <c r="A225" s="75" t="s">
        <v>898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1.7463330241351379E-8</v>
      </c>
      <c r="S225" s="70">
        <v>5.0067631317306768E-8</v>
      </c>
      <c r="T225" s="70">
        <v>1.1093749744974368E-7</v>
      </c>
      <c r="U225" s="70">
        <v>1.9825470417233098E-7</v>
      </c>
      <c r="V225" s="70">
        <v>3.256558833077193E-7</v>
      </c>
      <c r="W225" s="70">
        <v>5.4578946316860194E-7</v>
      </c>
      <c r="X225" s="70">
        <v>8.7725632967844261E-7</v>
      </c>
      <c r="Y225" s="70">
        <v>1.3798509311902706E-6</v>
      </c>
      <c r="Z225" s="70">
        <v>2.1467707402693265E-6</v>
      </c>
      <c r="AA225" s="70">
        <v>3.3318452176721444E-6</v>
      </c>
      <c r="AB225" s="70">
        <v>5.154954774250362E-6</v>
      </c>
      <c r="AC225" s="70">
        <v>7.7164234801723856E-6</v>
      </c>
      <c r="AD225" s="70">
        <v>1.1913371105485783E-5</v>
      </c>
      <c r="AE225" s="70">
        <v>1.7662885957667199E-5</v>
      </c>
      <c r="AF225" s="70">
        <v>2.6949092052065395E-5</v>
      </c>
      <c r="AG225" s="70">
        <v>3.838376918564566E-5</v>
      </c>
      <c r="AH225" s="70">
        <v>5.3627619054665589E-5</v>
      </c>
      <c r="AI225" s="70">
        <v>7.9001393428100426E-5</v>
      </c>
      <c r="AJ225" s="70">
        <v>1.1587277691563085E-4</v>
      </c>
      <c r="AK225" s="70">
        <v>1.6484591453161677E-4</v>
      </c>
      <c r="AL225" s="70">
        <v>2.6056681045197067E-4</v>
      </c>
      <c r="AM225" s="70">
        <v>4.1229768910126276E-4</v>
      </c>
      <c r="AN225" s="70">
        <v>6.1976416192765821E-4</v>
      </c>
      <c r="AO225" s="70">
        <v>9.4389208339096026E-4</v>
      </c>
      <c r="AP225" s="70">
        <v>1.36216623404179E-3</v>
      </c>
      <c r="AQ225" s="70">
        <v>2.1298576023315546E-3</v>
      </c>
      <c r="AR225" s="70">
        <v>2.8183607678315698E-3</v>
      </c>
      <c r="AS225" s="70">
        <v>4.1359680387195131E-3</v>
      </c>
      <c r="AT225" s="70">
        <v>6.3380829607306496E-3</v>
      </c>
      <c r="AU225" s="70">
        <v>8.5509347161030896E-3</v>
      </c>
      <c r="AV225" s="70">
        <v>1.0500429206908265E-2</v>
      </c>
      <c r="AW225" s="70">
        <v>1.2844803453441142E-2</v>
      </c>
      <c r="AX225" s="70">
        <v>1.7116969084293169E-2</v>
      </c>
      <c r="AY225" s="70">
        <v>2.2875337414896516E-2</v>
      </c>
      <c r="AZ225" s="70">
        <v>2.7453497788222248E-2</v>
      </c>
    </row>
    <row r="226" spans="1:52" x14ac:dyDescent="0.35">
      <c r="A226" s="75" t="s">
        <v>908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>
        <v>0.94584153938950066</v>
      </c>
      <c r="C229" s="68">
        <v>0.94584153938950066</v>
      </c>
      <c r="D229" s="68">
        <v>0.94584153938950066</v>
      </c>
      <c r="E229" s="68">
        <v>1.048283985764116</v>
      </c>
      <c r="F229" s="68">
        <v>1.048283985764116</v>
      </c>
      <c r="G229" s="68">
        <v>1.048283985764116</v>
      </c>
      <c r="H229" s="68">
        <v>1.048283985764116</v>
      </c>
      <c r="I229" s="68">
        <v>1.048283985764116</v>
      </c>
      <c r="J229" s="68">
        <v>1.048283985764116</v>
      </c>
      <c r="K229" s="68">
        <v>1.048283985764116</v>
      </c>
      <c r="L229" s="68">
        <v>1.048283985764116</v>
      </c>
      <c r="M229" s="68">
        <v>1.048283985764116</v>
      </c>
      <c r="N229" s="68">
        <v>1.048283985764116</v>
      </c>
      <c r="O229" s="68">
        <v>1.048283985764116</v>
      </c>
      <c r="P229" s="68">
        <v>0.80496005067872078</v>
      </c>
      <c r="Q229" s="68">
        <v>0.79286961560544011</v>
      </c>
      <c r="R229" s="68">
        <v>0.80671089833806031</v>
      </c>
      <c r="S229" s="68">
        <v>0.82055687404643518</v>
      </c>
      <c r="T229" s="68">
        <v>0.83314221309468539</v>
      </c>
      <c r="U229" s="68">
        <v>0.84404892853979496</v>
      </c>
      <c r="V229" s="68">
        <v>0.85447404546628558</v>
      </c>
      <c r="W229" s="68">
        <v>0.86550666525354225</v>
      </c>
      <c r="X229" s="68">
        <v>0.87657572821484286</v>
      </c>
      <c r="Y229" s="68">
        <v>0.88904971842506575</v>
      </c>
      <c r="Z229" s="68">
        <v>0.9041192014519801</v>
      </c>
      <c r="AA229" s="68">
        <v>0.92230360822701263</v>
      </c>
      <c r="AB229" s="68">
        <v>0.94504467394530067</v>
      </c>
      <c r="AC229" s="68">
        <v>0.97069771697715579</v>
      </c>
      <c r="AD229" s="68">
        <v>0.99854711979822386</v>
      </c>
      <c r="AE229" s="68">
        <v>1.0279675380147544</v>
      </c>
      <c r="AF229" s="68">
        <v>1.0585949913012367</v>
      </c>
      <c r="AG229" s="68">
        <v>1.0905288186612752</v>
      </c>
      <c r="AH229" s="68">
        <v>1.1242095742825937</v>
      </c>
      <c r="AI229" s="68">
        <v>1.1596517179545227</v>
      </c>
      <c r="AJ229" s="68">
        <v>1.1968339887867241</v>
      </c>
      <c r="AK229" s="68">
        <v>1.2354997826772622</v>
      </c>
      <c r="AL229" s="68">
        <v>1.2757625659733653</v>
      </c>
      <c r="AM229" s="68">
        <v>1.3179190215950936</v>
      </c>
      <c r="AN229" s="68">
        <v>1.3623298443807241</v>
      </c>
      <c r="AO229" s="68">
        <v>1.40796757604017</v>
      </c>
      <c r="AP229" s="68">
        <v>1.4559395844812069</v>
      </c>
      <c r="AQ229" s="68">
        <v>1.5062820554701635</v>
      </c>
      <c r="AR229" s="68">
        <v>1.5588414850961891</v>
      </c>
      <c r="AS229" s="68">
        <v>1.6135622612682567</v>
      </c>
      <c r="AT229" s="68">
        <v>1.6703741626254369</v>
      </c>
      <c r="AU229" s="68">
        <v>1.7311254520102302</v>
      </c>
      <c r="AV229" s="68">
        <v>1.7957080010783208</v>
      </c>
      <c r="AW229" s="68">
        <v>1.861956017418064</v>
      </c>
      <c r="AX229" s="68">
        <v>1.9297994619552175</v>
      </c>
      <c r="AY229" s="68">
        <v>1.9990375604528408</v>
      </c>
      <c r="AZ229" s="68">
        <v>2.0692558472641926</v>
      </c>
    </row>
    <row r="230" spans="1:52" x14ac:dyDescent="0.35">
      <c r="A230" s="75" t="s">
        <v>906</v>
      </c>
      <c r="B230" s="70">
        <v>0.94584153938950066</v>
      </c>
      <c r="C230" s="70">
        <v>0.94584153938950066</v>
      </c>
      <c r="D230" s="70">
        <v>0.94584153938950066</v>
      </c>
      <c r="E230" s="70">
        <v>1.048283985764116</v>
      </c>
      <c r="F230" s="70">
        <v>1.048283985764116</v>
      </c>
      <c r="G230" s="70">
        <v>1.048283985764116</v>
      </c>
      <c r="H230" s="70">
        <v>1.048283985764116</v>
      </c>
      <c r="I230" s="70">
        <v>1.048283985764116</v>
      </c>
      <c r="J230" s="70">
        <v>1.048283985764116</v>
      </c>
      <c r="K230" s="70">
        <v>1.048283985764116</v>
      </c>
      <c r="L230" s="70">
        <v>1.048283985764116</v>
      </c>
      <c r="M230" s="70">
        <v>1.048283985764116</v>
      </c>
      <c r="N230" s="70">
        <v>1.048283985764116</v>
      </c>
      <c r="O230" s="70">
        <v>1.048283985764116</v>
      </c>
      <c r="P230" s="70">
        <v>0.80496005067872078</v>
      </c>
      <c r="Q230" s="70">
        <v>0.79286961560544011</v>
      </c>
      <c r="R230" s="70">
        <v>0.8067073959287796</v>
      </c>
      <c r="S230" s="70">
        <v>0.82054980377713693</v>
      </c>
      <c r="T230" s="70">
        <v>0.83313189854411096</v>
      </c>
      <c r="U230" s="70">
        <v>0.84403578126833945</v>
      </c>
      <c r="V230" s="70">
        <v>0.85445817193643636</v>
      </c>
      <c r="W230" s="70">
        <v>0.86548789634423118</v>
      </c>
      <c r="X230" s="70">
        <v>0.8765539765356033</v>
      </c>
      <c r="Y230" s="70">
        <v>0.88902458620690206</v>
      </c>
      <c r="Z230" s="70">
        <v>0.90408996657403529</v>
      </c>
      <c r="AA230" s="70">
        <v>0.92226935985595215</v>
      </c>
      <c r="AB230" s="70">
        <v>0.9450041355625971</v>
      </c>
      <c r="AC230" s="70">
        <v>0.97065000244927635</v>
      </c>
      <c r="AD230" s="70">
        <v>0.99849150665741715</v>
      </c>
      <c r="AE230" s="70">
        <v>1.0279034396182991</v>
      </c>
      <c r="AF230" s="70">
        <v>1.0585219673471291</v>
      </c>
      <c r="AG230" s="70">
        <v>1.0904462832958268</v>
      </c>
      <c r="AH230" s="70">
        <v>1.124116773202827</v>
      </c>
      <c r="AI230" s="70">
        <v>1.1595479049663877</v>
      </c>
      <c r="AJ230" s="70">
        <v>1.196718438993557</v>
      </c>
      <c r="AK230" s="70">
        <v>1.2353716451118819</v>
      </c>
      <c r="AL230" s="70">
        <v>1.2756210566056525</v>
      </c>
      <c r="AM230" s="70">
        <v>1.3177629865045279</v>
      </c>
      <c r="AN230" s="70">
        <v>1.3619104658730581</v>
      </c>
      <c r="AO230" s="70">
        <v>1.4075312135744715</v>
      </c>
      <c r="AP230" s="70">
        <v>1.4554842999594744</v>
      </c>
      <c r="AQ230" s="70">
        <v>1.5058056635610149</v>
      </c>
      <c r="AR230" s="70">
        <v>1.5583417093542575</v>
      </c>
      <c r="AS230" s="70">
        <v>1.6130365420934596</v>
      </c>
      <c r="AT230" s="70">
        <v>1.6698189711143152</v>
      </c>
      <c r="AU230" s="70">
        <v>1.7304769341296495</v>
      </c>
      <c r="AV230" s="70">
        <v>1.7950179332377105</v>
      </c>
      <c r="AW230" s="70">
        <v>1.8612180401682996</v>
      </c>
      <c r="AX230" s="70">
        <v>1.9290055963844446</v>
      </c>
      <c r="AY230" s="70">
        <v>1.9981784077427649</v>
      </c>
      <c r="AZ230" s="70">
        <v>2.0683196072820409</v>
      </c>
    </row>
    <row r="231" spans="1:52" x14ac:dyDescent="0.35">
      <c r="A231" s="75" t="s">
        <v>907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3.5024091290888196E-6</v>
      </c>
      <c r="S231" s="70">
        <v>7.0702688715235766E-6</v>
      </c>
      <c r="T231" s="70">
        <v>1.0314549704408008E-5</v>
      </c>
      <c r="U231" s="70">
        <v>1.3147269901192097E-5</v>
      </c>
      <c r="V231" s="70">
        <v>1.587352712772258E-5</v>
      </c>
      <c r="W231" s="70">
        <v>1.876890437297888E-5</v>
      </c>
      <c r="X231" s="70">
        <v>2.1751670257866555E-5</v>
      </c>
      <c r="Y231" s="70">
        <v>2.513220107704556E-5</v>
      </c>
      <c r="Z231" s="70">
        <v>2.923484349615697E-5</v>
      </c>
      <c r="AA231" s="70">
        <v>3.4248299259466303E-5</v>
      </c>
      <c r="AB231" s="70">
        <v>4.0538228573898406E-5</v>
      </c>
      <c r="AC231" s="70">
        <v>4.7714208814135319E-5</v>
      </c>
      <c r="AD231" s="70">
        <v>5.5612504546202963E-5</v>
      </c>
      <c r="AE231" s="70">
        <v>6.4097165091447762E-5</v>
      </c>
      <c r="AF231" s="70">
        <v>7.302163788157424E-5</v>
      </c>
      <c r="AG231" s="70">
        <v>8.2531051005720629E-5</v>
      </c>
      <c r="AH231" s="70">
        <v>9.2793065421426554E-5</v>
      </c>
      <c r="AI231" s="70">
        <v>1.0379820156574092E-4</v>
      </c>
      <c r="AJ231" s="70">
        <v>1.1552278955419744E-4</v>
      </c>
      <c r="AK231" s="70">
        <v>1.2808855180380051E-4</v>
      </c>
      <c r="AL231" s="70">
        <v>1.4142151694764715E-4</v>
      </c>
      <c r="AM231" s="70">
        <v>1.5587798615003152E-4</v>
      </c>
      <c r="AN231" s="70">
        <v>4.1719220308461915E-4</v>
      </c>
      <c r="AO231" s="70">
        <v>4.3396791286084442E-4</v>
      </c>
      <c r="AP231" s="70">
        <v>4.52529043719392E-4</v>
      </c>
      <c r="AQ231" s="70">
        <v>4.7302594262970559E-4</v>
      </c>
      <c r="AR231" s="70">
        <v>4.9541045802679168E-4</v>
      </c>
      <c r="AS231" s="70">
        <v>5.1976205225788173E-4</v>
      </c>
      <c r="AT231" s="70">
        <v>5.4672302543547885E-4</v>
      </c>
      <c r="AU231" s="70">
        <v>6.2937281107497531E-4</v>
      </c>
      <c r="AV231" s="70">
        <v>6.6476323906954874E-4</v>
      </c>
      <c r="AW231" s="70">
        <v>7.0377818715869637E-4</v>
      </c>
      <c r="AX231" s="70">
        <v>7.4710288666974189E-4</v>
      </c>
      <c r="AY231" s="70">
        <v>7.9512199360872544E-4</v>
      </c>
      <c r="AZ231" s="70">
        <v>8.4885231789974763E-4</v>
      </c>
    </row>
    <row r="232" spans="1:52" x14ac:dyDescent="0.35">
      <c r="A232" s="75" t="s">
        <v>898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1.5166460992439582E-13</v>
      </c>
      <c r="S232" s="70">
        <v>4.2673932554534408E-13</v>
      </c>
      <c r="T232" s="70">
        <v>8.7000032318802403E-13</v>
      </c>
      <c r="U232" s="70">
        <v>1.5543333342199534E-12</v>
      </c>
      <c r="V232" s="70">
        <v>2.7214746458127366E-12</v>
      </c>
      <c r="W232" s="70">
        <v>4.9380966312006277E-12</v>
      </c>
      <c r="X232" s="70">
        <v>8.9817307994988109E-12</v>
      </c>
      <c r="Y232" s="70">
        <v>1.7086654490459632E-11</v>
      </c>
      <c r="Z232" s="70">
        <v>3.4448644057550949E-11</v>
      </c>
      <c r="AA232" s="70">
        <v>7.1800982668321143E-11</v>
      </c>
      <c r="AB232" s="70">
        <v>1.5412974084087269E-10</v>
      </c>
      <c r="AC232" s="70">
        <v>3.1906537501743018E-10</v>
      </c>
      <c r="AD232" s="70">
        <v>6.3626050240060075E-10</v>
      </c>
      <c r="AE232" s="70">
        <v>1.2313638006332001E-9</v>
      </c>
      <c r="AF232" s="70">
        <v>2.3162261007829918E-9</v>
      </c>
      <c r="AG232" s="70">
        <v>4.314442661944356E-9</v>
      </c>
      <c r="AH232" s="70">
        <v>8.0143452284565622E-9</v>
      </c>
      <c r="AI232" s="70">
        <v>1.4786569406092925E-8</v>
      </c>
      <c r="AJ232" s="70">
        <v>2.7003612960497163E-8</v>
      </c>
      <c r="AK232" s="70">
        <v>4.9013576504133392E-8</v>
      </c>
      <c r="AL232" s="70">
        <v>8.7850765137562007E-8</v>
      </c>
      <c r="AM232" s="70">
        <v>1.5710441540596277E-7</v>
      </c>
      <c r="AN232" s="70">
        <v>2.1863045813234202E-6</v>
      </c>
      <c r="AO232" s="70">
        <v>2.3945528375051237E-6</v>
      </c>
      <c r="AP232" s="70">
        <v>2.755478013048249E-6</v>
      </c>
      <c r="AQ232" s="70">
        <v>3.3659665188576835E-6</v>
      </c>
      <c r="AR232" s="70">
        <v>4.3652839046871237E-6</v>
      </c>
      <c r="AS232" s="70">
        <v>5.9571225393191093E-6</v>
      </c>
      <c r="AT232" s="70">
        <v>8.4684856862343497E-6</v>
      </c>
      <c r="AU232" s="70">
        <v>1.9145069505836813E-5</v>
      </c>
      <c r="AV232" s="70">
        <v>2.5304601540847475E-5</v>
      </c>
      <c r="AW232" s="70">
        <v>3.4199062605911871E-5</v>
      </c>
      <c r="AX232" s="70">
        <v>4.676268410317924E-5</v>
      </c>
      <c r="AY232" s="70">
        <v>6.4030716467276629E-5</v>
      </c>
      <c r="AZ232" s="70">
        <v>8.7387664251964585E-5</v>
      </c>
    </row>
    <row r="233" spans="1:52" x14ac:dyDescent="0.35">
      <c r="A233" s="75" t="s">
        <v>908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>
        <v>0</v>
      </c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>
        <v>74.650226974315345</v>
      </c>
      <c r="C238" s="68">
        <v>74.650226974315345</v>
      </c>
      <c r="D238" s="68">
        <v>74.650226974315345</v>
      </c>
      <c r="E238" s="68">
        <v>74.650226974315345</v>
      </c>
      <c r="F238" s="68">
        <v>78.035718419120897</v>
      </c>
      <c r="G238" s="68">
        <v>78.035718419120897</v>
      </c>
      <c r="H238" s="68">
        <v>79.00435980779595</v>
      </c>
      <c r="I238" s="68">
        <v>72.040207920966054</v>
      </c>
      <c r="J238" s="68">
        <v>72.040207920966054</v>
      </c>
      <c r="K238" s="68">
        <v>66.163892778973008</v>
      </c>
      <c r="L238" s="68">
        <v>66.163892778973008</v>
      </c>
      <c r="M238" s="68">
        <v>66.163892778973008</v>
      </c>
      <c r="N238" s="68">
        <v>66.163892778973008</v>
      </c>
      <c r="O238" s="68">
        <v>66.163892778973008</v>
      </c>
      <c r="P238" s="68">
        <v>66.163892778973008</v>
      </c>
      <c r="Q238" s="68">
        <v>61.90400678342646</v>
      </c>
      <c r="R238" s="68">
        <v>62.573441122596577</v>
      </c>
      <c r="S238" s="68">
        <v>63.224966689632801</v>
      </c>
      <c r="T238" s="68">
        <v>63.804625597717227</v>
      </c>
      <c r="U238" s="68">
        <v>64.275590947590871</v>
      </c>
      <c r="V238" s="68">
        <v>64.683767064625115</v>
      </c>
      <c r="W238" s="68">
        <v>65.088838106475436</v>
      </c>
      <c r="X238" s="68">
        <v>65.509939920201774</v>
      </c>
      <c r="Y238" s="68">
        <v>65.964685471667764</v>
      </c>
      <c r="Z238" s="68">
        <v>66.483055633094409</v>
      </c>
      <c r="AA238" s="68">
        <v>67.048031236646239</v>
      </c>
      <c r="AB238" s="68">
        <v>67.701017069625692</v>
      </c>
      <c r="AC238" s="68">
        <v>68.38610756316541</v>
      </c>
      <c r="AD238" s="68">
        <v>69.080776118775788</v>
      </c>
      <c r="AE238" s="68">
        <v>69.775557313433822</v>
      </c>
      <c r="AF238" s="68">
        <v>70.467561692093824</v>
      </c>
      <c r="AG238" s="68">
        <v>71.159043896157982</v>
      </c>
      <c r="AH238" s="68">
        <v>71.852902974806568</v>
      </c>
      <c r="AI238" s="68">
        <v>72.552224444618219</v>
      </c>
      <c r="AJ238" s="68">
        <v>73.255220518180479</v>
      </c>
      <c r="AK238" s="68">
        <v>73.956962341127493</v>
      </c>
      <c r="AL238" s="68">
        <v>74.659431294277667</v>
      </c>
      <c r="AM238" s="68">
        <v>75.369531293401607</v>
      </c>
      <c r="AN238" s="68">
        <v>76.081736996575771</v>
      </c>
      <c r="AO238" s="68">
        <v>76.801511218333104</v>
      </c>
      <c r="AP238" s="68">
        <v>77.526273820943899</v>
      </c>
      <c r="AQ238" s="68">
        <v>78.260361818397925</v>
      </c>
      <c r="AR238" s="68">
        <v>78.998947917317494</v>
      </c>
      <c r="AS238" s="68">
        <v>79.740315134418523</v>
      </c>
      <c r="AT238" s="68">
        <v>80.482446724835697</v>
      </c>
      <c r="AU238" s="68">
        <v>81.281313185131367</v>
      </c>
      <c r="AV238" s="68">
        <v>82.123662184702596</v>
      </c>
      <c r="AW238" s="68">
        <v>82.933864692943274</v>
      </c>
      <c r="AX238" s="68">
        <v>83.724661316339635</v>
      </c>
      <c r="AY238" s="68">
        <v>84.498955512395796</v>
      </c>
      <c r="AZ238" s="68">
        <v>85.252497510215136</v>
      </c>
    </row>
    <row r="239" spans="1:52" x14ac:dyDescent="0.35">
      <c r="A239" s="75" t="s">
        <v>906</v>
      </c>
      <c r="B239" s="70">
        <v>74.650226974315345</v>
      </c>
      <c r="C239" s="70">
        <v>74.650226974315345</v>
      </c>
      <c r="D239" s="70">
        <v>74.650226974315345</v>
      </c>
      <c r="E239" s="70">
        <v>74.650226974315345</v>
      </c>
      <c r="F239" s="70">
        <v>78.035718419120897</v>
      </c>
      <c r="G239" s="70">
        <v>78.035718419120897</v>
      </c>
      <c r="H239" s="70">
        <v>79.00435980779595</v>
      </c>
      <c r="I239" s="70">
        <v>72.040207920966054</v>
      </c>
      <c r="J239" s="70">
        <v>72.040207920966054</v>
      </c>
      <c r="K239" s="70">
        <v>66.163892778973008</v>
      </c>
      <c r="L239" s="70">
        <v>66.163892778973008</v>
      </c>
      <c r="M239" s="70">
        <v>66.163892778973008</v>
      </c>
      <c r="N239" s="70">
        <v>66.163892778973008</v>
      </c>
      <c r="O239" s="70">
        <v>66.163892778973008</v>
      </c>
      <c r="P239" s="70">
        <v>66.163892778973008</v>
      </c>
      <c r="Q239" s="70">
        <v>61.90400678342646</v>
      </c>
      <c r="R239" s="70">
        <v>62.572728037186344</v>
      </c>
      <c r="S239" s="70">
        <v>63.22353879680243</v>
      </c>
      <c r="T239" s="70">
        <v>63.802494259013798</v>
      </c>
      <c r="U239" s="70">
        <v>64.272775832372986</v>
      </c>
      <c r="V239" s="70">
        <v>64.680279914496793</v>
      </c>
      <c r="W239" s="70">
        <v>65.084685401788093</v>
      </c>
      <c r="X239" s="70">
        <v>65.504832492214746</v>
      </c>
      <c r="Y239" s="70">
        <v>65.958602696973614</v>
      </c>
      <c r="Z239" s="70">
        <v>66.475970721385323</v>
      </c>
      <c r="AA239" s="70">
        <v>67.040206362838859</v>
      </c>
      <c r="AB239" s="70">
        <v>67.692126845846389</v>
      </c>
      <c r="AC239" s="70">
        <v>68.376422085394168</v>
      </c>
      <c r="AD239" s="70">
        <v>69.070281052366482</v>
      </c>
      <c r="AE239" s="70">
        <v>69.764237998694014</v>
      </c>
      <c r="AF239" s="70">
        <v>70.45540424537208</v>
      </c>
      <c r="AG239" s="70">
        <v>71.146030149543563</v>
      </c>
      <c r="AH239" s="70">
        <v>71.839011850511937</v>
      </c>
      <c r="AI239" s="70">
        <v>72.537429751095488</v>
      </c>
      <c r="AJ239" s="70">
        <v>73.239498365511082</v>
      </c>
      <c r="AK239" s="70">
        <v>73.940281187529251</v>
      </c>
      <c r="AL239" s="70">
        <v>74.64175503374878</v>
      </c>
      <c r="AM239" s="70">
        <v>75.350813464646379</v>
      </c>
      <c r="AN239" s="70">
        <v>76.06233347683748</v>
      </c>
      <c r="AO239" s="70">
        <v>76.781382034282856</v>
      </c>
      <c r="AP239" s="70">
        <v>77.505372416723404</v>
      </c>
      <c r="AQ239" s="70">
        <v>78.23863315015781</v>
      </c>
      <c r="AR239" s="70">
        <v>78.976325804666359</v>
      </c>
      <c r="AS239" s="70">
        <v>79.716722046219985</v>
      </c>
      <c r="AT239" s="70">
        <v>80.456270480362704</v>
      </c>
      <c r="AU239" s="70">
        <v>81.253939961425516</v>
      </c>
      <c r="AV239" s="70">
        <v>82.095667087226033</v>
      </c>
      <c r="AW239" s="70">
        <v>82.90520013348187</v>
      </c>
      <c r="AX239" s="70">
        <v>83.695264942214678</v>
      </c>
      <c r="AY239" s="70">
        <v>84.466248004839741</v>
      </c>
      <c r="AZ239" s="70">
        <v>85.217723912027793</v>
      </c>
    </row>
    <row r="240" spans="1:52" x14ac:dyDescent="0.35">
      <c r="A240" s="75" t="s">
        <v>907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7.1306978585564584E-4</v>
      </c>
      <c r="S240" s="70">
        <v>1.4278543838478943E-3</v>
      </c>
      <c r="T240" s="70">
        <v>2.1312676875307828E-3</v>
      </c>
      <c r="U240" s="70">
        <v>2.8149984091022993E-3</v>
      </c>
      <c r="V240" s="70">
        <v>3.486968084513918E-3</v>
      </c>
      <c r="W240" s="70">
        <v>4.1524285099755033E-3</v>
      </c>
      <c r="X240" s="70">
        <v>5.1069569620383988E-3</v>
      </c>
      <c r="Y240" s="70">
        <v>6.0820170136478289E-3</v>
      </c>
      <c r="Z240" s="70">
        <v>7.0837306714732042E-3</v>
      </c>
      <c r="AA240" s="70">
        <v>7.8232454706551359E-3</v>
      </c>
      <c r="AB240" s="70">
        <v>8.8876749300348858E-3</v>
      </c>
      <c r="AC240" s="70">
        <v>9.6819510503008827E-3</v>
      </c>
      <c r="AD240" s="70">
        <v>1.049012880157209E-2</v>
      </c>
      <c r="AE240" s="70">
        <v>1.1312348926756179E-2</v>
      </c>
      <c r="AF240" s="70">
        <v>1.2147586735002887E-2</v>
      </c>
      <c r="AG240" s="70">
        <v>1.2999761486232017E-2</v>
      </c>
      <c r="AH240" s="70">
        <v>1.3871280519691611E-2</v>
      </c>
      <c r="AI240" s="70">
        <v>1.4766554898444631E-2</v>
      </c>
      <c r="AJ240" s="70">
        <v>1.5682377928950011E-2</v>
      </c>
      <c r="AK240" s="70">
        <v>1.6625113712841037E-2</v>
      </c>
      <c r="AL240" s="70">
        <v>1.7597585208274449E-2</v>
      </c>
      <c r="AM240" s="70">
        <v>1.8607771160064311E-2</v>
      </c>
      <c r="AN240" s="70">
        <v>1.9266398577313607E-2</v>
      </c>
      <c r="AO240" s="70">
        <v>1.9955079405002008E-2</v>
      </c>
      <c r="AP240" s="70">
        <v>2.0677129648590517E-2</v>
      </c>
      <c r="AQ240" s="70">
        <v>2.1437136265048916E-2</v>
      </c>
      <c r="AR240" s="70">
        <v>2.2241021814931664E-2</v>
      </c>
      <c r="AS240" s="70">
        <v>2.3094068589339576E-2</v>
      </c>
      <c r="AT240" s="70">
        <v>2.5302920209418052E-2</v>
      </c>
      <c r="AU240" s="70">
        <v>2.6296609758728648E-2</v>
      </c>
      <c r="AV240" s="70">
        <v>2.6796712005976116E-2</v>
      </c>
      <c r="AW240" s="70">
        <v>2.7317387121395909E-2</v>
      </c>
      <c r="AX240" s="70">
        <v>2.7867272720776895E-2</v>
      </c>
      <c r="AY240" s="70">
        <v>3.0270149157456603E-2</v>
      </c>
      <c r="AZ240" s="70">
        <v>3.1717622609533987E-2</v>
      </c>
    </row>
    <row r="241" spans="1:52" x14ac:dyDescent="0.35">
      <c r="A241" s="75" t="s">
        <v>898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1.5624378649224817E-8</v>
      </c>
      <c r="S241" s="70">
        <v>3.844652059243222E-8</v>
      </c>
      <c r="T241" s="70">
        <v>7.101589918032979E-8</v>
      </c>
      <c r="U241" s="70">
        <v>1.1680878115453396E-7</v>
      </c>
      <c r="V241" s="70">
        <v>1.8204381080586292E-7</v>
      </c>
      <c r="W241" s="70">
        <v>2.7617736025993332E-7</v>
      </c>
      <c r="X241" s="70">
        <v>4.7102498507612843E-7</v>
      </c>
      <c r="Y241" s="70">
        <v>7.5768049638365038E-7</v>
      </c>
      <c r="Z241" s="70">
        <v>1.181037620115993E-6</v>
      </c>
      <c r="AA241" s="70">
        <v>1.6283367130989775E-6</v>
      </c>
      <c r="AB241" s="70">
        <v>2.5488492690438564E-6</v>
      </c>
      <c r="AC241" s="70">
        <v>3.5267209457204859E-6</v>
      </c>
      <c r="AD241" s="70">
        <v>4.9376077325968411E-6</v>
      </c>
      <c r="AE241" s="70">
        <v>6.9658130602744868E-6</v>
      </c>
      <c r="AF241" s="70">
        <v>9.8599867461018214E-6</v>
      </c>
      <c r="AG241" s="70">
        <v>1.3985128196155005E-5</v>
      </c>
      <c r="AH241" s="70">
        <v>1.984377493635514E-5</v>
      </c>
      <c r="AI241" s="70">
        <v>2.8138624286994079E-5</v>
      </c>
      <c r="AJ241" s="70">
        <v>3.9774740438132549E-5</v>
      </c>
      <c r="AK241" s="70">
        <v>5.603988540223199E-5</v>
      </c>
      <c r="AL241" s="70">
        <v>7.8675320615124078E-5</v>
      </c>
      <c r="AM241" s="70">
        <v>1.1005759516053215E-4</v>
      </c>
      <c r="AN241" s="70">
        <v>1.3712116097712633E-4</v>
      </c>
      <c r="AO241" s="70">
        <v>1.7410464523521886E-4</v>
      </c>
      <c r="AP241" s="70">
        <v>2.2427457190271071E-4</v>
      </c>
      <c r="AQ241" s="70">
        <v>2.9153197507224906E-4</v>
      </c>
      <c r="AR241" s="70">
        <v>3.8109083620477762E-4</v>
      </c>
      <c r="AS241" s="70">
        <v>4.9901960919103915E-4</v>
      </c>
      <c r="AT241" s="70">
        <v>8.7332426358002215E-4</v>
      </c>
      <c r="AU241" s="70">
        <v>1.0766139471216187E-3</v>
      </c>
      <c r="AV241" s="70">
        <v>1.1983854705941547E-3</v>
      </c>
      <c r="AW241" s="70">
        <v>1.3471723399998232E-3</v>
      </c>
      <c r="AX241" s="70">
        <v>1.5291014041704928E-3</v>
      </c>
      <c r="AY241" s="70">
        <v>2.4373583985906476E-3</v>
      </c>
      <c r="AZ241" s="70">
        <v>3.0559755778139588E-3</v>
      </c>
    </row>
    <row r="242" spans="1:52" x14ac:dyDescent="0.35">
      <c r="A242" s="75" t="s">
        <v>908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>
        <v>29.425192460022359</v>
      </c>
      <c r="C245" s="68">
        <v>35.414832270056799</v>
      </c>
      <c r="D245" s="68">
        <v>35.414832270056799</v>
      </c>
      <c r="E245" s="68">
        <v>35.414832270056799</v>
      </c>
      <c r="F245" s="68">
        <v>35.414832270056799</v>
      </c>
      <c r="G245" s="68">
        <v>35.414832270056799</v>
      </c>
      <c r="H245" s="68">
        <v>38.822176037545361</v>
      </c>
      <c r="I245" s="68">
        <v>45.439928025701327</v>
      </c>
      <c r="J245" s="68">
        <v>79.85248705122217</v>
      </c>
      <c r="K245" s="68">
        <v>81.206193276024962</v>
      </c>
      <c r="L245" s="68">
        <v>81.206193276024962</v>
      </c>
      <c r="M245" s="68">
        <v>81.206193276024962</v>
      </c>
      <c r="N245" s="68">
        <v>75.925548522854442</v>
      </c>
      <c r="O245" s="68">
        <v>75.925548522854442</v>
      </c>
      <c r="P245" s="68">
        <v>75.925548522854442</v>
      </c>
      <c r="Q245" s="68">
        <v>65.895619652002082</v>
      </c>
      <c r="R245" s="68">
        <v>66.795355832603732</v>
      </c>
      <c r="S245" s="68">
        <v>67.671242808104139</v>
      </c>
      <c r="T245" s="68">
        <v>68.472527414833195</v>
      </c>
      <c r="U245" s="68">
        <v>69.157541915845158</v>
      </c>
      <c r="V245" s="68">
        <v>69.772148913006248</v>
      </c>
      <c r="W245" s="68">
        <v>70.376115258065695</v>
      </c>
      <c r="X245" s="68">
        <v>70.991322256538808</v>
      </c>
      <c r="Y245" s="68">
        <v>71.641960409225248</v>
      </c>
      <c r="Z245" s="68">
        <v>72.367535298991172</v>
      </c>
      <c r="AA245" s="68">
        <v>73.154796726212282</v>
      </c>
      <c r="AB245" s="68">
        <v>74.052081389225876</v>
      </c>
      <c r="AC245" s="68">
        <v>74.996252948447932</v>
      </c>
      <c r="AD245" s="68">
        <v>75.959008745441125</v>
      </c>
      <c r="AE245" s="68">
        <v>76.926616736524366</v>
      </c>
      <c r="AF245" s="68">
        <v>77.88996905137553</v>
      </c>
      <c r="AG245" s="68">
        <v>78.851686491277661</v>
      </c>
      <c r="AH245" s="68">
        <v>79.820284771069467</v>
      </c>
      <c r="AI245" s="68">
        <v>80.796054146029022</v>
      </c>
      <c r="AJ245" s="68">
        <v>81.777249713693109</v>
      </c>
      <c r="AK245" s="68">
        <v>82.756917482032833</v>
      </c>
      <c r="AL245" s="68">
        <v>83.738932402543568</v>
      </c>
      <c r="AM245" s="68">
        <v>84.728845608010175</v>
      </c>
      <c r="AN245" s="68">
        <v>85.723180343787121</v>
      </c>
      <c r="AO245" s="68">
        <v>86.725982077520257</v>
      </c>
      <c r="AP245" s="68">
        <v>87.737857911835064</v>
      </c>
      <c r="AQ245" s="68">
        <v>88.763701911719536</v>
      </c>
      <c r="AR245" s="68">
        <v>89.795980162149291</v>
      </c>
      <c r="AS245" s="68">
        <v>90.832686869359804</v>
      </c>
      <c r="AT245" s="68">
        <v>91.873615778273418</v>
      </c>
      <c r="AU245" s="68">
        <v>92.983405694191816</v>
      </c>
      <c r="AV245" s="68">
        <v>94.14179548085616</v>
      </c>
      <c r="AW245" s="68">
        <v>95.264928116266063</v>
      </c>
      <c r="AX245" s="68">
        <v>96.370898882827746</v>
      </c>
      <c r="AY245" s="68">
        <v>97.456484370045047</v>
      </c>
      <c r="AZ245" s="68">
        <v>98.528001360539051</v>
      </c>
    </row>
    <row r="246" spans="1:52" x14ac:dyDescent="0.35">
      <c r="A246" s="75" t="s">
        <v>906</v>
      </c>
      <c r="B246" s="70">
        <v>29.425192460022359</v>
      </c>
      <c r="C246" s="70">
        <v>35.414832270056799</v>
      </c>
      <c r="D246" s="70">
        <v>35.414832270056799</v>
      </c>
      <c r="E246" s="70">
        <v>35.414832270056799</v>
      </c>
      <c r="F246" s="70">
        <v>35.414832270056799</v>
      </c>
      <c r="G246" s="70">
        <v>35.414832270056799</v>
      </c>
      <c r="H246" s="70">
        <v>38.822176037545361</v>
      </c>
      <c r="I246" s="70">
        <v>45.439928025701327</v>
      </c>
      <c r="J246" s="70">
        <v>79.85248705122217</v>
      </c>
      <c r="K246" s="70">
        <v>81.206193276024962</v>
      </c>
      <c r="L246" s="70">
        <v>81.206193276024962</v>
      </c>
      <c r="M246" s="70">
        <v>81.206193276024962</v>
      </c>
      <c r="N246" s="70">
        <v>75.925548522854442</v>
      </c>
      <c r="O246" s="70">
        <v>75.925548522854442</v>
      </c>
      <c r="P246" s="70">
        <v>75.925548522854442</v>
      </c>
      <c r="Q246" s="70">
        <v>65.895619652002082</v>
      </c>
      <c r="R246" s="70">
        <v>66.794539768205169</v>
      </c>
      <c r="S246" s="70">
        <v>67.669610202358598</v>
      </c>
      <c r="T246" s="70">
        <v>68.470090078028875</v>
      </c>
      <c r="U246" s="70">
        <v>69.15432195648323</v>
      </c>
      <c r="V246" s="70">
        <v>69.768454515977652</v>
      </c>
      <c r="W246" s="70">
        <v>70.371664224895653</v>
      </c>
      <c r="X246" s="70">
        <v>70.986105071226959</v>
      </c>
      <c r="Y246" s="70">
        <v>71.636254593832703</v>
      </c>
      <c r="Z246" s="70">
        <v>72.361015645173453</v>
      </c>
      <c r="AA246" s="70">
        <v>73.147737205975048</v>
      </c>
      <c r="AB246" s="70">
        <v>74.044136820429785</v>
      </c>
      <c r="AC246" s="70">
        <v>74.98770615196149</v>
      </c>
      <c r="AD246" s="70">
        <v>75.949845472657003</v>
      </c>
      <c r="AE246" s="70">
        <v>76.916505886709629</v>
      </c>
      <c r="AF246" s="70">
        <v>77.878894496450528</v>
      </c>
      <c r="AG246" s="70">
        <v>78.839960413024855</v>
      </c>
      <c r="AH246" s="70">
        <v>79.807550976504601</v>
      </c>
      <c r="AI246" s="70">
        <v>80.782283902656246</v>
      </c>
      <c r="AJ246" s="70">
        <v>81.762410444020219</v>
      </c>
      <c r="AK246" s="70">
        <v>82.741344169956946</v>
      </c>
      <c r="AL246" s="70">
        <v>83.722213170473424</v>
      </c>
      <c r="AM246" s="70">
        <v>84.710926265731075</v>
      </c>
      <c r="AN246" s="70">
        <v>85.70400024934726</v>
      </c>
      <c r="AO246" s="70">
        <v>86.705910652934904</v>
      </c>
      <c r="AP246" s="70">
        <v>87.716833615762937</v>
      </c>
      <c r="AQ246" s="70">
        <v>88.741142023295396</v>
      </c>
      <c r="AR246" s="70">
        <v>89.771758343879938</v>
      </c>
      <c r="AS246" s="70">
        <v>90.807246328246009</v>
      </c>
      <c r="AT246" s="70">
        <v>91.844795044436495</v>
      </c>
      <c r="AU246" s="70">
        <v>92.950869969633558</v>
      </c>
      <c r="AV246" s="70">
        <v>94.106683262920882</v>
      </c>
      <c r="AW246" s="70">
        <v>95.228784466827335</v>
      </c>
      <c r="AX246" s="70">
        <v>96.332563793788282</v>
      </c>
      <c r="AY246" s="70">
        <v>97.416856859386371</v>
      </c>
      <c r="AZ246" s="70">
        <v>98.483619288036024</v>
      </c>
    </row>
    <row r="247" spans="1:52" x14ac:dyDescent="0.35">
      <c r="A247" s="75" t="s">
        <v>907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8.1604002403483822E-4</v>
      </c>
      <c r="S247" s="70">
        <v>1.6325458407636844E-3</v>
      </c>
      <c r="T247" s="70">
        <v>2.4372260547615566E-3</v>
      </c>
      <c r="U247" s="70">
        <v>3.2197771041820498E-3</v>
      </c>
      <c r="V247" s="70">
        <v>3.6941519934700203E-3</v>
      </c>
      <c r="W247" s="70">
        <v>4.4506419820918514E-3</v>
      </c>
      <c r="X247" s="70">
        <v>5.2165806953056882E-3</v>
      </c>
      <c r="Y247" s="70">
        <v>5.7050145351456296E-3</v>
      </c>
      <c r="Z247" s="70">
        <v>6.5183837548953728E-3</v>
      </c>
      <c r="AA247" s="70">
        <v>7.0578048685966659E-3</v>
      </c>
      <c r="AB247" s="70">
        <v>7.9418096159544985E-3</v>
      </c>
      <c r="AC247" s="70">
        <v>8.5430249072748852E-3</v>
      </c>
      <c r="AD247" s="70">
        <v>9.1580340591368506E-3</v>
      </c>
      <c r="AE247" s="70">
        <v>1.0102422666908821E-2</v>
      </c>
      <c r="AF247" s="70">
        <v>1.1061587739325385E-2</v>
      </c>
      <c r="AG247" s="70">
        <v>1.1708828175889181E-2</v>
      </c>
      <c r="AH247" s="70">
        <v>1.2707390805756837E-2</v>
      </c>
      <c r="AI247" s="70">
        <v>1.3730906358267387E-2</v>
      </c>
      <c r="AJ247" s="70">
        <v>1.4781758358214664E-2</v>
      </c>
      <c r="AK247" s="70">
        <v>1.5498936104685982E-2</v>
      </c>
      <c r="AL247" s="70">
        <v>1.6609665317460106E-2</v>
      </c>
      <c r="AM247" s="70">
        <v>1.7761010785306661E-2</v>
      </c>
      <c r="AN247" s="70">
        <v>1.8954883203274896E-2</v>
      </c>
      <c r="AO247" s="70">
        <v>1.978532763639378E-2</v>
      </c>
      <c r="AP247" s="70">
        <v>2.0655573989073018E-2</v>
      </c>
      <c r="AQ247" s="70">
        <v>2.2025493682894248E-2</v>
      </c>
      <c r="AR247" s="70">
        <v>2.3467892890246939E-2</v>
      </c>
      <c r="AS247" s="70">
        <v>2.4492857786394148E-2</v>
      </c>
      <c r="AT247" s="70">
        <v>2.7237450852181887E-2</v>
      </c>
      <c r="AU247" s="70">
        <v>3.0140863256508596E-2</v>
      </c>
      <c r="AV247" s="70">
        <v>3.2074365008647916E-2</v>
      </c>
      <c r="AW247" s="70">
        <v>3.2816117812304438E-2</v>
      </c>
      <c r="AX247" s="70">
        <v>3.4325619259278503E-2</v>
      </c>
      <c r="AY247" s="70">
        <v>3.5177354866105182E-2</v>
      </c>
      <c r="AZ247" s="70">
        <v>3.8178440562701296E-2</v>
      </c>
    </row>
    <row r="248" spans="1:52" x14ac:dyDescent="0.35">
      <c r="A248" s="75" t="s">
        <v>898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2.4374534190156874E-8</v>
      </c>
      <c r="S248" s="70">
        <v>5.9904775033103236E-8</v>
      </c>
      <c r="T248" s="70">
        <v>1.1074955773152211E-7</v>
      </c>
      <c r="U248" s="70">
        <v>1.8225774491074112E-7</v>
      </c>
      <c r="V248" s="70">
        <v>2.4503512110087634E-7</v>
      </c>
      <c r="W248" s="70">
        <v>3.9118795258662816E-7</v>
      </c>
      <c r="X248" s="70">
        <v>6.0461653877307412E-7</v>
      </c>
      <c r="Y248" s="70">
        <v>8.0085739933829413E-7</v>
      </c>
      <c r="Z248" s="70">
        <v>1.2700628312032895E-6</v>
      </c>
      <c r="AA248" s="70">
        <v>1.7153686387831117E-6</v>
      </c>
      <c r="AB248" s="70">
        <v>2.7591801293809357E-6</v>
      </c>
      <c r="AC248" s="70">
        <v>3.7715791664669863E-6</v>
      </c>
      <c r="AD248" s="70">
        <v>5.2387249768797059E-6</v>
      </c>
      <c r="AE248" s="70">
        <v>8.4271478324552743E-6</v>
      </c>
      <c r="AF248" s="70">
        <v>1.2967185681640851E-5</v>
      </c>
      <c r="AG248" s="70">
        <v>1.7250076923770609E-5</v>
      </c>
      <c r="AH248" s="70">
        <v>2.6403759103210488E-5</v>
      </c>
      <c r="AI248" s="70">
        <v>3.933701451051467E-5</v>
      </c>
      <c r="AJ248" s="70">
        <v>5.751131468008992E-5</v>
      </c>
      <c r="AK248" s="70">
        <v>7.4375971188475512E-5</v>
      </c>
      <c r="AL248" s="70">
        <v>1.0956675268733579E-4</v>
      </c>
      <c r="AM248" s="70">
        <v>1.5833149379304527E-4</v>
      </c>
      <c r="AN248" s="70">
        <v>2.2521123657569332E-4</v>
      </c>
      <c r="AO248" s="70">
        <v>2.8609694895960925E-4</v>
      </c>
      <c r="AP248" s="70">
        <v>3.6872208305103056E-4</v>
      </c>
      <c r="AQ248" s="70">
        <v>5.343947412560793E-4</v>
      </c>
      <c r="AR248" s="70">
        <v>7.5392537910341339E-4</v>
      </c>
      <c r="AS248" s="70">
        <v>9.4768332739209873E-4</v>
      </c>
      <c r="AT248" s="70">
        <v>1.5832829847450365E-3</v>
      </c>
      <c r="AU248" s="70">
        <v>2.3948613017505745E-3</v>
      </c>
      <c r="AV248" s="70">
        <v>3.0378529266262824E-3</v>
      </c>
      <c r="AW248" s="70">
        <v>3.3275316264281536E-3</v>
      </c>
      <c r="AX248" s="70">
        <v>4.0094697801800958E-3</v>
      </c>
      <c r="AY248" s="70">
        <v>4.4501557925687839E-3</v>
      </c>
      <c r="AZ248" s="70">
        <v>6.2036319403265625E-3</v>
      </c>
    </row>
    <row r="249" spans="1:52" x14ac:dyDescent="0.35">
      <c r="A249" s="75" t="s">
        <v>908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5" sqref="B5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855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856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>
        <f>'TRA_Stock EU28'!B5-'TRA_Stock UK'!B5</f>
        <v>202522345</v>
      </c>
      <c r="C5" s="49">
        <f>'TRA_Stock EU28'!C5-'TRA_Stock UK'!C5</f>
        <v>207522311</v>
      </c>
      <c r="D5" s="49">
        <f>'TRA_Stock EU28'!D5-'TRA_Stock UK'!D5</f>
        <v>211686344</v>
      </c>
      <c r="E5" s="49">
        <f>'TRA_Stock EU28'!E5-'TRA_Stock UK'!E5</f>
        <v>215388515</v>
      </c>
      <c r="F5" s="49">
        <f>'TRA_Stock EU28'!F5-'TRA_Stock UK'!F5</f>
        <v>218549062</v>
      </c>
      <c r="G5" s="49">
        <f>'TRA_Stock EU28'!G5-'TRA_Stock UK'!G5</f>
        <v>223501807</v>
      </c>
      <c r="H5" s="49">
        <f>'TRA_Stock EU28'!H5-'TRA_Stock UK'!H5</f>
        <v>229242544</v>
      </c>
      <c r="I5" s="49">
        <f>'TRA_Stock EU28'!I5-'TRA_Stock UK'!I5</f>
        <v>234991812</v>
      </c>
      <c r="J5" s="49">
        <f>'TRA_Stock EU28'!J5-'TRA_Stock UK'!J5</f>
        <v>240119973</v>
      </c>
      <c r="K5" s="49">
        <f>'TRA_Stock EU28'!K5-'TRA_Stock UK'!K5</f>
        <v>242516187</v>
      </c>
      <c r="L5" s="49">
        <f>'TRA_Stock EU28'!L5-'TRA_Stock UK'!L5</f>
        <v>246800831</v>
      </c>
      <c r="M5" s="49">
        <f>'TRA_Stock EU28'!M5-'TRA_Stock UK'!M5</f>
        <v>250036682</v>
      </c>
      <c r="N5" s="49">
        <f>'TRA_Stock EU28'!N5-'TRA_Stock UK'!N5</f>
        <v>251533715</v>
      </c>
      <c r="O5" s="49">
        <f>'TRA_Stock EU28'!O5-'TRA_Stock UK'!O5</f>
        <v>254639582</v>
      </c>
      <c r="P5" s="49">
        <f>'TRA_Stock EU28'!P5-'TRA_Stock UK'!P5</f>
        <v>257469689</v>
      </c>
      <c r="Q5" s="49">
        <f>'TRA_Stock EU28'!Q5-'TRA_Stock UK'!Q5</f>
        <v>261206907</v>
      </c>
      <c r="R5" s="49">
        <f>'TRA_Stock EU28'!R5-'TRA_Stock UK'!R5</f>
        <v>267240209.47957307</v>
      </c>
      <c r="S5" s="49">
        <f>'TRA_Stock EU28'!S5-'TRA_Stock UK'!S5</f>
        <v>273522327.71552771</v>
      </c>
      <c r="T5" s="49">
        <f>'TRA_Stock EU28'!T5-'TRA_Stock UK'!T5</f>
        <v>278372279.30210513</v>
      </c>
      <c r="U5" s="49">
        <f>'TRA_Stock EU28'!U5-'TRA_Stock UK'!U5</f>
        <v>282700960.96608073</v>
      </c>
      <c r="V5" s="49">
        <f>'TRA_Stock EU28'!V5-'TRA_Stock UK'!V5</f>
        <v>286275222.91881222</v>
      </c>
      <c r="W5" s="49">
        <f>'TRA_Stock EU28'!W5-'TRA_Stock UK'!W5</f>
        <v>289772903.92845225</v>
      </c>
      <c r="X5" s="49">
        <f>'TRA_Stock EU28'!X5-'TRA_Stock UK'!X5</f>
        <v>293282869.61733198</v>
      </c>
      <c r="Y5" s="49">
        <f>'TRA_Stock EU28'!Y5-'TRA_Stock UK'!Y5</f>
        <v>296300377.61308831</v>
      </c>
      <c r="Z5" s="49">
        <f>'TRA_Stock EU28'!Z5-'TRA_Stock UK'!Z5</f>
        <v>298877445.91296238</v>
      </c>
      <c r="AA5" s="49">
        <f>'TRA_Stock EU28'!AA5-'TRA_Stock UK'!AA5</f>
        <v>301241633.33456969</v>
      </c>
      <c r="AB5" s="49">
        <f>'TRA_Stock EU28'!AB5-'TRA_Stock UK'!AB5</f>
        <v>302915334.58951133</v>
      </c>
      <c r="AC5" s="49">
        <f>'TRA_Stock EU28'!AC5-'TRA_Stock UK'!AC5</f>
        <v>304243830.24545634</v>
      </c>
      <c r="AD5" s="49">
        <f>'TRA_Stock EU28'!AD5-'TRA_Stock UK'!AD5</f>
        <v>305647408.19596577</v>
      </c>
      <c r="AE5" s="49">
        <f>'TRA_Stock EU28'!AE5-'TRA_Stock UK'!AE5</f>
        <v>307003065.78244567</v>
      </c>
      <c r="AF5" s="49">
        <f>'TRA_Stock EU28'!AF5-'TRA_Stock UK'!AF5</f>
        <v>308441031.22024935</v>
      </c>
      <c r="AG5" s="49">
        <f>'TRA_Stock EU28'!AG5-'TRA_Stock UK'!AG5</f>
        <v>309955824.35748798</v>
      </c>
      <c r="AH5" s="49">
        <f>'TRA_Stock EU28'!AH5-'TRA_Stock UK'!AH5</f>
        <v>311469316.58111042</v>
      </c>
      <c r="AI5" s="49">
        <f>'TRA_Stock EU28'!AI5-'TRA_Stock UK'!AI5</f>
        <v>313010198.41740376</v>
      </c>
      <c r="AJ5" s="49">
        <f>'TRA_Stock EU28'!AJ5-'TRA_Stock UK'!AJ5</f>
        <v>314527705.10242391</v>
      </c>
      <c r="AK5" s="49">
        <f>'TRA_Stock EU28'!AK5-'TRA_Stock UK'!AK5</f>
        <v>316008754.64223576</v>
      </c>
      <c r="AL5" s="49">
        <f>'TRA_Stock EU28'!AL5-'TRA_Stock UK'!AL5</f>
        <v>317442005.62865824</v>
      </c>
      <c r="AM5" s="49">
        <f>'TRA_Stock EU28'!AM5-'TRA_Stock UK'!AM5</f>
        <v>318825274.64319956</v>
      </c>
      <c r="AN5" s="49">
        <f>'TRA_Stock EU28'!AN5-'TRA_Stock UK'!AN5</f>
        <v>320142965.57879943</v>
      </c>
      <c r="AO5" s="49">
        <f>'TRA_Stock EU28'!AO5-'TRA_Stock UK'!AO5</f>
        <v>321349585.41073275</v>
      </c>
      <c r="AP5" s="49">
        <f>'TRA_Stock EU28'!AP5-'TRA_Stock UK'!AP5</f>
        <v>322519565.70470756</v>
      </c>
      <c r="AQ5" s="49">
        <f>'TRA_Stock EU28'!AQ5-'TRA_Stock UK'!AQ5</f>
        <v>323701612.23662043</v>
      </c>
      <c r="AR5" s="49">
        <f>'TRA_Stock EU28'!AR5-'TRA_Stock UK'!AR5</f>
        <v>324935064.42835546</v>
      </c>
      <c r="AS5" s="49">
        <f>'TRA_Stock EU28'!AS5-'TRA_Stock UK'!AS5</f>
        <v>326274039.45651633</v>
      </c>
      <c r="AT5" s="49">
        <f>'TRA_Stock EU28'!AT5-'TRA_Stock UK'!AT5</f>
        <v>327689919.77839184</v>
      </c>
      <c r="AU5" s="49">
        <f>'TRA_Stock EU28'!AU5-'TRA_Stock UK'!AU5</f>
        <v>329219342.61197823</v>
      </c>
      <c r="AV5" s="49">
        <f>'TRA_Stock EU28'!AV5-'TRA_Stock UK'!AV5</f>
        <v>330812212.60800803</v>
      </c>
      <c r="AW5" s="49">
        <f>'TRA_Stock EU28'!AW5-'TRA_Stock UK'!AW5</f>
        <v>332478874.84713757</v>
      </c>
      <c r="AX5" s="49">
        <f>'TRA_Stock EU28'!AX5-'TRA_Stock UK'!AX5</f>
        <v>334214797.91744381</v>
      </c>
      <c r="AY5" s="49">
        <f>'TRA_Stock EU28'!AY5-'TRA_Stock UK'!AY5</f>
        <v>336027839.60449737</v>
      </c>
      <c r="AZ5" s="49">
        <f>'TRA_Stock EU28'!AZ5-'TRA_Stock UK'!AZ5</f>
        <v>337924173.57804984</v>
      </c>
    </row>
    <row r="6" spans="1:52" x14ac:dyDescent="0.35">
      <c r="A6" s="50" t="s">
        <v>859</v>
      </c>
      <c r="B6" s="51">
        <f>'TRA_Stock EU28'!B6-'TRA_Stock UK'!B6</f>
        <v>25708508</v>
      </c>
      <c r="C6" s="51">
        <f>'TRA_Stock EU28'!C6-'TRA_Stock UK'!C6</f>
        <v>26581356</v>
      </c>
      <c r="D6" s="51">
        <f>'TRA_Stock EU28'!D6-'TRA_Stock UK'!D6</f>
        <v>27557121</v>
      </c>
      <c r="E6" s="51">
        <f>'TRA_Stock EU28'!E6-'TRA_Stock UK'!E6</f>
        <v>28267695</v>
      </c>
      <c r="F6" s="51">
        <f>'TRA_Stock EU28'!F6-'TRA_Stock UK'!F6</f>
        <v>28974633</v>
      </c>
      <c r="G6" s="51">
        <f>'TRA_Stock EU28'!G6-'TRA_Stock UK'!G6</f>
        <v>30038941</v>
      </c>
      <c r="H6" s="51">
        <f>'TRA_Stock EU28'!H6-'TRA_Stock UK'!H6</f>
        <v>31063791</v>
      </c>
      <c r="I6" s="51">
        <f>'TRA_Stock EU28'!I6-'TRA_Stock UK'!I6</f>
        <v>32233697</v>
      </c>
      <c r="J6" s="51">
        <f>'TRA_Stock EU28'!J6-'TRA_Stock UK'!J6</f>
        <v>33448305</v>
      </c>
      <c r="K6" s="51">
        <f>'TRA_Stock EU28'!K6-'TRA_Stock UK'!K6</f>
        <v>34013368</v>
      </c>
      <c r="L6" s="51">
        <f>'TRA_Stock EU28'!L6-'TRA_Stock UK'!L6</f>
        <v>34619990</v>
      </c>
      <c r="M6" s="51">
        <f>'TRA_Stock EU28'!M6-'TRA_Stock UK'!M6</f>
        <v>35040960</v>
      </c>
      <c r="N6" s="51">
        <f>'TRA_Stock EU28'!N6-'TRA_Stock UK'!N6</f>
        <v>34761290</v>
      </c>
      <c r="O6" s="51">
        <f>'TRA_Stock EU28'!O6-'TRA_Stock UK'!O6</f>
        <v>34948477</v>
      </c>
      <c r="P6" s="51">
        <f>'TRA_Stock EU28'!P6-'TRA_Stock UK'!P6</f>
        <v>35323827</v>
      </c>
      <c r="Q6" s="51">
        <f>'TRA_Stock EU28'!Q6-'TRA_Stock UK'!Q6</f>
        <v>35783479</v>
      </c>
      <c r="R6" s="51">
        <f>'TRA_Stock EU28'!R6-'TRA_Stock UK'!R6</f>
        <v>37013206.069683053</v>
      </c>
      <c r="S6" s="51">
        <f>'TRA_Stock EU28'!S6-'TRA_Stock UK'!S6</f>
        <v>38287719.241727918</v>
      </c>
      <c r="T6" s="51">
        <f>'TRA_Stock EU28'!T6-'TRA_Stock UK'!T6</f>
        <v>39331158.601035602</v>
      </c>
      <c r="U6" s="51">
        <f>'TRA_Stock EU28'!U6-'TRA_Stock UK'!U6</f>
        <v>40232452.841190219</v>
      </c>
      <c r="V6" s="51">
        <f>'TRA_Stock EU28'!V6-'TRA_Stock UK'!V6</f>
        <v>40936027.790713273</v>
      </c>
      <c r="W6" s="51">
        <f>'TRA_Stock EU28'!W6-'TRA_Stock UK'!W6</f>
        <v>41404849.052208684</v>
      </c>
      <c r="X6" s="51">
        <f>'TRA_Stock EU28'!X6-'TRA_Stock UK'!X6</f>
        <v>41724403.475754403</v>
      </c>
      <c r="Y6" s="51">
        <f>'TRA_Stock EU28'!Y6-'TRA_Stock UK'!Y6</f>
        <v>41935005.605826981</v>
      </c>
      <c r="Z6" s="51">
        <f>'TRA_Stock EU28'!Z6-'TRA_Stock UK'!Z6</f>
        <v>42062950.994363785</v>
      </c>
      <c r="AA6" s="51">
        <f>'TRA_Stock EU28'!AA6-'TRA_Stock UK'!AA6</f>
        <v>42236781.813474096</v>
      </c>
      <c r="AB6" s="51">
        <f>'TRA_Stock EU28'!AB6-'TRA_Stock UK'!AB6</f>
        <v>42409497.910644405</v>
      </c>
      <c r="AC6" s="51">
        <f>'TRA_Stock EU28'!AC6-'TRA_Stock UK'!AC6</f>
        <v>42641407.158620045</v>
      </c>
      <c r="AD6" s="51">
        <f>'TRA_Stock EU28'!AD6-'TRA_Stock UK'!AD6</f>
        <v>42980721.070946135</v>
      </c>
      <c r="AE6" s="51">
        <f>'TRA_Stock EU28'!AE6-'TRA_Stock UK'!AE6</f>
        <v>43434480.971538745</v>
      </c>
      <c r="AF6" s="51">
        <f>'TRA_Stock EU28'!AF6-'TRA_Stock UK'!AF6</f>
        <v>43985330.935610615</v>
      </c>
      <c r="AG6" s="51">
        <f>'TRA_Stock EU28'!AG6-'TRA_Stock UK'!AG6</f>
        <v>44630448.281993791</v>
      </c>
      <c r="AH6" s="51">
        <f>'TRA_Stock EU28'!AH6-'TRA_Stock UK'!AH6</f>
        <v>45344369.513552502</v>
      </c>
      <c r="AI6" s="51">
        <f>'TRA_Stock EU28'!AI6-'TRA_Stock UK'!AI6</f>
        <v>46125447.831415124</v>
      </c>
      <c r="AJ6" s="51">
        <f>'TRA_Stock EU28'!AJ6-'TRA_Stock UK'!AJ6</f>
        <v>46970985.242767185</v>
      </c>
      <c r="AK6" s="51">
        <f>'TRA_Stock EU28'!AK6-'TRA_Stock UK'!AK6</f>
        <v>47866698.281812951</v>
      </c>
      <c r="AL6" s="51">
        <f>'TRA_Stock EU28'!AL6-'TRA_Stock UK'!AL6</f>
        <v>48819890.668958716</v>
      </c>
      <c r="AM6" s="51">
        <f>'TRA_Stock EU28'!AM6-'TRA_Stock UK'!AM6</f>
        <v>49832780.868313745</v>
      </c>
      <c r="AN6" s="51">
        <f>'TRA_Stock EU28'!AN6-'TRA_Stock UK'!AN6</f>
        <v>50900859.495367885</v>
      </c>
      <c r="AO6" s="51">
        <f>'TRA_Stock EU28'!AO6-'TRA_Stock UK'!AO6</f>
        <v>52018017.168676369</v>
      </c>
      <c r="AP6" s="51">
        <f>'TRA_Stock EU28'!AP6-'TRA_Stock UK'!AP6</f>
        <v>53185643.243283659</v>
      </c>
      <c r="AQ6" s="51">
        <f>'TRA_Stock EU28'!AQ6-'TRA_Stock UK'!AQ6</f>
        <v>54402324.934120469</v>
      </c>
      <c r="AR6" s="51">
        <f>'TRA_Stock EU28'!AR6-'TRA_Stock UK'!AR6</f>
        <v>55711710.698435448</v>
      </c>
      <c r="AS6" s="51">
        <f>'TRA_Stock EU28'!AS6-'TRA_Stock UK'!AS6</f>
        <v>57150405.993793435</v>
      </c>
      <c r="AT6" s="51">
        <f>'TRA_Stock EU28'!AT6-'TRA_Stock UK'!AT6</f>
        <v>58705145.178653419</v>
      </c>
      <c r="AU6" s="51">
        <f>'TRA_Stock EU28'!AU6-'TRA_Stock UK'!AU6</f>
        <v>60384794.755398385</v>
      </c>
      <c r="AV6" s="51">
        <f>'TRA_Stock EU28'!AV6-'TRA_Stock UK'!AV6</f>
        <v>62174351.31099432</v>
      </c>
      <c r="AW6" s="51">
        <f>'TRA_Stock EU28'!AW6-'TRA_Stock UK'!AW6</f>
        <v>64101358.561375394</v>
      </c>
      <c r="AX6" s="51">
        <f>'TRA_Stock EU28'!AX6-'TRA_Stock UK'!AX6</f>
        <v>66170877.093215376</v>
      </c>
      <c r="AY6" s="51">
        <f>'TRA_Stock EU28'!AY6-'TRA_Stock UK'!AY6</f>
        <v>68368276.693520933</v>
      </c>
      <c r="AZ6" s="51">
        <f>'TRA_Stock EU28'!AZ6-'TRA_Stock UK'!AZ6</f>
        <v>70729998.161920086</v>
      </c>
    </row>
    <row r="7" spans="1:52" x14ac:dyDescent="0.35">
      <c r="A7" s="52" t="s">
        <v>860</v>
      </c>
      <c r="B7" s="53">
        <f>'TRA_Stock EU28'!B7-'TRA_Stock UK'!B7</f>
        <v>176194391</v>
      </c>
      <c r="C7" s="53">
        <f>'TRA_Stock EU28'!C7-'TRA_Stock UK'!C7</f>
        <v>180313297</v>
      </c>
      <c r="D7" s="53">
        <f>'TRA_Stock EU28'!D7-'TRA_Stock UK'!D7</f>
        <v>183507381</v>
      </c>
      <c r="E7" s="53">
        <f>'TRA_Stock EU28'!E7-'TRA_Stock UK'!E7</f>
        <v>186494603</v>
      </c>
      <c r="F7" s="53">
        <f>'TRA_Stock EU28'!F7-'TRA_Stock UK'!F7</f>
        <v>188944917</v>
      </c>
      <c r="G7" s="53">
        <f>'TRA_Stock EU28'!G7-'TRA_Stock UK'!G7</f>
        <v>192840428</v>
      </c>
      <c r="H7" s="53">
        <f>'TRA_Stock EU28'!H7-'TRA_Stock UK'!H7</f>
        <v>197554054</v>
      </c>
      <c r="I7" s="53">
        <f>'TRA_Stock EU28'!I7-'TRA_Stock UK'!I7</f>
        <v>202131974</v>
      </c>
      <c r="J7" s="53">
        <f>'TRA_Stock EU28'!J7-'TRA_Stock UK'!J7</f>
        <v>206036746</v>
      </c>
      <c r="K7" s="53">
        <f>'TRA_Stock EU28'!K7-'TRA_Stock UK'!K7</f>
        <v>207867507</v>
      </c>
      <c r="L7" s="53">
        <f>'TRA_Stock EU28'!L7-'TRA_Stock UK'!L7</f>
        <v>211547731</v>
      </c>
      <c r="M7" s="53">
        <f>'TRA_Stock EU28'!M7-'TRA_Stock UK'!M7</f>
        <v>214360586</v>
      </c>
      <c r="N7" s="53">
        <f>'TRA_Stock EU28'!N7-'TRA_Stock UK'!N7</f>
        <v>216141667</v>
      </c>
      <c r="O7" s="53">
        <f>'TRA_Stock EU28'!O7-'TRA_Stock UK'!O7</f>
        <v>219055203</v>
      </c>
      <c r="P7" s="53">
        <f>'TRA_Stock EU28'!P7-'TRA_Stock UK'!P7</f>
        <v>221499558</v>
      </c>
      <c r="Q7" s="53">
        <f>'TRA_Stock EU28'!Q7-'TRA_Stock UK'!Q7</f>
        <v>224754081</v>
      </c>
      <c r="R7" s="53">
        <f>'TRA_Stock EU28'!R7-'TRA_Stock UK'!R7</f>
        <v>229541625.78471127</v>
      </c>
      <c r="S7" s="53">
        <f>'TRA_Stock EU28'!S7-'TRA_Stock UK'!S7</f>
        <v>234526249.83872303</v>
      </c>
      <c r="T7" s="53">
        <f>'TRA_Stock EU28'!T7-'TRA_Stock UK'!T7</f>
        <v>238313258.31598994</v>
      </c>
      <c r="U7" s="53">
        <f>'TRA_Stock EU28'!U7-'TRA_Stock UK'!U7</f>
        <v>241723734.71226314</v>
      </c>
      <c r="V7" s="53">
        <f>'TRA_Stock EU28'!V7-'TRA_Stock UK'!V7</f>
        <v>244579922.66587099</v>
      </c>
      <c r="W7" s="53">
        <f>'TRA_Stock EU28'!W7-'TRA_Stock UK'!W7</f>
        <v>247595827.32133219</v>
      </c>
      <c r="X7" s="53">
        <f>'TRA_Stock EU28'!X7-'TRA_Stock UK'!X7</f>
        <v>250775767.94722524</v>
      </c>
      <c r="Y7" s="53">
        <f>'TRA_Stock EU28'!Y7-'TRA_Stock UK'!Y7</f>
        <v>253572251.46483862</v>
      </c>
      <c r="Z7" s="53">
        <f>'TRA_Stock EU28'!Z7-'TRA_Stock UK'!Z7</f>
        <v>256011523.13552573</v>
      </c>
      <c r="AA7" s="53">
        <f>'TRA_Stock EU28'!AA7-'TRA_Stock UK'!AA7</f>
        <v>258192579.79694182</v>
      </c>
      <c r="AB7" s="53">
        <f>'TRA_Stock EU28'!AB7-'TRA_Stock UK'!AB7</f>
        <v>259685699.15797856</v>
      </c>
      <c r="AC7" s="53">
        <f>'TRA_Stock EU28'!AC7-'TRA_Stock UK'!AC7</f>
        <v>260775379.13910717</v>
      </c>
      <c r="AD7" s="53">
        <f>'TRA_Stock EU28'!AD7-'TRA_Stock UK'!AD7</f>
        <v>261832829.17449969</v>
      </c>
      <c r="AE7" s="53">
        <f>'TRA_Stock EU28'!AE7-'TRA_Stock UK'!AE7</f>
        <v>262728262.09761733</v>
      </c>
      <c r="AF7" s="53">
        <f>'TRA_Stock EU28'!AF7-'TRA_Stock UK'!AF7</f>
        <v>263609418.5556497</v>
      </c>
      <c r="AG7" s="53">
        <f>'TRA_Stock EU28'!AG7-'TRA_Stock UK'!AG7</f>
        <v>264473938.13419926</v>
      </c>
      <c r="AH7" s="53">
        <f>'TRA_Stock EU28'!AH7-'TRA_Stock UK'!AH7</f>
        <v>265268971.51212341</v>
      </c>
      <c r="AI7" s="53">
        <f>'TRA_Stock EU28'!AI7-'TRA_Stock UK'!AI7</f>
        <v>266024325.15287274</v>
      </c>
      <c r="AJ7" s="53">
        <f>'TRA_Stock EU28'!AJ7-'TRA_Stock UK'!AJ7</f>
        <v>266690843.60705888</v>
      </c>
      <c r="AK7" s="53">
        <f>'TRA_Stock EU28'!AK7-'TRA_Stock UK'!AK7</f>
        <v>267271134.4742969</v>
      </c>
      <c r="AL7" s="53">
        <f>'TRA_Stock EU28'!AL7-'TRA_Stock UK'!AL7</f>
        <v>267746353.51666009</v>
      </c>
      <c r="AM7" s="53">
        <f>'TRA_Stock EU28'!AM7-'TRA_Stock UK'!AM7</f>
        <v>268111813.70178044</v>
      </c>
      <c r="AN7" s="53">
        <f>'TRA_Stock EU28'!AN7-'TRA_Stock UK'!AN7</f>
        <v>268356682.97076166</v>
      </c>
      <c r="AO7" s="53">
        <f>'TRA_Stock EU28'!AO7-'TRA_Stock UK'!AO7</f>
        <v>268441428.7678901</v>
      </c>
      <c r="AP7" s="53">
        <f>'TRA_Stock EU28'!AP7-'TRA_Stock UK'!AP7</f>
        <v>268438398.82527536</v>
      </c>
      <c r="AQ7" s="53">
        <f>'TRA_Stock EU28'!AQ7-'TRA_Stock UK'!AQ7</f>
        <v>268398454.88304874</v>
      </c>
      <c r="AR7" s="53">
        <f>'TRA_Stock EU28'!AR7-'TRA_Stock UK'!AR7</f>
        <v>268317358.44671276</v>
      </c>
      <c r="AS7" s="53">
        <f>'TRA_Stock EU28'!AS7-'TRA_Stock UK'!AS7</f>
        <v>268212552.23712757</v>
      </c>
      <c r="AT7" s="53">
        <f>'TRA_Stock EU28'!AT7-'TRA_Stock UK'!AT7</f>
        <v>268068614.41219535</v>
      </c>
      <c r="AU7" s="53">
        <f>'TRA_Stock EU28'!AU7-'TRA_Stock UK'!AU7</f>
        <v>267913224.3050926</v>
      </c>
      <c r="AV7" s="53">
        <f>'TRA_Stock EU28'!AV7-'TRA_Stock UK'!AV7</f>
        <v>267711404.26379424</v>
      </c>
      <c r="AW7" s="53">
        <f>'TRA_Stock EU28'!AW7-'TRA_Stock UK'!AW7</f>
        <v>267445631.16475862</v>
      </c>
      <c r="AX7" s="53">
        <f>'TRA_Stock EU28'!AX7-'TRA_Stock UK'!AX7</f>
        <v>267106511.6346029</v>
      </c>
      <c r="AY7" s="53">
        <f>'TRA_Stock EU28'!AY7-'TRA_Stock UK'!AY7</f>
        <v>266716413.01329952</v>
      </c>
      <c r="AZ7" s="53">
        <f>'TRA_Stock EU28'!AZ7-'TRA_Stock UK'!AZ7</f>
        <v>266245174.18393135</v>
      </c>
    </row>
    <row r="8" spans="1:52" x14ac:dyDescent="0.35">
      <c r="A8" s="52" t="s">
        <v>861</v>
      </c>
      <c r="B8" s="53">
        <f>'TRA_Stock EU28'!B8-'TRA_Stock UK'!B8</f>
        <v>619446</v>
      </c>
      <c r="C8" s="53">
        <f>'TRA_Stock EU28'!C8-'TRA_Stock UK'!C8</f>
        <v>627658</v>
      </c>
      <c r="D8" s="53">
        <f>'TRA_Stock EU28'!D8-'TRA_Stock UK'!D8</f>
        <v>621842</v>
      </c>
      <c r="E8" s="53">
        <f>'TRA_Stock EU28'!E8-'TRA_Stock UK'!E8</f>
        <v>626217</v>
      </c>
      <c r="F8" s="53">
        <f>'TRA_Stock EU28'!F8-'TRA_Stock UK'!F8</f>
        <v>629512</v>
      </c>
      <c r="G8" s="53">
        <f>'TRA_Stock EU28'!G8-'TRA_Stock UK'!G8</f>
        <v>622438</v>
      </c>
      <c r="H8" s="53">
        <f>'TRA_Stock EU28'!H8-'TRA_Stock UK'!H8</f>
        <v>624699</v>
      </c>
      <c r="I8" s="53">
        <f>'TRA_Stock EU28'!I8-'TRA_Stock UK'!I8</f>
        <v>626141</v>
      </c>
      <c r="J8" s="53">
        <f>'TRA_Stock EU28'!J8-'TRA_Stock UK'!J8</f>
        <v>634922</v>
      </c>
      <c r="K8" s="53">
        <f>'TRA_Stock EU28'!K8-'TRA_Stock UK'!K8</f>
        <v>635312</v>
      </c>
      <c r="L8" s="53">
        <f>'TRA_Stock EU28'!L8-'TRA_Stock UK'!L8</f>
        <v>633110</v>
      </c>
      <c r="M8" s="53">
        <f>'TRA_Stock EU28'!M8-'TRA_Stock UK'!M8</f>
        <v>635136</v>
      </c>
      <c r="N8" s="53">
        <f>'TRA_Stock EU28'!N8-'TRA_Stock UK'!N8</f>
        <v>630758</v>
      </c>
      <c r="O8" s="53">
        <f>'TRA_Stock EU28'!O8-'TRA_Stock UK'!O8</f>
        <v>635902</v>
      </c>
      <c r="P8" s="53">
        <f>'TRA_Stock EU28'!P8-'TRA_Stock UK'!P8</f>
        <v>646304</v>
      </c>
      <c r="Q8" s="53">
        <f>'TRA_Stock EU28'!Q8-'TRA_Stock UK'!Q8</f>
        <v>669347</v>
      </c>
      <c r="R8" s="53">
        <f>'TRA_Stock EU28'!R8-'TRA_Stock UK'!R8</f>
        <v>685377.62517881719</v>
      </c>
      <c r="S8" s="53">
        <f>'TRA_Stock EU28'!S8-'TRA_Stock UK'!S8</f>
        <v>708358.6350767765</v>
      </c>
      <c r="T8" s="53">
        <f>'TRA_Stock EU28'!T8-'TRA_Stock UK'!T8</f>
        <v>727862.38507961028</v>
      </c>
      <c r="U8" s="53">
        <f>'TRA_Stock EU28'!U8-'TRA_Stock UK'!U8</f>
        <v>744773.4126273857</v>
      </c>
      <c r="V8" s="53">
        <f>'TRA_Stock EU28'!V8-'TRA_Stock UK'!V8</f>
        <v>759272.46222797153</v>
      </c>
      <c r="W8" s="53">
        <f>'TRA_Stock EU28'!W8-'TRA_Stock UK'!W8</f>
        <v>772227.55491137016</v>
      </c>
      <c r="X8" s="53">
        <f>'TRA_Stock EU28'!X8-'TRA_Stock UK'!X8</f>
        <v>782698.19435233856</v>
      </c>
      <c r="Y8" s="53">
        <f>'TRA_Stock EU28'!Y8-'TRA_Stock UK'!Y8</f>
        <v>793120.54242272698</v>
      </c>
      <c r="Z8" s="53">
        <f>'TRA_Stock EU28'!Z8-'TRA_Stock UK'!Z8</f>
        <v>802971.78307285707</v>
      </c>
      <c r="AA8" s="53">
        <f>'TRA_Stock EU28'!AA8-'TRA_Stock UK'!AA8</f>
        <v>812271.72415379121</v>
      </c>
      <c r="AB8" s="53">
        <f>'TRA_Stock EU28'!AB8-'TRA_Stock UK'!AB8</f>
        <v>820137.52088835114</v>
      </c>
      <c r="AC8" s="53">
        <f>'TRA_Stock EU28'!AC8-'TRA_Stock UK'!AC8</f>
        <v>827043.94772909558</v>
      </c>
      <c r="AD8" s="53">
        <f>'TRA_Stock EU28'!AD8-'TRA_Stock UK'!AD8</f>
        <v>833857.95051988622</v>
      </c>
      <c r="AE8" s="53">
        <f>'TRA_Stock EU28'!AE8-'TRA_Stock UK'!AE8</f>
        <v>840322.71328965062</v>
      </c>
      <c r="AF8" s="53">
        <f>'TRA_Stock EU28'!AF8-'TRA_Stock UK'!AF8</f>
        <v>846281.72898901696</v>
      </c>
      <c r="AG8" s="53">
        <f>'TRA_Stock EU28'!AG8-'TRA_Stock UK'!AG8</f>
        <v>851437.9412948871</v>
      </c>
      <c r="AH8" s="53">
        <f>'TRA_Stock EU28'!AH8-'TRA_Stock UK'!AH8</f>
        <v>855975.55543449649</v>
      </c>
      <c r="AI8" s="53">
        <f>'TRA_Stock EU28'!AI8-'TRA_Stock UK'!AI8</f>
        <v>860425.43311583274</v>
      </c>
      <c r="AJ8" s="53">
        <f>'TRA_Stock EU28'!AJ8-'TRA_Stock UK'!AJ8</f>
        <v>865876.25259779964</v>
      </c>
      <c r="AK8" s="53">
        <f>'TRA_Stock EU28'!AK8-'TRA_Stock UK'!AK8</f>
        <v>870921.88612589298</v>
      </c>
      <c r="AL8" s="53">
        <f>'TRA_Stock EU28'!AL8-'TRA_Stock UK'!AL8</f>
        <v>875761.44303944556</v>
      </c>
      <c r="AM8" s="53">
        <f>'TRA_Stock EU28'!AM8-'TRA_Stock UK'!AM8</f>
        <v>880680.07310537517</v>
      </c>
      <c r="AN8" s="53">
        <f>'TRA_Stock EU28'!AN8-'TRA_Stock UK'!AN8</f>
        <v>885423.11266985419</v>
      </c>
      <c r="AO8" s="53">
        <f>'TRA_Stock EU28'!AO8-'TRA_Stock UK'!AO8</f>
        <v>890139.47416629118</v>
      </c>
      <c r="AP8" s="53">
        <f>'TRA_Stock EU28'!AP8-'TRA_Stock UK'!AP8</f>
        <v>895523.63614851481</v>
      </c>
      <c r="AQ8" s="53">
        <f>'TRA_Stock EU28'!AQ8-'TRA_Stock UK'!AQ8</f>
        <v>900832.41945117142</v>
      </c>
      <c r="AR8" s="53">
        <f>'TRA_Stock EU28'!AR8-'TRA_Stock UK'!AR8</f>
        <v>905995.2832072255</v>
      </c>
      <c r="AS8" s="53">
        <f>'TRA_Stock EU28'!AS8-'TRA_Stock UK'!AS8</f>
        <v>911081.2255953087</v>
      </c>
      <c r="AT8" s="53">
        <f>'TRA_Stock EU28'!AT8-'TRA_Stock UK'!AT8</f>
        <v>916160.18754307716</v>
      </c>
      <c r="AU8" s="53">
        <f>'TRA_Stock EU28'!AU8-'TRA_Stock UK'!AU8</f>
        <v>921323.55148727784</v>
      </c>
      <c r="AV8" s="53">
        <f>'TRA_Stock EU28'!AV8-'TRA_Stock UK'!AV8</f>
        <v>926457.0332194654</v>
      </c>
      <c r="AW8" s="53">
        <f>'TRA_Stock EU28'!AW8-'TRA_Stock UK'!AW8</f>
        <v>931885.12100350915</v>
      </c>
      <c r="AX8" s="53">
        <f>'TRA_Stock EU28'!AX8-'TRA_Stock UK'!AX8</f>
        <v>937409.18962553539</v>
      </c>
      <c r="AY8" s="53">
        <f>'TRA_Stock EU28'!AY8-'TRA_Stock UK'!AY8</f>
        <v>943149.89767685544</v>
      </c>
      <c r="AZ8" s="53">
        <f>'TRA_Stock EU28'!AZ8-'TRA_Stock UK'!AZ8</f>
        <v>949001.23219837702</v>
      </c>
    </row>
    <row r="9" spans="1:52" x14ac:dyDescent="0.35">
      <c r="A9" s="48" t="s">
        <v>862</v>
      </c>
      <c r="B9" s="49">
        <f>'TRA_Stock EU28'!B9-'TRA_Stock UK'!B9</f>
        <v>16779.5</v>
      </c>
      <c r="C9" s="49">
        <f>'TRA_Stock EU28'!C9-'TRA_Stock UK'!C9</f>
        <v>16998</v>
      </c>
      <c r="D9" s="49">
        <f>'TRA_Stock EU28'!D9-'TRA_Stock UK'!D9</f>
        <v>17525.5</v>
      </c>
      <c r="E9" s="49">
        <f>'TRA_Stock EU28'!E9-'TRA_Stock UK'!E9</f>
        <v>18417.5</v>
      </c>
      <c r="F9" s="49">
        <f>'TRA_Stock EU28'!F9-'TRA_Stock UK'!F9</f>
        <v>18887</v>
      </c>
      <c r="G9" s="49">
        <f>'TRA_Stock EU28'!G9-'TRA_Stock UK'!G9</f>
        <v>19305</v>
      </c>
      <c r="H9" s="49">
        <f>'TRA_Stock EU28'!H9-'TRA_Stock UK'!H9</f>
        <v>19621</v>
      </c>
      <c r="I9" s="49">
        <f>'TRA_Stock EU28'!I9-'TRA_Stock UK'!I9</f>
        <v>20017</v>
      </c>
      <c r="J9" s="49">
        <f>'TRA_Stock EU28'!J9-'TRA_Stock UK'!J9</f>
        <v>20542.5</v>
      </c>
      <c r="K9" s="49">
        <f>'TRA_Stock EU28'!K9-'TRA_Stock UK'!K9</f>
        <v>20838</v>
      </c>
      <c r="L9" s="49">
        <f>'TRA_Stock EU28'!L9-'TRA_Stock UK'!L9</f>
        <v>21158.5</v>
      </c>
      <c r="M9" s="49">
        <f>'TRA_Stock EU28'!M9-'TRA_Stock UK'!M9</f>
        <v>21405.5</v>
      </c>
      <c r="N9" s="49">
        <f>'TRA_Stock EU28'!N9-'TRA_Stock UK'!N9</f>
        <v>21675.5</v>
      </c>
      <c r="O9" s="49">
        <f>'TRA_Stock EU28'!O9-'TRA_Stock UK'!O9</f>
        <v>21714.5</v>
      </c>
      <c r="P9" s="49">
        <f>'TRA_Stock EU28'!P9-'TRA_Stock UK'!P9</f>
        <v>21726.5</v>
      </c>
      <c r="Q9" s="49">
        <f>'TRA_Stock EU28'!Q9-'TRA_Stock UK'!Q9</f>
        <v>21686.5</v>
      </c>
      <c r="R9" s="49">
        <f>'TRA_Stock EU28'!R9-'TRA_Stock UK'!R9</f>
        <v>22276.95894244239</v>
      </c>
      <c r="S9" s="49">
        <f>'TRA_Stock EU28'!S9-'TRA_Stock UK'!S9</f>
        <v>22958.275781138731</v>
      </c>
      <c r="T9" s="49">
        <f>'TRA_Stock EU28'!T9-'TRA_Stock UK'!T9</f>
        <v>23587.33798974712</v>
      </c>
      <c r="U9" s="49">
        <f>'TRA_Stock EU28'!U9-'TRA_Stock UK'!U9</f>
        <v>24102.658820123077</v>
      </c>
      <c r="V9" s="49">
        <f>'TRA_Stock EU28'!V9-'TRA_Stock UK'!V9</f>
        <v>24493.444408808573</v>
      </c>
      <c r="W9" s="49">
        <f>'TRA_Stock EU28'!W9-'TRA_Stock UK'!W9</f>
        <v>24832.705921256878</v>
      </c>
      <c r="X9" s="49">
        <f>'TRA_Stock EU28'!X9-'TRA_Stock UK'!X9</f>
        <v>25110.197591076649</v>
      </c>
      <c r="Y9" s="49">
        <f>'TRA_Stock EU28'!Y9-'TRA_Stock UK'!Y9</f>
        <v>25394.807909090039</v>
      </c>
      <c r="Z9" s="49">
        <f>'TRA_Stock EU28'!Z9-'TRA_Stock UK'!Z9</f>
        <v>25645.28233867923</v>
      </c>
      <c r="AA9" s="49">
        <f>'TRA_Stock EU28'!AA9-'TRA_Stock UK'!AA9</f>
        <v>25894.124260524532</v>
      </c>
      <c r="AB9" s="49">
        <f>'TRA_Stock EU28'!AB9-'TRA_Stock UK'!AB9</f>
        <v>26150.09204888171</v>
      </c>
      <c r="AC9" s="49">
        <f>'TRA_Stock EU28'!AC9-'TRA_Stock UK'!AC9</f>
        <v>26413.412587377388</v>
      </c>
      <c r="AD9" s="49">
        <f>'TRA_Stock EU28'!AD9-'TRA_Stock UK'!AD9</f>
        <v>26633.79013362321</v>
      </c>
      <c r="AE9" s="49">
        <f>'TRA_Stock EU28'!AE9-'TRA_Stock UK'!AE9</f>
        <v>26854.075257206292</v>
      </c>
      <c r="AF9" s="49">
        <f>'TRA_Stock EU28'!AF9-'TRA_Stock UK'!AF9</f>
        <v>27067.134848494068</v>
      </c>
      <c r="AG9" s="49">
        <f>'TRA_Stock EU28'!AG9-'TRA_Stock UK'!AG9</f>
        <v>27285.669188017087</v>
      </c>
      <c r="AH9" s="49">
        <f>'TRA_Stock EU28'!AH9-'TRA_Stock UK'!AH9</f>
        <v>27484.648859878842</v>
      </c>
      <c r="AI9" s="49">
        <f>'TRA_Stock EU28'!AI9-'TRA_Stock UK'!AI9</f>
        <v>27674.886890899797</v>
      </c>
      <c r="AJ9" s="49">
        <f>'TRA_Stock EU28'!AJ9-'TRA_Stock UK'!AJ9</f>
        <v>27860.945799682315</v>
      </c>
      <c r="AK9" s="49">
        <f>'TRA_Stock EU28'!AK9-'TRA_Stock UK'!AK9</f>
        <v>28042.563179933859</v>
      </c>
      <c r="AL9" s="49">
        <f>'TRA_Stock EU28'!AL9-'TRA_Stock UK'!AL9</f>
        <v>28221.010657677907</v>
      </c>
      <c r="AM9" s="49">
        <f>'TRA_Stock EU28'!AM9-'TRA_Stock UK'!AM9</f>
        <v>28397.208226475974</v>
      </c>
      <c r="AN9" s="49">
        <f>'TRA_Stock EU28'!AN9-'TRA_Stock UK'!AN9</f>
        <v>28570.423135372235</v>
      </c>
      <c r="AO9" s="49">
        <f>'TRA_Stock EU28'!AO9-'TRA_Stock UK'!AO9</f>
        <v>28754.865835626195</v>
      </c>
      <c r="AP9" s="49">
        <f>'TRA_Stock EU28'!AP9-'TRA_Stock UK'!AP9</f>
        <v>28943.834048831803</v>
      </c>
      <c r="AQ9" s="49">
        <f>'TRA_Stock EU28'!AQ9-'TRA_Stock UK'!AQ9</f>
        <v>29136.594529137055</v>
      </c>
      <c r="AR9" s="49">
        <f>'TRA_Stock EU28'!AR9-'TRA_Stock UK'!AR9</f>
        <v>29332.44564350172</v>
      </c>
      <c r="AS9" s="49">
        <f>'TRA_Stock EU28'!AS9-'TRA_Stock UK'!AS9</f>
        <v>29530.65920444786</v>
      </c>
      <c r="AT9" s="49">
        <f>'TRA_Stock EU28'!AT9-'TRA_Stock UK'!AT9</f>
        <v>29732.317214804851</v>
      </c>
      <c r="AU9" s="49">
        <f>'TRA_Stock EU28'!AU9-'TRA_Stock UK'!AU9</f>
        <v>29938.77842635681</v>
      </c>
      <c r="AV9" s="49">
        <f>'TRA_Stock EU28'!AV9-'TRA_Stock UK'!AV9</f>
        <v>30145.946845248705</v>
      </c>
      <c r="AW9" s="49">
        <f>'TRA_Stock EU28'!AW9-'TRA_Stock UK'!AW9</f>
        <v>30358.530253899327</v>
      </c>
      <c r="AX9" s="49">
        <f>'TRA_Stock EU28'!AX9-'TRA_Stock UK'!AX9</f>
        <v>30581.807120886475</v>
      </c>
      <c r="AY9" s="49">
        <f>'TRA_Stock EU28'!AY9-'TRA_Stock UK'!AY9</f>
        <v>30822.508862697869</v>
      </c>
      <c r="AZ9" s="49">
        <f>'TRA_Stock EU28'!AZ9-'TRA_Stock UK'!AZ9</f>
        <v>31085.829950378033</v>
      </c>
    </row>
    <row r="10" spans="1:52" x14ac:dyDescent="0.35">
      <c r="A10" s="50" t="s">
        <v>863</v>
      </c>
      <c r="B10" s="51">
        <f>'TRA_Stock EU28'!B10-'TRA_Stock UK'!B10</f>
        <v>8023.5</v>
      </c>
      <c r="C10" s="51">
        <f>'TRA_Stock EU28'!C10-'TRA_Stock UK'!C10</f>
        <v>8087</v>
      </c>
      <c r="D10" s="51">
        <f>'TRA_Stock EU28'!D10-'TRA_Stock UK'!D10</f>
        <v>8416</v>
      </c>
      <c r="E10" s="51">
        <f>'TRA_Stock EU28'!E10-'TRA_Stock UK'!E10</f>
        <v>8887.5</v>
      </c>
      <c r="F10" s="51">
        <f>'TRA_Stock EU28'!F10-'TRA_Stock UK'!F10</f>
        <v>9127</v>
      </c>
      <c r="G10" s="51">
        <f>'TRA_Stock EU28'!G10-'TRA_Stock UK'!G10</f>
        <v>9390.5</v>
      </c>
      <c r="H10" s="51">
        <f>'TRA_Stock EU28'!H10-'TRA_Stock UK'!H10</f>
        <v>9499</v>
      </c>
      <c r="I10" s="51">
        <f>'TRA_Stock EU28'!I10-'TRA_Stock UK'!I10</f>
        <v>9664.5</v>
      </c>
      <c r="J10" s="51">
        <f>'TRA_Stock EU28'!J10-'TRA_Stock UK'!J10</f>
        <v>9870</v>
      </c>
      <c r="K10" s="51">
        <f>'TRA_Stock EU28'!K10-'TRA_Stock UK'!K10</f>
        <v>9968</v>
      </c>
      <c r="L10" s="51">
        <f>'TRA_Stock EU28'!L10-'TRA_Stock UK'!L10</f>
        <v>10106</v>
      </c>
      <c r="M10" s="51">
        <f>'TRA_Stock EU28'!M10-'TRA_Stock UK'!M10</f>
        <v>10266</v>
      </c>
      <c r="N10" s="51">
        <f>'TRA_Stock EU28'!N10-'TRA_Stock UK'!N10</f>
        <v>10392</v>
      </c>
      <c r="O10" s="51">
        <f>'TRA_Stock EU28'!O10-'TRA_Stock UK'!O10</f>
        <v>10430</v>
      </c>
      <c r="P10" s="51">
        <f>'TRA_Stock EU28'!P10-'TRA_Stock UK'!P10</f>
        <v>10386.5</v>
      </c>
      <c r="Q10" s="51">
        <f>'TRA_Stock EU28'!Q10-'TRA_Stock UK'!Q10</f>
        <v>10365.5</v>
      </c>
      <c r="R10" s="51">
        <f>'TRA_Stock EU28'!R10-'TRA_Stock UK'!R10</f>
        <v>10554.461930519119</v>
      </c>
      <c r="S10" s="51">
        <f>'TRA_Stock EU28'!S10-'TRA_Stock UK'!S10</f>
        <v>10824.475996754662</v>
      </c>
      <c r="T10" s="51">
        <f>'TRA_Stock EU28'!T10-'TRA_Stock UK'!T10</f>
        <v>11046.114947920494</v>
      </c>
      <c r="U10" s="51">
        <f>'TRA_Stock EU28'!U10-'TRA_Stock UK'!U10</f>
        <v>11221.27636127233</v>
      </c>
      <c r="V10" s="51">
        <f>'TRA_Stock EU28'!V10-'TRA_Stock UK'!V10</f>
        <v>11347.030288489941</v>
      </c>
      <c r="W10" s="51">
        <f>'TRA_Stock EU28'!W10-'TRA_Stock UK'!W10</f>
        <v>11450.439686072285</v>
      </c>
      <c r="X10" s="51">
        <f>'TRA_Stock EU28'!X10-'TRA_Stock UK'!X10</f>
        <v>11522.038507900674</v>
      </c>
      <c r="Y10" s="51">
        <f>'TRA_Stock EU28'!Y10-'TRA_Stock UK'!Y10</f>
        <v>11599.61561769768</v>
      </c>
      <c r="Z10" s="51">
        <f>'TRA_Stock EU28'!Z10-'TRA_Stock UK'!Z10</f>
        <v>11665.115426637589</v>
      </c>
      <c r="AA10" s="51">
        <f>'TRA_Stock EU28'!AA10-'TRA_Stock UK'!AA10</f>
        <v>11722.871547375709</v>
      </c>
      <c r="AB10" s="51">
        <f>'TRA_Stock EU28'!AB10-'TRA_Stock UK'!AB10</f>
        <v>11794.241719037485</v>
      </c>
      <c r="AC10" s="51">
        <f>'TRA_Stock EU28'!AC10-'TRA_Stock UK'!AC10</f>
        <v>11867.789091376431</v>
      </c>
      <c r="AD10" s="51">
        <f>'TRA_Stock EU28'!AD10-'TRA_Stock UK'!AD10</f>
        <v>11912.330922194804</v>
      </c>
      <c r="AE10" s="51">
        <f>'TRA_Stock EU28'!AE10-'TRA_Stock UK'!AE10</f>
        <v>11962.450156019007</v>
      </c>
      <c r="AF10" s="51">
        <f>'TRA_Stock EU28'!AF10-'TRA_Stock UK'!AF10</f>
        <v>12010.369236287528</v>
      </c>
      <c r="AG10" s="51">
        <f>'TRA_Stock EU28'!AG10-'TRA_Stock UK'!AG10</f>
        <v>12061.112324164551</v>
      </c>
      <c r="AH10" s="51">
        <f>'TRA_Stock EU28'!AH10-'TRA_Stock UK'!AH10</f>
        <v>12090.338485333392</v>
      </c>
      <c r="AI10" s="51">
        <f>'TRA_Stock EU28'!AI10-'TRA_Stock UK'!AI10</f>
        <v>12116.281283824894</v>
      </c>
      <c r="AJ10" s="51">
        <f>'TRA_Stock EU28'!AJ10-'TRA_Stock UK'!AJ10</f>
        <v>12139.336635546473</v>
      </c>
      <c r="AK10" s="51">
        <f>'TRA_Stock EU28'!AK10-'TRA_Stock UK'!AK10</f>
        <v>12155.677943213737</v>
      </c>
      <c r="AL10" s="51">
        <f>'TRA_Stock EU28'!AL10-'TRA_Stock UK'!AL10</f>
        <v>12169.789317203024</v>
      </c>
      <c r="AM10" s="51">
        <f>'TRA_Stock EU28'!AM10-'TRA_Stock UK'!AM10</f>
        <v>12180.607103643275</v>
      </c>
      <c r="AN10" s="51">
        <f>'TRA_Stock EU28'!AN10-'TRA_Stock UK'!AN10</f>
        <v>12186.868661613893</v>
      </c>
      <c r="AO10" s="51">
        <f>'TRA_Stock EU28'!AO10-'TRA_Stock UK'!AO10</f>
        <v>12201.231716245475</v>
      </c>
      <c r="AP10" s="51">
        <f>'TRA_Stock EU28'!AP10-'TRA_Stock UK'!AP10</f>
        <v>12215.969950907032</v>
      </c>
      <c r="AQ10" s="51">
        <f>'TRA_Stock EU28'!AQ10-'TRA_Stock UK'!AQ10</f>
        <v>12229.362324543319</v>
      </c>
      <c r="AR10" s="51">
        <f>'TRA_Stock EU28'!AR10-'TRA_Stock UK'!AR10</f>
        <v>12241.066265827774</v>
      </c>
      <c r="AS10" s="51">
        <f>'TRA_Stock EU28'!AS10-'TRA_Stock UK'!AS10</f>
        <v>12249.755280794187</v>
      </c>
      <c r="AT10" s="51">
        <f>'TRA_Stock EU28'!AT10-'TRA_Stock UK'!AT10</f>
        <v>12257.454357340595</v>
      </c>
      <c r="AU10" s="51">
        <f>'TRA_Stock EU28'!AU10-'TRA_Stock UK'!AU10</f>
        <v>12264.157178546793</v>
      </c>
      <c r="AV10" s="51">
        <f>'TRA_Stock EU28'!AV10-'TRA_Stock UK'!AV10</f>
        <v>12266.038122468442</v>
      </c>
      <c r="AW10" s="51">
        <f>'TRA_Stock EU28'!AW10-'TRA_Stock UK'!AW10</f>
        <v>12270.360893477631</v>
      </c>
      <c r="AX10" s="51">
        <f>'TRA_Stock EU28'!AX10-'TRA_Stock UK'!AX10</f>
        <v>12286.817446141738</v>
      </c>
      <c r="AY10" s="51">
        <f>'TRA_Stock EU28'!AY10-'TRA_Stock UK'!AY10</f>
        <v>12317.28230704879</v>
      </c>
      <c r="AZ10" s="51">
        <f>'TRA_Stock EU28'!AZ10-'TRA_Stock UK'!AZ10</f>
        <v>12366.297725266748</v>
      </c>
    </row>
    <row r="11" spans="1:52" x14ac:dyDescent="0.35">
      <c r="A11" s="52" t="s">
        <v>864</v>
      </c>
      <c r="B11" s="53">
        <f>'TRA_Stock EU28'!B11-'TRA_Stock UK'!B11</f>
        <v>362</v>
      </c>
      <c r="C11" s="53">
        <f>'TRA_Stock EU28'!C11-'TRA_Stock UK'!C11</f>
        <v>400.5</v>
      </c>
      <c r="D11" s="53">
        <f>'TRA_Stock EU28'!D11-'TRA_Stock UK'!D11</f>
        <v>419.5</v>
      </c>
      <c r="E11" s="53">
        <f>'TRA_Stock EU28'!E11-'TRA_Stock UK'!E11</f>
        <v>444.5</v>
      </c>
      <c r="F11" s="53">
        <f>'TRA_Stock EU28'!F11-'TRA_Stock UK'!F11</f>
        <v>474</v>
      </c>
      <c r="G11" s="53">
        <f>'TRA_Stock EU28'!G11-'TRA_Stock UK'!G11</f>
        <v>499.5</v>
      </c>
      <c r="H11" s="53">
        <f>'TRA_Stock EU28'!H11-'TRA_Stock UK'!H11</f>
        <v>515</v>
      </c>
      <c r="I11" s="53">
        <f>'TRA_Stock EU28'!I11-'TRA_Stock UK'!I11</f>
        <v>538</v>
      </c>
      <c r="J11" s="53">
        <f>'TRA_Stock EU28'!J11-'TRA_Stock UK'!J11</f>
        <v>592.5</v>
      </c>
      <c r="K11" s="53">
        <f>'TRA_Stock EU28'!K11-'TRA_Stock UK'!K11</f>
        <v>642</v>
      </c>
      <c r="L11" s="53">
        <f>'TRA_Stock EU28'!L11-'TRA_Stock UK'!L11</f>
        <v>655</v>
      </c>
      <c r="M11" s="53">
        <f>'TRA_Stock EU28'!M11-'TRA_Stock UK'!M11</f>
        <v>658</v>
      </c>
      <c r="N11" s="53">
        <f>'TRA_Stock EU28'!N11-'TRA_Stock UK'!N11</f>
        <v>662</v>
      </c>
      <c r="O11" s="53">
        <f>'TRA_Stock EU28'!O11-'TRA_Stock UK'!O11</f>
        <v>674</v>
      </c>
      <c r="P11" s="53">
        <f>'TRA_Stock EU28'!P11-'TRA_Stock UK'!P11</f>
        <v>676</v>
      </c>
      <c r="Q11" s="53">
        <f>'TRA_Stock EU28'!Q11-'TRA_Stock UK'!Q11</f>
        <v>683</v>
      </c>
      <c r="R11" s="53">
        <f>'TRA_Stock EU28'!R11-'TRA_Stock UK'!R11</f>
        <v>683.33620370570657</v>
      </c>
      <c r="S11" s="53">
        <f>'TRA_Stock EU28'!S11-'TRA_Stock UK'!S11</f>
        <v>709.08655048962828</v>
      </c>
      <c r="T11" s="53">
        <f>'TRA_Stock EU28'!T11-'TRA_Stock UK'!T11</f>
        <v>734.28056548686959</v>
      </c>
      <c r="U11" s="53">
        <f>'TRA_Stock EU28'!U11-'TRA_Stock UK'!U11</f>
        <v>761.70856218687061</v>
      </c>
      <c r="V11" s="53">
        <f>'TRA_Stock EU28'!V11-'TRA_Stock UK'!V11</f>
        <v>789.10412404402757</v>
      </c>
      <c r="W11" s="53">
        <f>'TRA_Stock EU28'!W11-'TRA_Stock UK'!W11</f>
        <v>814.73028642719623</v>
      </c>
      <c r="X11" s="53">
        <f>'TRA_Stock EU28'!X11-'TRA_Stock UK'!X11</f>
        <v>846.75897470346206</v>
      </c>
      <c r="Y11" s="53">
        <f>'TRA_Stock EU28'!Y11-'TRA_Stock UK'!Y11</f>
        <v>874.42126599795711</v>
      </c>
      <c r="Z11" s="53">
        <f>'TRA_Stock EU28'!Z11-'TRA_Stock UK'!Z11</f>
        <v>894.02906628097458</v>
      </c>
      <c r="AA11" s="53">
        <f>'TRA_Stock EU28'!AA11-'TRA_Stock UK'!AA11</f>
        <v>922.38170480696908</v>
      </c>
      <c r="AB11" s="53">
        <f>'TRA_Stock EU28'!AB11-'TRA_Stock UK'!AB11</f>
        <v>953.77661741137581</v>
      </c>
      <c r="AC11" s="53">
        <f>'TRA_Stock EU28'!AC11-'TRA_Stock UK'!AC11</f>
        <v>990.79092196708234</v>
      </c>
      <c r="AD11" s="53">
        <f>'TRA_Stock EU28'!AD11-'TRA_Stock UK'!AD11</f>
        <v>1022.8683766583863</v>
      </c>
      <c r="AE11" s="53">
        <f>'TRA_Stock EU28'!AE11-'TRA_Stock UK'!AE11</f>
        <v>1052.3202512405203</v>
      </c>
      <c r="AF11" s="53">
        <f>'TRA_Stock EU28'!AF11-'TRA_Stock UK'!AF11</f>
        <v>1077.3869993549681</v>
      </c>
      <c r="AG11" s="53">
        <f>'TRA_Stock EU28'!AG11-'TRA_Stock UK'!AG11</f>
        <v>1103.8124653119801</v>
      </c>
      <c r="AH11" s="53">
        <f>'TRA_Stock EU28'!AH11-'TRA_Stock UK'!AH11</f>
        <v>1133.3957612321849</v>
      </c>
      <c r="AI11" s="53">
        <f>'TRA_Stock EU28'!AI11-'TRA_Stock UK'!AI11</f>
        <v>1155.5941541974557</v>
      </c>
      <c r="AJ11" s="53">
        <f>'TRA_Stock EU28'!AJ11-'TRA_Stock UK'!AJ11</f>
        <v>1174.0522880109888</v>
      </c>
      <c r="AK11" s="53">
        <f>'TRA_Stock EU28'!AK11-'TRA_Stock UK'!AK11</f>
        <v>1193.0044663673327</v>
      </c>
      <c r="AL11" s="53">
        <f>'TRA_Stock EU28'!AL11-'TRA_Stock UK'!AL11</f>
        <v>1208.0506074002828</v>
      </c>
      <c r="AM11" s="53">
        <f>'TRA_Stock EU28'!AM11-'TRA_Stock UK'!AM11</f>
        <v>1221.3059754207982</v>
      </c>
      <c r="AN11" s="53">
        <f>'TRA_Stock EU28'!AN11-'TRA_Stock UK'!AN11</f>
        <v>1233.3607915138414</v>
      </c>
      <c r="AO11" s="53">
        <f>'TRA_Stock EU28'!AO11-'TRA_Stock UK'!AO11</f>
        <v>1244.796705716423</v>
      </c>
      <c r="AP11" s="53">
        <f>'TRA_Stock EU28'!AP11-'TRA_Stock UK'!AP11</f>
        <v>1255.220225204994</v>
      </c>
      <c r="AQ11" s="53">
        <f>'TRA_Stock EU28'!AQ11-'TRA_Stock UK'!AQ11</f>
        <v>1265.5769669301005</v>
      </c>
      <c r="AR11" s="53">
        <f>'TRA_Stock EU28'!AR11-'TRA_Stock UK'!AR11</f>
        <v>1275.4409612673105</v>
      </c>
      <c r="AS11" s="53">
        <f>'TRA_Stock EU28'!AS11-'TRA_Stock UK'!AS11</f>
        <v>1285.2984261232768</v>
      </c>
      <c r="AT11" s="53">
        <f>'TRA_Stock EU28'!AT11-'TRA_Stock UK'!AT11</f>
        <v>1294.824650486021</v>
      </c>
      <c r="AU11" s="53">
        <f>'TRA_Stock EU28'!AU11-'TRA_Stock UK'!AU11</f>
        <v>1303.1374122021098</v>
      </c>
      <c r="AV11" s="53">
        <f>'TRA_Stock EU28'!AV11-'TRA_Stock UK'!AV11</f>
        <v>1311.159234373406</v>
      </c>
      <c r="AW11" s="53">
        <f>'TRA_Stock EU28'!AW11-'TRA_Stock UK'!AW11</f>
        <v>1319.5078615081527</v>
      </c>
      <c r="AX11" s="53">
        <f>'TRA_Stock EU28'!AX11-'TRA_Stock UK'!AX11</f>
        <v>1323.8448585249823</v>
      </c>
      <c r="AY11" s="53">
        <f>'TRA_Stock EU28'!AY11-'TRA_Stock UK'!AY11</f>
        <v>1328.9552221638091</v>
      </c>
      <c r="AZ11" s="53">
        <f>'TRA_Stock EU28'!AZ11-'TRA_Stock UK'!AZ11</f>
        <v>1336.809610905357</v>
      </c>
    </row>
    <row r="12" spans="1:52" x14ac:dyDescent="0.35">
      <c r="A12" s="52" t="s">
        <v>865</v>
      </c>
      <c r="B12" s="53">
        <f>'TRA_Stock EU28'!B12-'TRA_Stock UK'!B12</f>
        <v>8394</v>
      </c>
      <c r="C12" s="53">
        <f>'TRA_Stock EU28'!C12-'TRA_Stock UK'!C12</f>
        <v>8510.5</v>
      </c>
      <c r="D12" s="53">
        <f>'TRA_Stock EU28'!D12-'TRA_Stock UK'!D12</f>
        <v>8690</v>
      </c>
      <c r="E12" s="53">
        <f>'TRA_Stock EU28'!E12-'TRA_Stock UK'!E12</f>
        <v>9085.5</v>
      </c>
      <c r="F12" s="53">
        <f>'TRA_Stock EU28'!F12-'TRA_Stock UK'!F12</f>
        <v>9286</v>
      </c>
      <c r="G12" s="53">
        <f>'TRA_Stock EU28'!G12-'TRA_Stock UK'!G12</f>
        <v>9415</v>
      </c>
      <c r="H12" s="53">
        <f>'TRA_Stock EU28'!H12-'TRA_Stock UK'!H12</f>
        <v>9607</v>
      </c>
      <c r="I12" s="53">
        <f>'TRA_Stock EU28'!I12-'TRA_Stock UK'!I12</f>
        <v>9814.5</v>
      </c>
      <c r="J12" s="53">
        <f>'TRA_Stock EU28'!J12-'TRA_Stock UK'!J12</f>
        <v>10080</v>
      </c>
      <c r="K12" s="53">
        <f>'TRA_Stock EU28'!K12-'TRA_Stock UK'!K12</f>
        <v>10228</v>
      </c>
      <c r="L12" s="53">
        <f>'TRA_Stock EU28'!L12-'TRA_Stock UK'!L12</f>
        <v>10397.5</v>
      </c>
      <c r="M12" s="53">
        <f>'TRA_Stock EU28'!M12-'TRA_Stock UK'!M12</f>
        <v>10481.5</v>
      </c>
      <c r="N12" s="53">
        <f>'TRA_Stock EU28'!N12-'TRA_Stock UK'!N12</f>
        <v>10621.5</v>
      </c>
      <c r="O12" s="53">
        <f>'TRA_Stock EU28'!O12-'TRA_Stock UK'!O12</f>
        <v>10610.5</v>
      </c>
      <c r="P12" s="53">
        <f>'TRA_Stock EU28'!P12-'TRA_Stock UK'!P12</f>
        <v>10664</v>
      </c>
      <c r="Q12" s="53">
        <f>'TRA_Stock EU28'!Q12-'TRA_Stock UK'!Q12</f>
        <v>10638</v>
      </c>
      <c r="R12" s="53">
        <f>'TRA_Stock EU28'!R12-'TRA_Stock UK'!R12</f>
        <v>11039.160808217559</v>
      </c>
      <c r="S12" s="53">
        <f>'TRA_Stock EU28'!S12-'TRA_Stock UK'!S12</f>
        <v>11424.713233894441</v>
      </c>
      <c r="T12" s="53">
        <f>'TRA_Stock EU28'!T12-'TRA_Stock UK'!T12</f>
        <v>11806.942476339755</v>
      </c>
      <c r="U12" s="53">
        <f>'TRA_Stock EU28'!U12-'TRA_Stock UK'!U12</f>
        <v>12119.673896663875</v>
      </c>
      <c r="V12" s="53">
        <f>'TRA_Stock EU28'!V12-'TRA_Stock UK'!V12</f>
        <v>12357.309996274606</v>
      </c>
      <c r="W12" s="53">
        <f>'TRA_Stock EU28'!W12-'TRA_Stock UK'!W12</f>
        <v>12567.535948757399</v>
      </c>
      <c r="X12" s="53">
        <f>'TRA_Stock EU28'!X12-'TRA_Stock UK'!X12</f>
        <v>12741.400108472513</v>
      </c>
      <c r="Y12" s="53">
        <f>'TRA_Stock EU28'!Y12-'TRA_Stock UK'!Y12</f>
        <v>12920.771025394402</v>
      </c>
      <c r="Z12" s="53">
        <f>'TRA_Stock EU28'!Z12-'TRA_Stock UK'!Z12</f>
        <v>13086.137845760662</v>
      </c>
      <c r="AA12" s="53">
        <f>'TRA_Stock EU28'!AA12-'TRA_Stock UK'!AA12</f>
        <v>13248.871008341852</v>
      </c>
      <c r="AB12" s="53">
        <f>'TRA_Stock EU28'!AB12-'TRA_Stock UK'!AB12</f>
        <v>13402.07371243285</v>
      </c>
      <c r="AC12" s="53">
        <f>'TRA_Stock EU28'!AC12-'TRA_Stock UK'!AC12</f>
        <v>13554.832574033877</v>
      </c>
      <c r="AD12" s="53">
        <f>'TRA_Stock EU28'!AD12-'TRA_Stock UK'!AD12</f>
        <v>13698.590834770021</v>
      </c>
      <c r="AE12" s="53">
        <f>'TRA_Stock EU28'!AE12-'TRA_Stock UK'!AE12</f>
        <v>13839.304849946766</v>
      </c>
      <c r="AF12" s="53">
        <f>'TRA_Stock EU28'!AF12-'TRA_Stock UK'!AF12</f>
        <v>13979.378612851571</v>
      </c>
      <c r="AG12" s="53">
        <f>'TRA_Stock EU28'!AG12-'TRA_Stock UK'!AG12</f>
        <v>14120.744398540555</v>
      </c>
      <c r="AH12" s="53">
        <f>'TRA_Stock EU28'!AH12-'TRA_Stock UK'!AH12</f>
        <v>14260.914613313267</v>
      </c>
      <c r="AI12" s="53">
        <f>'TRA_Stock EU28'!AI12-'TRA_Stock UK'!AI12</f>
        <v>14403.011452877448</v>
      </c>
      <c r="AJ12" s="53">
        <f>'TRA_Stock EU28'!AJ12-'TRA_Stock UK'!AJ12</f>
        <v>14547.556876124854</v>
      </c>
      <c r="AK12" s="53">
        <f>'TRA_Stock EU28'!AK12-'TRA_Stock UK'!AK12</f>
        <v>14693.880770352789</v>
      </c>
      <c r="AL12" s="53">
        <f>'TRA_Stock EU28'!AL12-'TRA_Stock UK'!AL12</f>
        <v>14843.170733074599</v>
      </c>
      <c r="AM12" s="53">
        <f>'TRA_Stock EU28'!AM12-'TRA_Stock UK'!AM12</f>
        <v>14995.295147411904</v>
      </c>
      <c r="AN12" s="53">
        <f>'TRA_Stock EU28'!AN12-'TRA_Stock UK'!AN12</f>
        <v>15150.193682244497</v>
      </c>
      <c r="AO12" s="53">
        <f>'TRA_Stock EU28'!AO12-'TRA_Stock UK'!AO12</f>
        <v>15308.8374136643</v>
      </c>
      <c r="AP12" s="53">
        <f>'TRA_Stock EU28'!AP12-'TRA_Stock UK'!AP12</f>
        <v>15472.643872719775</v>
      </c>
      <c r="AQ12" s="53">
        <f>'TRA_Stock EU28'!AQ12-'TRA_Stock UK'!AQ12</f>
        <v>15641.655237663634</v>
      </c>
      <c r="AR12" s="53">
        <f>'TRA_Stock EU28'!AR12-'TRA_Stock UK'!AR12</f>
        <v>15815.938416406629</v>
      </c>
      <c r="AS12" s="53">
        <f>'TRA_Stock EU28'!AS12-'TRA_Stock UK'!AS12</f>
        <v>15995.605497530394</v>
      </c>
      <c r="AT12" s="53">
        <f>'TRA_Stock EU28'!AT12-'TRA_Stock UK'!AT12</f>
        <v>16180.038206978232</v>
      </c>
      <c r="AU12" s="53">
        <f>'TRA_Stock EU28'!AU12-'TRA_Stock UK'!AU12</f>
        <v>16371.483835607909</v>
      </c>
      <c r="AV12" s="53">
        <f>'TRA_Stock EU28'!AV12-'TRA_Stock UK'!AV12</f>
        <v>16568.749488406858</v>
      </c>
      <c r="AW12" s="53">
        <f>'TRA_Stock EU28'!AW12-'TRA_Stock UK'!AW12</f>
        <v>16768.661498913541</v>
      </c>
      <c r="AX12" s="53">
        <f>'TRA_Stock EU28'!AX12-'TRA_Stock UK'!AX12</f>
        <v>16971.144816219756</v>
      </c>
      <c r="AY12" s="53">
        <f>'TRA_Stock EU28'!AY12-'TRA_Stock UK'!AY12</f>
        <v>17176.271333485271</v>
      </c>
      <c r="AZ12" s="53">
        <f>'TRA_Stock EU28'!AZ12-'TRA_Stock UK'!AZ12</f>
        <v>17382.72261420593</v>
      </c>
    </row>
    <row r="13" spans="1:52" x14ac:dyDescent="0.35">
      <c r="A13" s="48" t="s">
        <v>866</v>
      </c>
      <c r="B13" s="49">
        <f>'TRA_Stock EU28'!B13-'TRA_Stock UK'!B13</f>
        <v>14041444</v>
      </c>
      <c r="C13" s="49">
        <f>'TRA_Stock EU28'!C13-'TRA_Stock UK'!C13</f>
        <v>13812783</v>
      </c>
      <c r="D13" s="49">
        <f>'TRA_Stock EU28'!D13-'TRA_Stock UK'!D13</f>
        <v>13512391</v>
      </c>
      <c r="E13" s="49">
        <f>'TRA_Stock EU28'!E13-'TRA_Stock UK'!E13</f>
        <v>14076930.000000002</v>
      </c>
      <c r="F13" s="49">
        <f>'TRA_Stock EU28'!F13-'TRA_Stock UK'!F13</f>
        <v>15156830</v>
      </c>
      <c r="G13" s="49">
        <f>'TRA_Stock EU28'!G13-'TRA_Stock UK'!G13</f>
        <v>15792438</v>
      </c>
      <c r="H13" s="49">
        <f>'TRA_Stock EU28'!H13-'TRA_Stock UK'!H13</f>
        <v>16529328</v>
      </c>
      <c r="I13" s="49">
        <f>'TRA_Stock EU28'!I13-'TRA_Stock UK'!I13</f>
        <v>17470750</v>
      </c>
      <c r="J13" s="49">
        <f>'TRA_Stock EU28'!J13-'TRA_Stock UK'!J13</f>
        <v>17594774</v>
      </c>
      <c r="K13" s="49">
        <f>'TRA_Stock EU28'!K13-'TRA_Stock UK'!K13</f>
        <v>15990731</v>
      </c>
      <c r="L13" s="49">
        <f>'TRA_Stock EU28'!L13-'TRA_Stock UK'!L13</f>
        <v>16284234</v>
      </c>
      <c r="M13" s="49">
        <f>'TRA_Stock EU28'!M13-'TRA_Stock UK'!M13</f>
        <v>16989589</v>
      </c>
      <c r="N13" s="49">
        <f>'TRA_Stock EU28'!N13-'TRA_Stock UK'!N13</f>
        <v>16526011</v>
      </c>
      <c r="O13" s="49">
        <f>'TRA_Stock EU28'!O13-'TRA_Stock UK'!O13</f>
        <v>16386555</v>
      </c>
      <c r="P13" s="49">
        <f>'TRA_Stock EU28'!P13-'TRA_Stock UK'!P13</f>
        <v>16768707</v>
      </c>
      <c r="Q13" s="49">
        <f>'TRA_Stock EU28'!Q13-'TRA_Stock UK'!Q13</f>
        <v>17360441</v>
      </c>
      <c r="R13" s="49">
        <f>'TRA_Stock EU28'!R13-'TRA_Stock UK'!R13</f>
        <v>18790408.137748942</v>
      </c>
      <c r="S13" s="49">
        <f>'TRA_Stock EU28'!S13-'TRA_Stock UK'!S13</f>
        <v>19513804.555169221</v>
      </c>
      <c r="T13" s="49">
        <f>'TRA_Stock EU28'!T13-'TRA_Stock UK'!T13</f>
        <v>20242744.968529921</v>
      </c>
      <c r="U13" s="49">
        <f>'TRA_Stock EU28'!U13-'TRA_Stock UK'!U13</f>
        <v>20896429.282113411</v>
      </c>
      <c r="V13" s="49">
        <f>'TRA_Stock EU28'!V13-'TRA_Stock UK'!V13</f>
        <v>21472356.119852532</v>
      </c>
      <c r="W13" s="49">
        <f>'TRA_Stock EU28'!W13-'TRA_Stock UK'!W13</f>
        <v>22043181.33214632</v>
      </c>
      <c r="X13" s="49">
        <f>'TRA_Stock EU28'!X13-'TRA_Stock UK'!X13</f>
        <v>22587458.208365589</v>
      </c>
      <c r="Y13" s="49">
        <f>'TRA_Stock EU28'!Y13-'TRA_Stock UK'!Y13</f>
        <v>23074664.044510528</v>
      </c>
      <c r="Z13" s="49">
        <f>'TRA_Stock EU28'!Z13-'TRA_Stock UK'!Z13</f>
        <v>23524763.626940001</v>
      </c>
      <c r="AA13" s="49">
        <f>'TRA_Stock EU28'!AA13-'TRA_Stock UK'!AA13</f>
        <v>23999987.530620292</v>
      </c>
      <c r="AB13" s="49">
        <f>'TRA_Stock EU28'!AB13-'TRA_Stock UK'!AB13</f>
        <v>24467596.915550567</v>
      </c>
      <c r="AC13" s="49">
        <f>'TRA_Stock EU28'!AC13-'TRA_Stock UK'!AC13</f>
        <v>24950217.210206773</v>
      </c>
      <c r="AD13" s="49">
        <f>'TRA_Stock EU28'!AD13-'TRA_Stock UK'!AD13</f>
        <v>25476731.635564409</v>
      </c>
      <c r="AE13" s="49">
        <f>'TRA_Stock EU28'!AE13-'TRA_Stock UK'!AE13</f>
        <v>25985363.323607683</v>
      </c>
      <c r="AF13" s="49">
        <f>'TRA_Stock EU28'!AF13-'TRA_Stock UK'!AF13</f>
        <v>26496856.034865167</v>
      </c>
      <c r="AG13" s="49">
        <f>'TRA_Stock EU28'!AG13-'TRA_Stock UK'!AG13</f>
        <v>27021194.987567168</v>
      </c>
      <c r="AH13" s="49">
        <f>'TRA_Stock EU28'!AH13-'TRA_Stock UK'!AH13</f>
        <v>27485966.839753725</v>
      </c>
      <c r="AI13" s="49">
        <f>'TRA_Stock EU28'!AI13-'TRA_Stock UK'!AI13</f>
        <v>27940616.39966603</v>
      </c>
      <c r="AJ13" s="49">
        <f>'TRA_Stock EU28'!AJ13-'TRA_Stock UK'!AJ13</f>
        <v>28351887.535487399</v>
      </c>
      <c r="AK13" s="49">
        <f>'TRA_Stock EU28'!AK13-'TRA_Stock UK'!AK13</f>
        <v>28756054.865879919</v>
      </c>
      <c r="AL13" s="49">
        <f>'TRA_Stock EU28'!AL13-'TRA_Stock UK'!AL13</f>
        <v>29182755.016927376</v>
      </c>
      <c r="AM13" s="49">
        <f>'TRA_Stock EU28'!AM13-'TRA_Stock UK'!AM13</f>
        <v>29592997.875257045</v>
      </c>
      <c r="AN13" s="49">
        <f>'TRA_Stock EU28'!AN13-'TRA_Stock UK'!AN13</f>
        <v>30129617.777809188</v>
      </c>
      <c r="AO13" s="49">
        <f>'TRA_Stock EU28'!AO13-'TRA_Stock UK'!AO13</f>
        <v>30543611.634981185</v>
      </c>
      <c r="AP13" s="49">
        <f>'TRA_Stock EU28'!AP13-'TRA_Stock UK'!AP13</f>
        <v>30965415.807784621</v>
      </c>
      <c r="AQ13" s="49">
        <f>'TRA_Stock EU28'!AQ13-'TRA_Stock UK'!AQ13</f>
        <v>31438129.474013515</v>
      </c>
      <c r="AR13" s="49">
        <f>'TRA_Stock EU28'!AR13-'TRA_Stock UK'!AR13</f>
        <v>31925850.040271007</v>
      </c>
      <c r="AS13" s="49">
        <f>'TRA_Stock EU28'!AS13-'TRA_Stock UK'!AS13</f>
        <v>32414142.138342325</v>
      </c>
      <c r="AT13" s="49">
        <f>'TRA_Stock EU28'!AT13-'TRA_Stock UK'!AT13</f>
        <v>32899763.230417311</v>
      </c>
      <c r="AU13" s="49">
        <f>'TRA_Stock EU28'!AU13-'TRA_Stock UK'!AU13</f>
        <v>33449354.613274276</v>
      </c>
      <c r="AV13" s="49">
        <f>'TRA_Stock EU28'!AV13-'TRA_Stock UK'!AV13</f>
        <v>33979627.59682329</v>
      </c>
      <c r="AW13" s="49">
        <f>'TRA_Stock EU28'!AW13-'TRA_Stock UK'!AW13</f>
        <v>34448057.27893994</v>
      </c>
      <c r="AX13" s="49">
        <f>'TRA_Stock EU28'!AX13-'TRA_Stock UK'!AX13</f>
        <v>34982681.807011135</v>
      </c>
      <c r="AY13" s="49">
        <f>'TRA_Stock EU28'!AY13-'TRA_Stock UK'!AY13</f>
        <v>35497376.653279223</v>
      </c>
      <c r="AZ13" s="49">
        <f>'TRA_Stock EU28'!AZ13-'TRA_Stock UK'!AZ13</f>
        <v>35992610.306531809</v>
      </c>
    </row>
    <row r="14" spans="1:52" x14ac:dyDescent="0.35">
      <c r="A14" s="50" t="s">
        <v>867</v>
      </c>
      <c r="B14" s="51">
        <f>'TRA_Stock EU28'!B14-'TRA_Stock UK'!B14</f>
        <v>1884842</v>
      </c>
      <c r="C14" s="51">
        <f>'TRA_Stock EU28'!C14-'TRA_Stock UK'!C14</f>
        <v>1857512</v>
      </c>
      <c r="D14" s="51">
        <f>'TRA_Stock EU28'!D14-'TRA_Stock UK'!D14</f>
        <v>1846692</v>
      </c>
      <c r="E14" s="51">
        <f>'TRA_Stock EU28'!E14-'TRA_Stock UK'!E14</f>
        <v>1940828</v>
      </c>
      <c r="F14" s="51">
        <f>'TRA_Stock EU28'!F14-'TRA_Stock UK'!F14</f>
        <v>2006333</v>
      </c>
      <c r="G14" s="51">
        <f>'TRA_Stock EU28'!G14-'TRA_Stock UK'!G14</f>
        <v>2003593.0000000002</v>
      </c>
      <c r="H14" s="51">
        <f>'TRA_Stock EU28'!H14-'TRA_Stock UK'!H14</f>
        <v>2026658</v>
      </c>
      <c r="I14" s="51">
        <f>'TRA_Stock EU28'!I14-'TRA_Stock UK'!I14</f>
        <v>2094604</v>
      </c>
      <c r="J14" s="51">
        <f>'TRA_Stock EU28'!J14-'TRA_Stock UK'!J14</f>
        <v>2042290</v>
      </c>
      <c r="K14" s="51">
        <f>'TRA_Stock EU28'!K14-'TRA_Stock UK'!K14</f>
        <v>1900901</v>
      </c>
      <c r="L14" s="51">
        <f>'TRA_Stock EU28'!L14-'TRA_Stock UK'!L14</f>
        <v>1933048</v>
      </c>
      <c r="M14" s="51">
        <f>'TRA_Stock EU28'!M14-'TRA_Stock UK'!M14</f>
        <v>1984093</v>
      </c>
      <c r="N14" s="51">
        <f>'TRA_Stock EU28'!N14-'TRA_Stock UK'!N14</f>
        <v>1836647</v>
      </c>
      <c r="O14" s="51">
        <f>'TRA_Stock EU28'!O14-'TRA_Stock UK'!O14</f>
        <v>1695047</v>
      </c>
      <c r="P14" s="51">
        <f>'TRA_Stock EU28'!P14-'TRA_Stock UK'!P14</f>
        <v>1601812.9999999998</v>
      </c>
      <c r="Q14" s="51">
        <f>'TRA_Stock EU28'!Q14-'TRA_Stock UK'!Q14</f>
        <v>1613852.9999999998</v>
      </c>
      <c r="R14" s="51">
        <f>'TRA_Stock EU28'!R14-'TRA_Stock UK'!R14</f>
        <v>1724550.0721163102</v>
      </c>
      <c r="S14" s="51">
        <f>'TRA_Stock EU28'!S14-'TRA_Stock UK'!S14</f>
        <v>1779645.6488452621</v>
      </c>
      <c r="T14" s="51">
        <f>'TRA_Stock EU28'!T14-'TRA_Stock UK'!T14</f>
        <v>1818708.2368898471</v>
      </c>
      <c r="U14" s="51">
        <f>'TRA_Stock EU28'!U14-'TRA_Stock UK'!U14</f>
        <v>1853280.961804925</v>
      </c>
      <c r="V14" s="51">
        <f>'TRA_Stock EU28'!V14-'TRA_Stock UK'!V14</f>
        <v>1882023.9927603595</v>
      </c>
      <c r="W14" s="51">
        <f>'TRA_Stock EU28'!W14-'TRA_Stock UK'!W14</f>
        <v>1909855.0657445772</v>
      </c>
      <c r="X14" s="51">
        <f>'TRA_Stock EU28'!X14-'TRA_Stock UK'!X14</f>
        <v>1934636.7014807386</v>
      </c>
      <c r="Y14" s="51">
        <f>'TRA_Stock EU28'!Y14-'TRA_Stock UK'!Y14</f>
        <v>1952921.4285485444</v>
      </c>
      <c r="Z14" s="51">
        <f>'TRA_Stock EU28'!Z14-'TRA_Stock UK'!Z14</f>
        <v>1976244.0004823038</v>
      </c>
      <c r="AA14" s="51">
        <f>'TRA_Stock EU28'!AA14-'TRA_Stock UK'!AA14</f>
        <v>2002484.996208576</v>
      </c>
      <c r="AB14" s="51">
        <f>'TRA_Stock EU28'!AB14-'TRA_Stock UK'!AB14</f>
        <v>2022882.7583049429</v>
      </c>
      <c r="AC14" s="51">
        <f>'TRA_Stock EU28'!AC14-'TRA_Stock UK'!AC14</f>
        <v>2039420.5785669698</v>
      </c>
      <c r="AD14" s="51">
        <f>'TRA_Stock EU28'!AD14-'TRA_Stock UK'!AD14</f>
        <v>2063056.5690367566</v>
      </c>
      <c r="AE14" s="51">
        <f>'TRA_Stock EU28'!AE14-'TRA_Stock UK'!AE14</f>
        <v>2088845.4567660859</v>
      </c>
      <c r="AF14" s="51">
        <f>'TRA_Stock EU28'!AF14-'TRA_Stock UK'!AF14</f>
        <v>2118030.5006395164</v>
      </c>
      <c r="AG14" s="51">
        <f>'TRA_Stock EU28'!AG14-'TRA_Stock UK'!AG14</f>
        <v>2147445.024202412</v>
      </c>
      <c r="AH14" s="51">
        <f>'TRA_Stock EU28'!AH14-'TRA_Stock UK'!AH14</f>
        <v>2175370.8869996862</v>
      </c>
      <c r="AI14" s="51">
        <f>'TRA_Stock EU28'!AI14-'TRA_Stock UK'!AI14</f>
        <v>2206859.6120972615</v>
      </c>
      <c r="AJ14" s="51">
        <f>'TRA_Stock EU28'!AJ14-'TRA_Stock UK'!AJ14</f>
        <v>2237749.4380490859</v>
      </c>
      <c r="AK14" s="51">
        <f>'TRA_Stock EU28'!AK14-'TRA_Stock UK'!AK14</f>
        <v>2269357.0207717046</v>
      </c>
      <c r="AL14" s="51">
        <f>'TRA_Stock EU28'!AL14-'TRA_Stock UK'!AL14</f>
        <v>2303545.059330978</v>
      </c>
      <c r="AM14" s="51">
        <f>'TRA_Stock EU28'!AM14-'TRA_Stock UK'!AM14</f>
        <v>2337203.0622057472</v>
      </c>
      <c r="AN14" s="51">
        <f>'TRA_Stock EU28'!AN14-'TRA_Stock UK'!AN14</f>
        <v>2384696.0598960263</v>
      </c>
      <c r="AO14" s="51">
        <f>'TRA_Stock EU28'!AO14-'TRA_Stock UK'!AO14</f>
        <v>2419879.2499102326</v>
      </c>
      <c r="AP14" s="51">
        <f>'TRA_Stock EU28'!AP14-'TRA_Stock UK'!AP14</f>
        <v>2457700.1649753805</v>
      </c>
      <c r="AQ14" s="51">
        <f>'TRA_Stock EU28'!AQ14-'TRA_Stock UK'!AQ14</f>
        <v>2497665.1754458304</v>
      </c>
      <c r="AR14" s="51">
        <f>'TRA_Stock EU28'!AR14-'TRA_Stock UK'!AR14</f>
        <v>2537498.9222928085</v>
      </c>
      <c r="AS14" s="51">
        <f>'TRA_Stock EU28'!AS14-'TRA_Stock UK'!AS14</f>
        <v>2580508.511713265</v>
      </c>
      <c r="AT14" s="51">
        <f>'TRA_Stock EU28'!AT14-'TRA_Stock UK'!AT14</f>
        <v>2623405.7012851182</v>
      </c>
      <c r="AU14" s="51">
        <f>'TRA_Stock EU28'!AU14-'TRA_Stock UK'!AU14</f>
        <v>2672011.0453757145</v>
      </c>
      <c r="AV14" s="51">
        <f>'TRA_Stock EU28'!AV14-'TRA_Stock UK'!AV14</f>
        <v>2719925.1490520984</v>
      </c>
      <c r="AW14" s="51">
        <f>'TRA_Stock EU28'!AW14-'TRA_Stock UK'!AW14</f>
        <v>2764437.6535292487</v>
      </c>
      <c r="AX14" s="51">
        <f>'TRA_Stock EU28'!AX14-'TRA_Stock UK'!AX14</f>
        <v>2816248.6979607539</v>
      </c>
      <c r="AY14" s="51">
        <f>'TRA_Stock EU28'!AY14-'TRA_Stock UK'!AY14</f>
        <v>2865326.5025488469</v>
      </c>
      <c r="AZ14" s="51">
        <f>'TRA_Stock EU28'!AZ14-'TRA_Stock UK'!AZ14</f>
        <v>2913965.8182642777</v>
      </c>
    </row>
    <row r="15" spans="1:52" x14ac:dyDescent="0.35">
      <c r="A15" s="52" t="s">
        <v>868</v>
      </c>
      <c r="B15" s="53">
        <f>'TRA_Stock EU28'!B15-'TRA_Stock UK'!B15</f>
        <v>9432706</v>
      </c>
      <c r="C15" s="53">
        <f>'TRA_Stock EU28'!C15-'TRA_Stock UK'!C15</f>
        <v>9228279</v>
      </c>
      <c r="D15" s="53">
        <f>'TRA_Stock EU28'!D15-'TRA_Stock UK'!D15</f>
        <v>8938698</v>
      </c>
      <c r="E15" s="53">
        <f>'TRA_Stock EU28'!E15-'TRA_Stock UK'!E15</f>
        <v>9324327.0000000019</v>
      </c>
      <c r="F15" s="53">
        <f>'TRA_Stock EU28'!F15-'TRA_Stock UK'!F15</f>
        <v>10080711</v>
      </c>
      <c r="G15" s="53">
        <f>'TRA_Stock EU28'!G15-'TRA_Stock UK'!G15</f>
        <v>10530536</v>
      </c>
      <c r="H15" s="53">
        <f>'TRA_Stock EU28'!H15-'TRA_Stock UK'!H15</f>
        <v>11068199</v>
      </c>
      <c r="I15" s="53">
        <f>'TRA_Stock EU28'!I15-'TRA_Stock UK'!I15</f>
        <v>11727927</v>
      </c>
      <c r="J15" s="53">
        <f>'TRA_Stock EU28'!J15-'TRA_Stock UK'!J15</f>
        <v>11750339.000000002</v>
      </c>
      <c r="K15" s="53">
        <f>'TRA_Stock EU28'!K15-'TRA_Stock UK'!K15</f>
        <v>10657401.999999998</v>
      </c>
      <c r="L15" s="53">
        <f>'TRA_Stock EU28'!L15-'TRA_Stock UK'!L15</f>
        <v>10690528</v>
      </c>
      <c r="M15" s="53">
        <f>'TRA_Stock EU28'!M15-'TRA_Stock UK'!M15</f>
        <v>11271319</v>
      </c>
      <c r="N15" s="53">
        <f>'TRA_Stock EU28'!N15-'TRA_Stock UK'!N15</f>
        <v>11028023</v>
      </c>
      <c r="O15" s="53">
        <f>'TRA_Stock EU28'!O15-'TRA_Stock UK'!O15</f>
        <v>10969073</v>
      </c>
      <c r="P15" s="53">
        <f>'TRA_Stock EU28'!P15-'TRA_Stock UK'!P15</f>
        <v>11316665</v>
      </c>
      <c r="Q15" s="53">
        <f>'TRA_Stock EU28'!Q15-'TRA_Stock UK'!Q15</f>
        <v>11848160</v>
      </c>
      <c r="R15" s="53">
        <f>'TRA_Stock EU28'!R15-'TRA_Stock UK'!R15</f>
        <v>13041005.704876419</v>
      </c>
      <c r="S15" s="53">
        <f>'TRA_Stock EU28'!S15-'TRA_Stock UK'!S15</f>
        <v>13491405.896572752</v>
      </c>
      <c r="T15" s="53">
        <f>'TRA_Stock EU28'!T15-'TRA_Stock UK'!T15</f>
        <v>13969184.706722734</v>
      </c>
      <c r="U15" s="53">
        <f>'TRA_Stock EU28'!U15-'TRA_Stock UK'!U15</f>
        <v>14397038.427961966</v>
      </c>
      <c r="V15" s="53">
        <f>'TRA_Stock EU28'!V15-'TRA_Stock UK'!V15</f>
        <v>14773148.16634981</v>
      </c>
      <c r="W15" s="53">
        <f>'TRA_Stock EU28'!W15-'TRA_Stock UK'!W15</f>
        <v>15151731.110038061</v>
      </c>
      <c r="X15" s="53">
        <f>'TRA_Stock EU28'!X15-'TRA_Stock UK'!X15</f>
        <v>15512625.732706865</v>
      </c>
      <c r="Y15" s="53">
        <f>'TRA_Stock EU28'!Y15-'TRA_Stock UK'!Y15</f>
        <v>15832446.347535005</v>
      </c>
      <c r="Z15" s="53">
        <f>'TRA_Stock EU28'!Z15-'TRA_Stock UK'!Z15</f>
        <v>16152548.27316587</v>
      </c>
      <c r="AA15" s="53">
        <f>'TRA_Stock EU28'!AA15-'TRA_Stock UK'!AA15</f>
        <v>16497854.810331482</v>
      </c>
      <c r="AB15" s="53">
        <f>'TRA_Stock EU28'!AB15-'TRA_Stock UK'!AB15</f>
        <v>16834905.342738077</v>
      </c>
      <c r="AC15" s="53">
        <f>'TRA_Stock EU28'!AC15-'TRA_Stock UK'!AC15</f>
        <v>17182818.966048501</v>
      </c>
      <c r="AD15" s="53">
        <f>'TRA_Stock EU28'!AD15-'TRA_Stock UK'!AD15</f>
        <v>17559989.797645155</v>
      </c>
      <c r="AE15" s="53">
        <f>'TRA_Stock EU28'!AE15-'TRA_Stock UK'!AE15</f>
        <v>17920871.039335191</v>
      </c>
      <c r="AF15" s="53">
        <f>'TRA_Stock EU28'!AF15-'TRA_Stock UK'!AF15</f>
        <v>18280562.262947388</v>
      </c>
      <c r="AG15" s="53">
        <f>'TRA_Stock EU28'!AG15-'TRA_Stock UK'!AG15</f>
        <v>18647827.073315527</v>
      </c>
      <c r="AH15" s="53">
        <f>'TRA_Stock EU28'!AH15-'TRA_Stock UK'!AH15</f>
        <v>18970975.510991696</v>
      </c>
      <c r="AI15" s="53">
        <f>'TRA_Stock EU28'!AI15-'TRA_Stock UK'!AI15</f>
        <v>19283487.259900883</v>
      </c>
      <c r="AJ15" s="53">
        <f>'TRA_Stock EU28'!AJ15-'TRA_Stock UK'!AJ15</f>
        <v>19560363.538142528</v>
      </c>
      <c r="AK15" s="53">
        <f>'TRA_Stock EU28'!AK15-'TRA_Stock UK'!AK15</f>
        <v>19829933.0326005</v>
      </c>
      <c r="AL15" s="53">
        <f>'TRA_Stock EU28'!AL15-'TRA_Stock UK'!AL15</f>
        <v>20115619.614583742</v>
      </c>
      <c r="AM15" s="53">
        <f>'TRA_Stock EU28'!AM15-'TRA_Stock UK'!AM15</f>
        <v>20388845.44324141</v>
      </c>
      <c r="AN15" s="53">
        <f>'TRA_Stock EU28'!AN15-'TRA_Stock UK'!AN15</f>
        <v>20747581.972187236</v>
      </c>
      <c r="AO15" s="53">
        <f>'TRA_Stock EU28'!AO15-'TRA_Stock UK'!AO15</f>
        <v>21023083.13058893</v>
      </c>
      <c r="AP15" s="53">
        <f>'TRA_Stock EU28'!AP15-'TRA_Stock UK'!AP15</f>
        <v>21298707.21634144</v>
      </c>
      <c r="AQ15" s="53">
        <f>'TRA_Stock EU28'!AQ15-'TRA_Stock UK'!AQ15</f>
        <v>21613680.890521817</v>
      </c>
      <c r="AR15" s="53">
        <f>'TRA_Stock EU28'!AR15-'TRA_Stock UK'!AR15</f>
        <v>21936471.382336549</v>
      </c>
      <c r="AS15" s="53">
        <f>'TRA_Stock EU28'!AS15-'TRA_Stock UK'!AS15</f>
        <v>22263746.641620111</v>
      </c>
      <c r="AT15" s="53">
        <f>'TRA_Stock EU28'!AT15-'TRA_Stock UK'!AT15</f>
        <v>22592294.821934097</v>
      </c>
      <c r="AU15" s="53">
        <f>'TRA_Stock EU28'!AU15-'TRA_Stock UK'!AU15</f>
        <v>22956398.786714837</v>
      </c>
      <c r="AV15" s="53">
        <f>'TRA_Stock EU28'!AV15-'TRA_Stock UK'!AV15</f>
        <v>23303123.478505865</v>
      </c>
      <c r="AW15" s="53">
        <f>'TRA_Stock EU28'!AW15-'TRA_Stock UK'!AW15</f>
        <v>23613837.779298492</v>
      </c>
      <c r="AX15" s="53">
        <f>'TRA_Stock EU28'!AX15-'TRA_Stock UK'!AX15</f>
        <v>23961104.003310546</v>
      </c>
      <c r="AY15" s="53">
        <f>'TRA_Stock EU28'!AY15-'TRA_Stock UK'!AY15</f>
        <v>24293623.884953823</v>
      </c>
      <c r="AZ15" s="53">
        <f>'TRA_Stock EU28'!AZ15-'TRA_Stock UK'!AZ15</f>
        <v>24607710.970220383</v>
      </c>
    </row>
    <row r="16" spans="1:52" x14ac:dyDescent="0.35">
      <c r="A16" s="52" t="s">
        <v>869</v>
      </c>
      <c r="B16" s="53">
        <f>'TRA_Stock EU28'!B16-'TRA_Stock UK'!B16</f>
        <v>2723896</v>
      </c>
      <c r="C16" s="53">
        <f>'TRA_Stock EU28'!C16-'TRA_Stock UK'!C16</f>
        <v>2726992</v>
      </c>
      <c r="D16" s="53">
        <f>'TRA_Stock EU28'!D16-'TRA_Stock UK'!D16</f>
        <v>2727001</v>
      </c>
      <c r="E16" s="53">
        <f>'TRA_Stock EU28'!E16-'TRA_Stock UK'!E16</f>
        <v>2811775</v>
      </c>
      <c r="F16" s="53">
        <f>'TRA_Stock EU28'!F16-'TRA_Stock UK'!F16</f>
        <v>3069786</v>
      </c>
      <c r="G16" s="53">
        <f>'TRA_Stock EU28'!G16-'TRA_Stock UK'!G16</f>
        <v>3258309.0000000005</v>
      </c>
      <c r="H16" s="53">
        <f>'TRA_Stock EU28'!H16-'TRA_Stock UK'!H16</f>
        <v>3434471</v>
      </c>
      <c r="I16" s="53">
        <f>'TRA_Stock EU28'!I16-'TRA_Stock UK'!I16</f>
        <v>3648218.9999999995</v>
      </c>
      <c r="J16" s="53">
        <f>'TRA_Stock EU28'!J16-'TRA_Stock UK'!J16</f>
        <v>3802145</v>
      </c>
      <c r="K16" s="53">
        <f>'TRA_Stock EU28'!K16-'TRA_Stock UK'!K16</f>
        <v>3432428.0000000005</v>
      </c>
      <c r="L16" s="53">
        <f>'TRA_Stock EU28'!L16-'TRA_Stock UK'!L16</f>
        <v>3660658.0000000005</v>
      </c>
      <c r="M16" s="53">
        <f>'TRA_Stock EU28'!M16-'TRA_Stock UK'!M16</f>
        <v>3734177</v>
      </c>
      <c r="N16" s="53">
        <f>'TRA_Stock EU28'!N16-'TRA_Stock UK'!N16</f>
        <v>3661340.9999999986</v>
      </c>
      <c r="O16" s="53">
        <f>'TRA_Stock EU28'!O16-'TRA_Stock UK'!O16</f>
        <v>3722435.0000000005</v>
      </c>
      <c r="P16" s="53">
        <f>'TRA_Stock EU28'!P16-'TRA_Stock UK'!P16</f>
        <v>3850229</v>
      </c>
      <c r="Q16" s="53">
        <f>'TRA_Stock EU28'!Q16-'TRA_Stock UK'!Q16</f>
        <v>3898428</v>
      </c>
      <c r="R16" s="53">
        <f>'TRA_Stock EU28'!R16-'TRA_Stock UK'!R16</f>
        <v>4024852.3607562114</v>
      </c>
      <c r="S16" s="53">
        <f>'TRA_Stock EU28'!S16-'TRA_Stock UK'!S16</f>
        <v>4242753.0097512081</v>
      </c>
      <c r="T16" s="53">
        <f>'TRA_Stock EU28'!T16-'TRA_Stock UK'!T16</f>
        <v>4454852.024917338</v>
      </c>
      <c r="U16" s="53">
        <f>'TRA_Stock EU28'!U16-'TRA_Stock UK'!U16</f>
        <v>4646109.89234652</v>
      </c>
      <c r="V16" s="53">
        <f>'TRA_Stock EU28'!V16-'TRA_Stock UK'!V16</f>
        <v>4817183.9607423618</v>
      </c>
      <c r="W16" s="53">
        <f>'TRA_Stock EU28'!W16-'TRA_Stock UK'!W16</f>
        <v>4981595.1563636847</v>
      </c>
      <c r="X16" s="53">
        <f>'TRA_Stock EU28'!X16-'TRA_Stock UK'!X16</f>
        <v>5140195.7741779862</v>
      </c>
      <c r="Y16" s="53">
        <f>'TRA_Stock EU28'!Y16-'TRA_Stock UK'!Y16</f>
        <v>5289296.268426979</v>
      </c>
      <c r="Z16" s="53">
        <f>'TRA_Stock EU28'!Z16-'TRA_Stock UK'!Z16</f>
        <v>5395971.3532918291</v>
      </c>
      <c r="AA16" s="53">
        <f>'TRA_Stock EU28'!AA16-'TRA_Stock UK'!AA16</f>
        <v>5499647.7240802348</v>
      </c>
      <c r="AB16" s="53">
        <f>'TRA_Stock EU28'!AB16-'TRA_Stock UK'!AB16</f>
        <v>5609808.8145075478</v>
      </c>
      <c r="AC16" s="53">
        <f>'TRA_Stock EU28'!AC16-'TRA_Stock UK'!AC16</f>
        <v>5727977.6655912995</v>
      </c>
      <c r="AD16" s="53">
        <f>'TRA_Stock EU28'!AD16-'TRA_Stock UK'!AD16</f>
        <v>5853685.2688825</v>
      </c>
      <c r="AE16" s="53">
        <f>'TRA_Stock EU28'!AE16-'TRA_Stock UK'!AE16</f>
        <v>5975646.8275064044</v>
      </c>
      <c r="AF16" s="53">
        <f>'TRA_Stock EU28'!AF16-'TRA_Stock UK'!AF16</f>
        <v>6098263.2712782668</v>
      </c>
      <c r="AG16" s="53">
        <f>'TRA_Stock EU28'!AG16-'TRA_Stock UK'!AG16</f>
        <v>6225922.8900492303</v>
      </c>
      <c r="AH16" s="53">
        <f>'TRA_Stock EU28'!AH16-'TRA_Stock UK'!AH16</f>
        <v>6339620.4417623393</v>
      </c>
      <c r="AI16" s="53">
        <f>'TRA_Stock EU28'!AI16-'TRA_Stock UK'!AI16</f>
        <v>6450269.5276678856</v>
      </c>
      <c r="AJ16" s="53">
        <f>'TRA_Stock EU28'!AJ16-'TRA_Stock UK'!AJ16</f>
        <v>6553774.5592957847</v>
      </c>
      <c r="AK16" s="53">
        <f>'TRA_Stock EU28'!AK16-'TRA_Stock UK'!AK16</f>
        <v>6656764.8125077141</v>
      </c>
      <c r="AL16" s="53">
        <f>'TRA_Stock EU28'!AL16-'TRA_Stock UK'!AL16</f>
        <v>6763590.343012657</v>
      </c>
      <c r="AM16" s="53">
        <f>'TRA_Stock EU28'!AM16-'TRA_Stock UK'!AM16</f>
        <v>6866949.3698098855</v>
      </c>
      <c r="AN16" s="53">
        <f>'TRA_Stock EU28'!AN16-'TRA_Stock UK'!AN16</f>
        <v>6997339.7457259279</v>
      </c>
      <c r="AO16" s="53">
        <f>'TRA_Stock EU28'!AO16-'TRA_Stock UK'!AO16</f>
        <v>7100649.2544820216</v>
      </c>
      <c r="AP16" s="53">
        <f>'TRA_Stock EU28'!AP16-'TRA_Stock UK'!AP16</f>
        <v>7209008.4264677977</v>
      </c>
      <c r="AQ16" s="53">
        <f>'TRA_Stock EU28'!AQ16-'TRA_Stock UK'!AQ16</f>
        <v>7326783.4080458619</v>
      </c>
      <c r="AR16" s="53">
        <f>'TRA_Stock EU28'!AR16-'TRA_Stock UK'!AR16</f>
        <v>7451879.735641649</v>
      </c>
      <c r="AS16" s="53">
        <f>'TRA_Stock EU28'!AS16-'TRA_Stock UK'!AS16</f>
        <v>7569886.9850089494</v>
      </c>
      <c r="AT16" s="53">
        <f>'TRA_Stock EU28'!AT16-'TRA_Stock UK'!AT16</f>
        <v>7684062.7071980946</v>
      </c>
      <c r="AU16" s="53">
        <f>'TRA_Stock EU28'!AU16-'TRA_Stock UK'!AU16</f>
        <v>7820944.7811837243</v>
      </c>
      <c r="AV16" s="53">
        <f>'TRA_Stock EU28'!AV16-'TRA_Stock UK'!AV16</f>
        <v>7956578.9692653269</v>
      </c>
      <c r="AW16" s="53">
        <f>'TRA_Stock EU28'!AW16-'TRA_Stock UK'!AW16</f>
        <v>8069781.8461122056</v>
      </c>
      <c r="AX16" s="53">
        <f>'TRA_Stock EU28'!AX16-'TRA_Stock UK'!AX16</f>
        <v>8205329.1057398356</v>
      </c>
      <c r="AY16" s="53">
        <f>'TRA_Stock EU28'!AY16-'TRA_Stock UK'!AY16</f>
        <v>8338426.265776556</v>
      </c>
      <c r="AZ16" s="53">
        <f>'TRA_Stock EU28'!AZ16-'TRA_Stock UK'!AZ16</f>
        <v>8470933.5180471484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>
        <f>'TRA_Stock EU28'!B18-'TRA_Stock UK'!B18</f>
        <v>25274534.389752317</v>
      </c>
      <c r="C18" s="49">
        <f>'TRA_Stock EU28'!C18-'TRA_Stock UK'!C18</f>
        <v>26030240.863783188</v>
      </c>
      <c r="D18" s="49">
        <f>'TRA_Stock EU28'!D18-'TRA_Stock UK'!D18</f>
        <v>26426631.551427078</v>
      </c>
      <c r="E18" s="49">
        <f>'TRA_Stock EU28'!E18-'TRA_Stock UK'!E18</f>
        <v>26870944.033751436</v>
      </c>
      <c r="F18" s="49">
        <f>'TRA_Stock EU28'!F18-'TRA_Stock UK'!F18</f>
        <v>27393407.957032524</v>
      </c>
      <c r="G18" s="49">
        <f>'TRA_Stock EU28'!G18-'TRA_Stock UK'!G18</f>
        <v>27961296.113492746</v>
      </c>
      <c r="H18" s="49">
        <f>'TRA_Stock EU28'!H18-'TRA_Stock UK'!H18</f>
        <v>28635186.691397209</v>
      </c>
      <c r="I18" s="49">
        <f>'TRA_Stock EU28'!I18-'TRA_Stock UK'!I18</f>
        <v>29774975.010407694</v>
      </c>
      <c r="J18" s="49">
        <f>'TRA_Stock EU28'!J18-'TRA_Stock UK'!J18</f>
        <v>30072933.043666944</v>
      </c>
      <c r="K18" s="49">
        <f>'TRA_Stock EU28'!K18-'TRA_Stock UK'!K18</f>
        <v>29708106.653319869</v>
      </c>
      <c r="L18" s="49">
        <f>'TRA_Stock EU28'!L18-'TRA_Stock UK'!L18</f>
        <v>29823806.676881269</v>
      </c>
      <c r="M18" s="49">
        <f>'TRA_Stock EU28'!M18-'TRA_Stock UK'!M18</f>
        <v>29927505.825421043</v>
      </c>
      <c r="N18" s="49">
        <f>'TRA_Stock EU28'!N18-'TRA_Stock UK'!N18</f>
        <v>29565737.608593009</v>
      </c>
      <c r="O18" s="49">
        <f>'TRA_Stock EU28'!O18-'TRA_Stock UK'!O18</f>
        <v>29657194.03927885</v>
      </c>
      <c r="P18" s="49">
        <f>'TRA_Stock EU28'!P18-'TRA_Stock UK'!P18</f>
        <v>30123129.813577201</v>
      </c>
      <c r="Q18" s="49">
        <f>'TRA_Stock EU28'!Q18-'TRA_Stock UK'!Q18</f>
        <v>30827987.431880474</v>
      </c>
      <c r="R18" s="49">
        <f>'TRA_Stock EU28'!R18-'TRA_Stock UK'!R18</f>
        <v>31503469.338839635</v>
      </c>
      <c r="S18" s="49">
        <f>'TRA_Stock EU28'!S18-'TRA_Stock UK'!S18</f>
        <v>32405118.610364549</v>
      </c>
      <c r="T18" s="49">
        <f>'TRA_Stock EU28'!T18-'TRA_Stock UK'!T18</f>
        <v>33222432.343912486</v>
      </c>
      <c r="U18" s="49">
        <f>'TRA_Stock EU28'!U18-'TRA_Stock UK'!U18</f>
        <v>33915509.005554937</v>
      </c>
      <c r="V18" s="49">
        <f>'TRA_Stock EU28'!V18-'TRA_Stock UK'!V18</f>
        <v>34540025.432727143</v>
      </c>
      <c r="W18" s="49">
        <f>'TRA_Stock EU28'!W18-'TRA_Stock UK'!W18</f>
        <v>35105492.544997714</v>
      </c>
      <c r="X18" s="49">
        <f>'TRA_Stock EU28'!X18-'TRA_Stock UK'!X18</f>
        <v>35570649.205502272</v>
      </c>
      <c r="Y18" s="49">
        <f>'TRA_Stock EU28'!Y18-'TRA_Stock UK'!Y18</f>
        <v>35981266.714433834</v>
      </c>
      <c r="Z18" s="49">
        <f>'TRA_Stock EU28'!Z18-'TRA_Stock UK'!Z18</f>
        <v>36341729.064683191</v>
      </c>
      <c r="AA18" s="49">
        <f>'TRA_Stock EU28'!AA18-'TRA_Stock UK'!AA18</f>
        <v>36673511.537068069</v>
      </c>
      <c r="AB18" s="49">
        <f>'TRA_Stock EU28'!AB18-'TRA_Stock UK'!AB18</f>
        <v>36953073.350882143</v>
      </c>
      <c r="AC18" s="49">
        <f>'TRA_Stock EU28'!AC18-'TRA_Stock UK'!AC18</f>
        <v>37199306.56126219</v>
      </c>
      <c r="AD18" s="49">
        <f>'TRA_Stock EU28'!AD18-'TRA_Stock UK'!AD18</f>
        <v>37430355.994124934</v>
      </c>
      <c r="AE18" s="49">
        <f>'TRA_Stock EU28'!AE18-'TRA_Stock UK'!AE18</f>
        <v>37660933.249225177</v>
      </c>
      <c r="AF18" s="49">
        <f>'TRA_Stock EU28'!AF18-'TRA_Stock UK'!AF18</f>
        <v>37912754.78719265</v>
      </c>
      <c r="AG18" s="49">
        <f>'TRA_Stock EU28'!AG18-'TRA_Stock UK'!AG18</f>
        <v>38170430.78482002</v>
      </c>
      <c r="AH18" s="49">
        <f>'TRA_Stock EU28'!AH18-'TRA_Stock UK'!AH18</f>
        <v>38421141.702789776</v>
      </c>
      <c r="AI18" s="49">
        <f>'TRA_Stock EU28'!AI18-'TRA_Stock UK'!AI18</f>
        <v>38632927.279933661</v>
      </c>
      <c r="AJ18" s="49">
        <f>'TRA_Stock EU28'!AJ18-'TRA_Stock UK'!AJ18</f>
        <v>38850628.264863089</v>
      </c>
      <c r="AK18" s="49">
        <f>'TRA_Stock EU28'!AK18-'TRA_Stock UK'!AK18</f>
        <v>39079479.539876029</v>
      </c>
      <c r="AL18" s="49">
        <f>'TRA_Stock EU28'!AL18-'TRA_Stock UK'!AL18</f>
        <v>39323055.330028586</v>
      </c>
      <c r="AM18" s="49">
        <f>'TRA_Stock EU28'!AM18-'TRA_Stock UK'!AM18</f>
        <v>39577697.51340466</v>
      </c>
      <c r="AN18" s="49">
        <f>'TRA_Stock EU28'!AN18-'TRA_Stock UK'!AN18</f>
        <v>39844669.661857374</v>
      </c>
      <c r="AO18" s="49">
        <f>'TRA_Stock EU28'!AO18-'TRA_Stock UK'!AO18</f>
        <v>40126118.967262261</v>
      </c>
      <c r="AP18" s="49">
        <f>'TRA_Stock EU28'!AP18-'TRA_Stock UK'!AP18</f>
        <v>40421290.178884275</v>
      </c>
      <c r="AQ18" s="49">
        <f>'TRA_Stock EU28'!AQ18-'TRA_Stock UK'!AQ18</f>
        <v>40736552.200220421</v>
      </c>
      <c r="AR18" s="49">
        <f>'TRA_Stock EU28'!AR18-'TRA_Stock UK'!AR18</f>
        <v>41072775.493815385</v>
      </c>
      <c r="AS18" s="49">
        <f>'TRA_Stock EU28'!AS18-'TRA_Stock UK'!AS18</f>
        <v>41421308.44550854</v>
      </c>
      <c r="AT18" s="49">
        <f>'TRA_Stock EU28'!AT18-'TRA_Stock UK'!AT18</f>
        <v>41788172.56800808</v>
      </c>
      <c r="AU18" s="49">
        <f>'TRA_Stock EU28'!AU18-'TRA_Stock UK'!AU18</f>
        <v>42167925.326576039</v>
      </c>
      <c r="AV18" s="49">
        <f>'TRA_Stock EU28'!AV18-'TRA_Stock UK'!AV18</f>
        <v>42557837.605962299</v>
      </c>
      <c r="AW18" s="49">
        <f>'TRA_Stock EU28'!AW18-'TRA_Stock UK'!AW18</f>
        <v>42956889.918216497</v>
      </c>
      <c r="AX18" s="49">
        <f>'TRA_Stock EU28'!AX18-'TRA_Stock UK'!AX18</f>
        <v>43373628.75383658</v>
      </c>
      <c r="AY18" s="49">
        <f>'TRA_Stock EU28'!AY18-'TRA_Stock UK'!AY18</f>
        <v>43804565.32595475</v>
      </c>
      <c r="AZ18" s="49">
        <f>'TRA_Stock EU28'!AZ18-'TRA_Stock UK'!AZ18</f>
        <v>44271531.961002015</v>
      </c>
    </row>
    <row r="19" spans="1:52" x14ac:dyDescent="0.35">
      <c r="A19" s="52" t="s">
        <v>871</v>
      </c>
      <c r="B19" s="53">
        <f>'TRA_Stock EU28'!B19-'TRA_Stock UK'!B19</f>
        <v>20523335</v>
      </c>
      <c r="C19" s="53">
        <f>'TRA_Stock EU28'!C19-'TRA_Stock UK'!C19</f>
        <v>21185424</v>
      </c>
      <c r="D19" s="53">
        <f>'TRA_Stock EU28'!D19-'TRA_Stock UK'!D19</f>
        <v>21486349</v>
      </c>
      <c r="E19" s="53">
        <f>'TRA_Stock EU28'!E19-'TRA_Stock UK'!E19</f>
        <v>21892019</v>
      </c>
      <c r="F19" s="53">
        <f>'TRA_Stock EU28'!F19-'TRA_Stock UK'!F19</f>
        <v>22376440</v>
      </c>
      <c r="G19" s="53">
        <f>'TRA_Stock EU28'!G19-'TRA_Stock UK'!G19</f>
        <v>22894781</v>
      </c>
      <c r="H19" s="53">
        <f>'TRA_Stock EU28'!H19-'TRA_Stock UK'!H19</f>
        <v>23442623</v>
      </c>
      <c r="I19" s="53">
        <f>'TRA_Stock EU28'!I19-'TRA_Stock UK'!I19</f>
        <v>24569683</v>
      </c>
      <c r="J19" s="53">
        <f>'TRA_Stock EU28'!J19-'TRA_Stock UK'!J19</f>
        <v>24776897</v>
      </c>
      <c r="K19" s="53">
        <f>'TRA_Stock EU28'!K19-'TRA_Stock UK'!K19</f>
        <v>24462739</v>
      </c>
      <c r="L19" s="53">
        <f>'TRA_Stock EU28'!L19-'TRA_Stock UK'!L19</f>
        <v>24602368</v>
      </c>
      <c r="M19" s="53">
        <f>'TRA_Stock EU28'!M19-'TRA_Stock UK'!M19</f>
        <v>24676970</v>
      </c>
      <c r="N19" s="53">
        <f>'TRA_Stock EU28'!N19-'TRA_Stock UK'!N19</f>
        <v>24388408</v>
      </c>
      <c r="O19" s="53">
        <f>'TRA_Stock EU28'!O19-'TRA_Stock UK'!O19</f>
        <v>24477029</v>
      </c>
      <c r="P19" s="53">
        <f>'TRA_Stock EU28'!P19-'TRA_Stock UK'!P19</f>
        <v>24882630</v>
      </c>
      <c r="Q19" s="53">
        <f>'TRA_Stock EU28'!Q19-'TRA_Stock UK'!Q19</f>
        <v>25543895</v>
      </c>
      <c r="R19" s="53">
        <f>'TRA_Stock EU28'!R19-'TRA_Stock UK'!R19</f>
        <v>26017799.77302308</v>
      </c>
      <c r="S19" s="53">
        <f>'TRA_Stock EU28'!S19-'TRA_Stock UK'!S19</f>
        <v>26694000.370261021</v>
      </c>
      <c r="T19" s="53">
        <f>'TRA_Stock EU28'!T19-'TRA_Stock UK'!T19</f>
        <v>27337119.580454919</v>
      </c>
      <c r="U19" s="53">
        <f>'TRA_Stock EU28'!U19-'TRA_Stock UK'!U19</f>
        <v>27899627.928539254</v>
      </c>
      <c r="V19" s="53">
        <f>'TRA_Stock EU28'!V19-'TRA_Stock UK'!V19</f>
        <v>28415428.042479753</v>
      </c>
      <c r="W19" s="53">
        <f>'TRA_Stock EU28'!W19-'TRA_Stock UK'!W19</f>
        <v>28893851.609134723</v>
      </c>
      <c r="X19" s="53">
        <f>'TRA_Stock EU28'!X19-'TRA_Stock UK'!X19</f>
        <v>29292615.037998222</v>
      </c>
      <c r="Y19" s="53">
        <f>'TRA_Stock EU28'!Y19-'TRA_Stock UK'!Y19</f>
        <v>29636559.346242938</v>
      </c>
      <c r="Z19" s="53">
        <f>'TRA_Stock EU28'!Z19-'TRA_Stock UK'!Z19</f>
        <v>29935462.227667283</v>
      </c>
      <c r="AA19" s="53">
        <f>'TRA_Stock EU28'!AA19-'TRA_Stock UK'!AA19</f>
        <v>30207936.32434551</v>
      </c>
      <c r="AB19" s="53">
        <f>'TRA_Stock EU28'!AB19-'TRA_Stock UK'!AB19</f>
        <v>30434906.152775645</v>
      </c>
      <c r="AC19" s="53">
        <f>'TRA_Stock EU28'!AC19-'TRA_Stock UK'!AC19</f>
        <v>30630527.0397311</v>
      </c>
      <c r="AD19" s="53">
        <f>'TRA_Stock EU28'!AD19-'TRA_Stock UK'!AD19</f>
        <v>30812768.140281901</v>
      </c>
      <c r="AE19" s="53">
        <f>'TRA_Stock EU28'!AE19-'TRA_Stock UK'!AE19</f>
        <v>30996316.45145661</v>
      </c>
      <c r="AF19" s="53">
        <f>'TRA_Stock EU28'!AF19-'TRA_Stock UK'!AF19</f>
        <v>31203236.777626012</v>
      </c>
      <c r="AG19" s="53">
        <f>'TRA_Stock EU28'!AG19-'TRA_Stock UK'!AG19</f>
        <v>31418045.316709425</v>
      </c>
      <c r="AH19" s="53">
        <f>'TRA_Stock EU28'!AH19-'TRA_Stock UK'!AH19</f>
        <v>31626790.005506165</v>
      </c>
      <c r="AI19" s="53">
        <f>'TRA_Stock EU28'!AI19-'TRA_Stock UK'!AI19</f>
        <v>31802688.356847595</v>
      </c>
      <c r="AJ19" s="53">
        <f>'TRA_Stock EU28'!AJ19-'TRA_Stock UK'!AJ19</f>
        <v>31983657.98805622</v>
      </c>
      <c r="AK19" s="53">
        <f>'TRA_Stock EU28'!AK19-'TRA_Stock UK'!AK19</f>
        <v>32174361.039891765</v>
      </c>
      <c r="AL19" s="53">
        <f>'TRA_Stock EU28'!AL19-'TRA_Stock UK'!AL19</f>
        <v>32377918.32291761</v>
      </c>
      <c r="AM19" s="53">
        <f>'TRA_Stock EU28'!AM19-'TRA_Stock UK'!AM19</f>
        <v>32591104.934335351</v>
      </c>
      <c r="AN19" s="53">
        <f>'TRA_Stock EU28'!AN19-'TRA_Stock UK'!AN19</f>
        <v>32814924.918255758</v>
      </c>
      <c r="AO19" s="53">
        <f>'TRA_Stock EU28'!AO19-'TRA_Stock UK'!AO19</f>
        <v>33052481.872031704</v>
      </c>
      <c r="AP19" s="53">
        <f>'TRA_Stock EU28'!AP19-'TRA_Stock UK'!AP19</f>
        <v>33304118.657818973</v>
      </c>
      <c r="AQ19" s="53">
        <f>'TRA_Stock EU28'!AQ19-'TRA_Stock UK'!AQ19</f>
        <v>33573868.501216188</v>
      </c>
      <c r="AR19" s="53">
        <f>'TRA_Stock EU28'!AR19-'TRA_Stock UK'!AR19</f>
        <v>33863169.533939697</v>
      </c>
      <c r="AS19" s="53">
        <f>'TRA_Stock EU28'!AS19-'TRA_Stock UK'!AS19</f>
        <v>34163716.790029138</v>
      </c>
      <c r="AT19" s="53">
        <f>'TRA_Stock EU28'!AT19-'TRA_Stock UK'!AT19</f>
        <v>34480157.752726808</v>
      </c>
      <c r="AU19" s="53">
        <f>'TRA_Stock EU28'!AU19-'TRA_Stock UK'!AU19</f>
        <v>34808399.280726589</v>
      </c>
      <c r="AV19" s="53">
        <f>'TRA_Stock EU28'!AV19-'TRA_Stock UK'!AV19</f>
        <v>35147733.101334974</v>
      </c>
      <c r="AW19" s="53">
        <f>'TRA_Stock EU28'!AW19-'TRA_Stock UK'!AW19</f>
        <v>35494958.928160891</v>
      </c>
      <c r="AX19" s="53">
        <f>'TRA_Stock EU28'!AX19-'TRA_Stock UK'!AX19</f>
        <v>35858777.142333858</v>
      </c>
      <c r="AY19" s="53">
        <f>'TRA_Stock EU28'!AY19-'TRA_Stock UK'!AY19</f>
        <v>36235279.546755925</v>
      </c>
      <c r="AZ19" s="53">
        <f>'TRA_Stock EU28'!AZ19-'TRA_Stock UK'!AZ19</f>
        <v>36646085.361974701</v>
      </c>
    </row>
    <row r="20" spans="1:52" x14ac:dyDescent="0.35">
      <c r="A20" s="54" t="s">
        <v>872</v>
      </c>
      <c r="B20" s="55">
        <f>'TRA_Stock EU28'!B20-'TRA_Stock UK'!B20</f>
        <v>4751199.3897523182</v>
      </c>
      <c r="C20" s="55">
        <f>'TRA_Stock EU28'!C20-'TRA_Stock UK'!C20</f>
        <v>4844816.8637831872</v>
      </c>
      <c r="D20" s="55">
        <f>'TRA_Stock EU28'!D20-'TRA_Stock UK'!D20</f>
        <v>4940282.5514270794</v>
      </c>
      <c r="E20" s="55">
        <f>'TRA_Stock EU28'!E20-'TRA_Stock UK'!E20</f>
        <v>4978925.0337514365</v>
      </c>
      <c r="F20" s="55">
        <f>'TRA_Stock EU28'!F20-'TRA_Stock UK'!F20</f>
        <v>5016967.9570325213</v>
      </c>
      <c r="G20" s="55">
        <f>'TRA_Stock EU28'!G20-'TRA_Stock UK'!G20</f>
        <v>5066515.1134927478</v>
      </c>
      <c r="H20" s="55">
        <f>'TRA_Stock EU28'!H20-'TRA_Stock UK'!H20</f>
        <v>5192563.6913972087</v>
      </c>
      <c r="I20" s="55">
        <f>'TRA_Stock EU28'!I20-'TRA_Stock UK'!I20</f>
        <v>5205292.0104076937</v>
      </c>
      <c r="J20" s="55">
        <f>'TRA_Stock EU28'!J20-'TRA_Stock UK'!J20</f>
        <v>5296036.0436669383</v>
      </c>
      <c r="K20" s="55">
        <f>'TRA_Stock EU28'!K20-'TRA_Stock UK'!K20</f>
        <v>5245367.6533198711</v>
      </c>
      <c r="L20" s="55">
        <f>'TRA_Stock EU28'!L20-'TRA_Stock UK'!L20</f>
        <v>5221438.6768812668</v>
      </c>
      <c r="M20" s="55">
        <f>'TRA_Stock EU28'!M20-'TRA_Stock UK'!M20</f>
        <v>5250535.8254210427</v>
      </c>
      <c r="N20" s="55">
        <f>'TRA_Stock EU28'!N20-'TRA_Stock UK'!N20</f>
        <v>5177329.6085930094</v>
      </c>
      <c r="O20" s="55">
        <f>'TRA_Stock EU28'!O20-'TRA_Stock UK'!O20</f>
        <v>5180165.0392788546</v>
      </c>
      <c r="P20" s="55">
        <f>'TRA_Stock EU28'!P20-'TRA_Stock UK'!P20</f>
        <v>5240499.8135772031</v>
      </c>
      <c r="Q20" s="55">
        <f>'TRA_Stock EU28'!Q20-'TRA_Stock UK'!Q20</f>
        <v>5284092.4318804741</v>
      </c>
      <c r="R20" s="55">
        <f>'TRA_Stock EU28'!R20-'TRA_Stock UK'!R20</f>
        <v>5485669.5658165505</v>
      </c>
      <c r="S20" s="55">
        <f>'TRA_Stock EU28'!S20-'TRA_Stock UK'!S20</f>
        <v>5711118.2401035288</v>
      </c>
      <c r="T20" s="55">
        <f>'TRA_Stock EU28'!T20-'TRA_Stock UK'!T20</f>
        <v>5885312.7634575721</v>
      </c>
      <c r="U20" s="55">
        <f>'TRA_Stock EU28'!U20-'TRA_Stock UK'!U20</f>
        <v>6015881.077015684</v>
      </c>
      <c r="V20" s="55">
        <f>'TRA_Stock EU28'!V20-'TRA_Stock UK'!V20</f>
        <v>6124597.3902473934</v>
      </c>
      <c r="W20" s="55">
        <f>'TRA_Stock EU28'!W20-'TRA_Stock UK'!W20</f>
        <v>6211640.9358629929</v>
      </c>
      <c r="X20" s="55">
        <f>'TRA_Stock EU28'!X20-'TRA_Stock UK'!X20</f>
        <v>6278034.1675040489</v>
      </c>
      <c r="Y20" s="55">
        <f>'TRA_Stock EU28'!Y20-'TRA_Stock UK'!Y20</f>
        <v>6344707.3681908902</v>
      </c>
      <c r="Z20" s="55">
        <f>'TRA_Stock EU28'!Z20-'TRA_Stock UK'!Z20</f>
        <v>6406266.8370159073</v>
      </c>
      <c r="AA20" s="55">
        <f>'TRA_Stock EU28'!AA20-'TRA_Stock UK'!AA20</f>
        <v>6465575.2127225623</v>
      </c>
      <c r="AB20" s="55">
        <f>'TRA_Stock EU28'!AB20-'TRA_Stock UK'!AB20</f>
        <v>6518167.1981064994</v>
      </c>
      <c r="AC20" s="55">
        <f>'TRA_Stock EU28'!AC20-'TRA_Stock UK'!AC20</f>
        <v>6568779.5215310929</v>
      </c>
      <c r="AD20" s="55">
        <f>'TRA_Stock EU28'!AD20-'TRA_Stock UK'!AD20</f>
        <v>6617587.8538430352</v>
      </c>
      <c r="AE20" s="55">
        <f>'TRA_Stock EU28'!AE20-'TRA_Stock UK'!AE20</f>
        <v>6664616.7977685649</v>
      </c>
      <c r="AF20" s="55">
        <f>'TRA_Stock EU28'!AF20-'TRA_Stock UK'!AF20</f>
        <v>6709518.0095666396</v>
      </c>
      <c r="AG20" s="55">
        <f>'TRA_Stock EU28'!AG20-'TRA_Stock UK'!AG20</f>
        <v>6752385.4681105958</v>
      </c>
      <c r="AH20" s="55">
        <f>'TRA_Stock EU28'!AH20-'TRA_Stock UK'!AH20</f>
        <v>6794351.6972836098</v>
      </c>
      <c r="AI20" s="55">
        <f>'TRA_Stock EU28'!AI20-'TRA_Stock UK'!AI20</f>
        <v>6830238.9230860705</v>
      </c>
      <c r="AJ20" s="55">
        <f>'TRA_Stock EU28'!AJ20-'TRA_Stock UK'!AJ20</f>
        <v>6866970.2768068695</v>
      </c>
      <c r="AK20" s="55">
        <f>'TRA_Stock EU28'!AK20-'TRA_Stock UK'!AK20</f>
        <v>6905118.4999842709</v>
      </c>
      <c r="AL20" s="55">
        <f>'TRA_Stock EU28'!AL20-'TRA_Stock UK'!AL20</f>
        <v>6945137.0071109766</v>
      </c>
      <c r="AM20" s="55">
        <f>'TRA_Stock EU28'!AM20-'TRA_Stock UK'!AM20</f>
        <v>6986592.5790693071</v>
      </c>
      <c r="AN20" s="55">
        <f>'TRA_Stock EU28'!AN20-'TRA_Stock UK'!AN20</f>
        <v>7029744.7436016155</v>
      </c>
      <c r="AO20" s="55">
        <f>'TRA_Stock EU28'!AO20-'TRA_Stock UK'!AO20</f>
        <v>7073637.095230558</v>
      </c>
      <c r="AP20" s="55">
        <f>'TRA_Stock EU28'!AP20-'TRA_Stock UK'!AP20</f>
        <v>7117171.5210653031</v>
      </c>
      <c r="AQ20" s="55">
        <f>'TRA_Stock EU28'!AQ20-'TRA_Stock UK'!AQ20</f>
        <v>7162683.6990042375</v>
      </c>
      <c r="AR20" s="55">
        <f>'TRA_Stock EU28'!AR20-'TRA_Stock UK'!AR20</f>
        <v>7209605.9598756917</v>
      </c>
      <c r="AS20" s="55">
        <f>'TRA_Stock EU28'!AS20-'TRA_Stock UK'!AS20</f>
        <v>7257591.6554794032</v>
      </c>
      <c r="AT20" s="55">
        <f>'TRA_Stock EU28'!AT20-'TRA_Stock UK'!AT20</f>
        <v>7308014.8152812775</v>
      </c>
      <c r="AU20" s="55">
        <f>'TRA_Stock EU28'!AU20-'TRA_Stock UK'!AU20</f>
        <v>7359526.0458494443</v>
      </c>
      <c r="AV20" s="55">
        <f>'TRA_Stock EU28'!AV20-'TRA_Stock UK'!AV20</f>
        <v>7410104.5046273246</v>
      </c>
      <c r="AW20" s="55">
        <f>'TRA_Stock EU28'!AW20-'TRA_Stock UK'!AW20</f>
        <v>7461930.9900556123</v>
      </c>
      <c r="AX20" s="55">
        <f>'TRA_Stock EU28'!AX20-'TRA_Stock UK'!AX20</f>
        <v>7514851.611502721</v>
      </c>
      <c r="AY20" s="55">
        <f>'TRA_Stock EU28'!AY20-'TRA_Stock UK'!AY20</f>
        <v>7569285.7791988216</v>
      </c>
      <c r="AZ20" s="55">
        <f>'TRA_Stock EU28'!AZ20-'TRA_Stock UK'!AZ20</f>
        <v>7625446.5990273198</v>
      </c>
    </row>
    <row r="21" spans="1:52" x14ac:dyDescent="0.35">
      <c r="A21" s="48" t="s">
        <v>873</v>
      </c>
      <c r="B21" s="55">
        <f>'TRA_Stock EU28'!B21-'TRA_Stock UK'!B21</f>
        <v>5127.5</v>
      </c>
      <c r="C21" s="55">
        <f>'TRA_Stock EU28'!C21-'TRA_Stock UK'!C21</f>
        <v>5162.5</v>
      </c>
      <c r="D21" s="55">
        <f>'TRA_Stock EU28'!D21-'TRA_Stock UK'!D21</f>
        <v>5279</v>
      </c>
      <c r="E21" s="55">
        <f>'TRA_Stock EU28'!E21-'TRA_Stock UK'!E21</f>
        <v>5379</v>
      </c>
      <c r="F21" s="55">
        <f>'TRA_Stock EU28'!F21-'TRA_Stock UK'!F21</f>
        <v>5644.5</v>
      </c>
      <c r="G21" s="55">
        <f>'TRA_Stock EU28'!G21-'TRA_Stock UK'!G21</f>
        <v>5752.5</v>
      </c>
      <c r="H21" s="55">
        <f>'TRA_Stock EU28'!H21-'TRA_Stock UK'!H21</f>
        <v>5894.5</v>
      </c>
      <c r="I21" s="55">
        <f>'TRA_Stock EU28'!I21-'TRA_Stock UK'!I21</f>
        <v>6035.5</v>
      </c>
      <c r="J21" s="55">
        <f>'TRA_Stock EU28'!J21-'TRA_Stock UK'!J21</f>
        <v>6091</v>
      </c>
      <c r="K21" s="55">
        <f>'TRA_Stock EU28'!K21-'TRA_Stock UK'!K21</f>
        <v>5846.5</v>
      </c>
      <c r="L21" s="55">
        <f>'TRA_Stock EU28'!L21-'TRA_Stock UK'!L21</f>
        <v>5815.5</v>
      </c>
      <c r="M21" s="55">
        <f>'TRA_Stock EU28'!M21-'TRA_Stock UK'!M21</f>
        <v>5844.5</v>
      </c>
      <c r="N21" s="55">
        <f>'TRA_Stock EU28'!N21-'TRA_Stock UK'!N21</f>
        <v>5712</v>
      </c>
      <c r="O21" s="55">
        <f>'TRA_Stock EU28'!O21-'TRA_Stock UK'!O21</f>
        <v>5543.5</v>
      </c>
      <c r="P21" s="55">
        <f>'TRA_Stock EU28'!P21-'TRA_Stock UK'!P21</f>
        <v>5458.5</v>
      </c>
      <c r="Q21" s="55">
        <f>'TRA_Stock EU28'!Q21-'TRA_Stock UK'!Q21</f>
        <v>5396</v>
      </c>
      <c r="R21" s="55">
        <f>'TRA_Stock EU28'!R21-'TRA_Stock UK'!R21</f>
        <v>5386.4741776743858</v>
      </c>
      <c r="S21" s="55">
        <f>'TRA_Stock EU28'!S21-'TRA_Stock UK'!S21</f>
        <v>5578.4088917169192</v>
      </c>
      <c r="T21" s="55">
        <f>'TRA_Stock EU28'!T21-'TRA_Stock UK'!T21</f>
        <v>5739.7093339911107</v>
      </c>
      <c r="U21" s="55">
        <f>'TRA_Stock EU28'!U21-'TRA_Stock UK'!U21</f>
        <v>5883.1758419621929</v>
      </c>
      <c r="V21" s="55">
        <f>'TRA_Stock EU28'!V21-'TRA_Stock UK'!V21</f>
        <v>6011.3384839885184</v>
      </c>
      <c r="W21" s="55">
        <f>'TRA_Stock EU28'!W21-'TRA_Stock UK'!W21</f>
        <v>6133.1708056219995</v>
      </c>
      <c r="X21" s="55">
        <f>'TRA_Stock EU28'!X21-'TRA_Stock UK'!X21</f>
        <v>6243.0753606398885</v>
      </c>
      <c r="Y21" s="55">
        <f>'TRA_Stock EU28'!Y21-'TRA_Stock UK'!Y21</f>
        <v>6338.3515056535553</v>
      </c>
      <c r="Z21" s="55">
        <f>'TRA_Stock EU28'!Z21-'TRA_Stock UK'!Z21</f>
        <v>6429.439382975027</v>
      </c>
      <c r="AA21" s="55">
        <f>'TRA_Stock EU28'!AA21-'TRA_Stock UK'!AA21</f>
        <v>6517.7427597238438</v>
      </c>
      <c r="AB21" s="55">
        <f>'TRA_Stock EU28'!AB21-'TRA_Stock UK'!AB21</f>
        <v>6604.1962180026594</v>
      </c>
      <c r="AC21" s="55">
        <f>'TRA_Stock EU28'!AC21-'TRA_Stock UK'!AC21</f>
        <v>6690.213442453859</v>
      </c>
      <c r="AD21" s="55">
        <f>'TRA_Stock EU28'!AD21-'TRA_Stock UK'!AD21</f>
        <v>6776.1165089405758</v>
      </c>
      <c r="AE21" s="55">
        <f>'TRA_Stock EU28'!AE21-'TRA_Stock UK'!AE21</f>
        <v>6861.8812750602765</v>
      </c>
      <c r="AF21" s="55">
        <f>'TRA_Stock EU28'!AF21-'TRA_Stock UK'!AF21</f>
        <v>6947.3346775104892</v>
      </c>
      <c r="AG21" s="55">
        <f>'TRA_Stock EU28'!AG21-'TRA_Stock UK'!AG21</f>
        <v>7018.3034637456576</v>
      </c>
      <c r="AH21" s="55">
        <f>'TRA_Stock EU28'!AH21-'TRA_Stock UK'!AH21</f>
        <v>7087.6761861664281</v>
      </c>
      <c r="AI21" s="55">
        <f>'TRA_Stock EU28'!AI21-'TRA_Stock UK'!AI21</f>
        <v>7156.6377388733854</v>
      </c>
      <c r="AJ21" s="55">
        <f>'TRA_Stock EU28'!AJ21-'TRA_Stock UK'!AJ21</f>
        <v>7225.8298237404097</v>
      </c>
      <c r="AK21" s="55">
        <f>'TRA_Stock EU28'!AK21-'TRA_Stock UK'!AK21</f>
        <v>7296.4699042037046</v>
      </c>
      <c r="AL21" s="55">
        <f>'TRA_Stock EU28'!AL21-'TRA_Stock UK'!AL21</f>
        <v>7365.2602491895523</v>
      </c>
      <c r="AM21" s="55">
        <f>'TRA_Stock EU28'!AM21-'TRA_Stock UK'!AM21</f>
        <v>7435.5740159250627</v>
      </c>
      <c r="AN21" s="55">
        <f>'TRA_Stock EU28'!AN21-'TRA_Stock UK'!AN21</f>
        <v>7507.1366419743117</v>
      </c>
      <c r="AO21" s="55">
        <f>'TRA_Stock EU28'!AO21-'TRA_Stock UK'!AO21</f>
        <v>7579.7702964485406</v>
      </c>
      <c r="AP21" s="55">
        <f>'TRA_Stock EU28'!AP21-'TRA_Stock UK'!AP21</f>
        <v>7654.8888607960771</v>
      </c>
      <c r="AQ21" s="55">
        <f>'TRA_Stock EU28'!AQ21-'TRA_Stock UK'!AQ21</f>
        <v>7733.0820660789368</v>
      </c>
      <c r="AR21" s="55">
        <f>'TRA_Stock EU28'!AR21-'TRA_Stock UK'!AR21</f>
        <v>7811.0733755679448</v>
      </c>
      <c r="AS21" s="55">
        <f>'TRA_Stock EU28'!AS21-'TRA_Stock UK'!AS21</f>
        <v>7890.6841154715885</v>
      </c>
      <c r="AT21" s="55">
        <f>'TRA_Stock EU28'!AT21-'TRA_Stock UK'!AT21</f>
        <v>7970.7893861316506</v>
      </c>
      <c r="AU21" s="55">
        <f>'TRA_Stock EU28'!AU21-'TRA_Stock UK'!AU21</f>
        <v>8051.8489867806793</v>
      </c>
      <c r="AV21" s="55">
        <f>'TRA_Stock EU28'!AV21-'TRA_Stock UK'!AV21</f>
        <v>8130.1575726146039</v>
      </c>
      <c r="AW21" s="55">
        <f>'TRA_Stock EU28'!AW21-'TRA_Stock UK'!AW21</f>
        <v>8209.2065314740667</v>
      </c>
      <c r="AX21" s="55">
        <f>'TRA_Stock EU28'!AX21-'TRA_Stock UK'!AX21</f>
        <v>8287.7912048263206</v>
      </c>
      <c r="AY21" s="55">
        <f>'TRA_Stock EU28'!AY21-'TRA_Stock UK'!AY21</f>
        <v>8366.4700400810434</v>
      </c>
      <c r="AZ21" s="55">
        <f>'TRA_Stock EU28'!AZ21-'TRA_Stock UK'!AZ21</f>
        <v>8445.7879565618059</v>
      </c>
    </row>
    <row r="22" spans="1:52" x14ac:dyDescent="0.35">
      <c r="A22" s="48" t="s">
        <v>866</v>
      </c>
      <c r="B22" s="49">
        <f>'TRA_Stock EU28'!B22-'TRA_Stock UK'!B22</f>
        <v>540617</v>
      </c>
      <c r="C22" s="49">
        <f>'TRA_Stock EU28'!C22-'TRA_Stock UK'!C22</f>
        <v>527097</v>
      </c>
      <c r="D22" s="49">
        <f>'TRA_Stock EU28'!D22-'TRA_Stock UK'!D22</f>
        <v>517773</v>
      </c>
      <c r="E22" s="49">
        <f>'TRA_Stock EU28'!E22-'TRA_Stock UK'!E22</f>
        <v>538915</v>
      </c>
      <c r="F22" s="49">
        <f>'TRA_Stock EU28'!F22-'TRA_Stock UK'!F22</f>
        <v>577573</v>
      </c>
      <c r="G22" s="49">
        <f>'TRA_Stock EU28'!G22-'TRA_Stock UK'!G22</f>
        <v>594786</v>
      </c>
      <c r="H22" s="49">
        <f>'TRA_Stock EU28'!H22-'TRA_Stock UK'!H22</f>
        <v>662763</v>
      </c>
      <c r="I22" s="49">
        <f>'TRA_Stock EU28'!I22-'TRA_Stock UK'!I22</f>
        <v>701595</v>
      </c>
      <c r="J22" s="49">
        <f>'TRA_Stock EU28'!J22-'TRA_Stock UK'!J22</f>
        <v>722139</v>
      </c>
      <c r="K22" s="49">
        <f>'TRA_Stock EU28'!K22-'TRA_Stock UK'!K22</f>
        <v>640019</v>
      </c>
      <c r="L22" s="49">
        <f>'TRA_Stock EU28'!L22-'TRA_Stock UK'!L22</f>
        <v>694309</v>
      </c>
      <c r="M22" s="49">
        <f>'TRA_Stock EU28'!M22-'TRA_Stock UK'!M22</f>
        <v>709081</v>
      </c>
      <c r="N22" s="49">
        <f>'TRA_Stock EU28'!N22-'TRA_Stock UK'!N22</f>
        <v>700927</v>
      </c>
      <c r="O22" s="49">
        <f>'TRA_Stock EU28'!O22-'TRA_Stock UK'!O22</f>
        <v>710306</v>
      </c>
      <c r="P22" s="49">
        <f>'TRA_Stock EU28'!P22-'TRA_Stock UK'!P22</f>
        <v>724186.99999999988</v>
      </c>
      <c r="Q22" s="49">
        <f>'TRA_Stock EU28'!Q22-'TRA_Stock UK'!Q22</f>
        <v>754218</v>
      </c>
      <c r="R22" s="49">
        <f>'TRA_Stock EU28'!R22-'TRA_Stock UK'!R22</f>
        <v>793397.81896581128</v>
      </c>
      <c r="S22" s="49">
        <f>'TRA_Stock EU28'!S22-'TRA_Stock UK'!S22</f>
        <v>846606.43349339766</v>
      </c>
      <c r="T22" s="49">
        <f>'TRA_Stock EU28'!T22-'TRA_Stock UK'!T22</f>
        <v>902250.20758618112</v>
      </c>
      <c r="U22" s="49">
        <f>'TRA_Stock EU28'!U22-'TRA_Stock UK'!U22</f>
        <v>955124.11135970836</v>
      </c>
      <c r="V22" s="49">
        <f>'TRA_Stock EU28'!V22-'TRA_Stock UK'!V22</f>
        <v>1004833.4090546881</v>
      </c>
      <c r="W22" s="49">
        <f>'TRA_Stock EU28'!W22-'TRA_Stock UK'!W22</f>
        <v>1054636.8446208602</v>
      </c>
      <c r="X22" s="49">
        <f>'TRA_Stock EU28'!X22-'TRA_Stock UK'!X22</f>
        <v>1101608.5719212859</v>
      </c>
      <c r="Y22" s="49">
        <f>'TRA_Stock EU28'!Y22-'TRA_Stock UK'!Y22</f>
        <v>1147478.3437072486</v>
      </c>
      <c r="Z22" s="49">
        <f>'TRA_Stock EU28'!Z22-'TRA_Stock UK'!Z22</f>
        <v>1186496.8493159893</v>
      </c>
      <c r="AA22" s="49">
        <f>'TRA_Stock EU28'!AA22-'TRA_Stock UK'!AA22</f>
        <v>1227985.5914329092</v>
      </c>
      <c r="AB22" s="49">
        <f>'TRA_Stock EU28'!AB22-'TRA_Stock UK'!AB22</f>
        <v>1272627.019566295</v>
      </c>
      <c r="AC22" s="49">
        <f>'TRA_Stock EU28'!AC22-'TRA_Stock UK'!AC22</f>
        <v>1320533.1242522357</v>
      </c>
      <c r="AD22" s="49">
        <f>'TRA_Stock EU28'!AD22-'TRA_Stock UK'!AD22</f>
        <v>1371006.4478523231</v>
      </c>
      <c r="AE22" s="49">
        <f>'TRA_Stock EU28'!AE22-'TRA_Stock UK'!AE22</f>
        <v>1420986.0232507442</v>
      </c>
      <c r="AF22" s="49">
        <f>'TRA_Stock EU28'!AF22-'TRA_Stock UK'!AF22</f>
        <v>1471883.2601229022</v>
      </c>
      <c r="AG22" s="49">
        <f>'TRA_Stock EU28'!AG22-'TRA_Stock UK'!AG22</f>
        <v>1524172.8578684197</v>
      </c>
      <c r="AH22" s="49">
        <f>'TRA_Stock EU28'!AH22-'TRA_Stock UK'!AH22</f>
        <v>1572118.410534001</v>
      </c>
      <c r="AI22" s="49">
        <f>'TRA_Stock EU28'!AI22-'TRA_Stock UK'!AI22</f>
        <v>1619221.5884384138</v>
      </c>
      <c r="AJ22" s="49">
        <f>'TRA_Stock EU28'!AJ22-'TRA_Stock UK'!AJ22</f>
        <v>1666438.2234888622</v>
      </c>
      <c r="AK22" s="49">
        <f>'TRA_Stock EU28'!AK22-'TRA_Stock UK'!AK22</f>
        <v>1710166.050755102</v>
      </c>
      <c r="AL22" s="49">
        <f>'TRA_Stock EU28'!AL22-'TRA_Stock UK'!AL22</f>
        <v>1758341.7723780666</v>
      </c>
      <c r="AM22" s="49">
        <f>'TRA_Stock EU28'!AM22-'TRA_Stock UK'!AM22</f>
        <v>1807681.660111452</v>
      </c>
      <c r="AN22" s="49">
        <f>'TRA_Stock EU28'!AN22-'TRA_Stock UK'!AN22</f>
        <v>1873901.5468302215</v>
      </c>
      <c r="AO22" s="49">
        <f>'TRA_Stock EU28'!AO22-'TRA_Stock UK'!AO22</f>
        <v>1932950.2207311667</v>
      </c>
      <c r="AP22" s="49">
        <f>'TRA_Stock EU28'!AP22-'TRA_Stock UK'!AP22</f>
        <v>1992947.4131398557</v>
      </c>
      <c r="AQ22" s="49">
        <f>'TRA_Stock EU28'!AQ22-'TRA_Stock UK'!AQ22</f>
        <v>2056370.7672680684</v>
      </c>
      <c r="AR22" s="49">
        <f>'TRA_Stock EU28'!AR22-'TRA_Stock UK'!AR22</f>
        <v>2120837.5155272298</v>
      </c>
      <c r="AS22" s="49">
        <f>'TRA_Stock EU28'!AS22-'TRA_Stock UK'!AS22</f>
        <v>2182660.8607496172</v>
      </c>
      <c r="AT22" s="49">
        <f>'TRA_Stock EU28'!AT22-'TRA_Stock UK'!AT22</f>
        <v>2243755.7692296566</v>
      </c>
      <c r="AU22" s="49">
        <f>'TRA_Stock EU28'!AU22-'TRA_Stock UK'!AU22</f>
        <v>2312497.6501542386</v>
      </c>
      <c r="AV22" s="49">
        <f>'TRA_Stock EU28'!AV22-'TRA_Stock UK'!AV22</f>
        <v>2380497.1200613063</v>
      </c>
      <c r="AW22" s="49">
        <f>'TRA_Stock EU28'!AW22-'TRA_Stock UK'!AW22</f>
        <v>2440658.846980243</v>
      </c>
      <c r="AX22" s="49">
        <f>'TRA_Stock EU28'!AX22-'TRA_Stock UK'!AX22</f>
        <v>2508755.0682951156</v>
      </c>
      <c r="AY22" s="49">
        <f>'TRA_Stock EU28'!AY22-'TRA_Stock UK'!AY22</f>
        <v>2569803.2980121491</v>
      </c>
      <c r="AZ22" s="49">
        <f>'TRA_Stock EU28'!AZ22-'TRA_Stock UK'!AZ22</f>
        <v>2628479.1431659721</v>
      </c>
    </row>
    <row r="23" spans="1:52" x14ac:dyDescent="0.35">
      <c r="A23" s="50" t="s">
        <v>874</v>
      </c>
      <c r="B23" s="51">
        <f>'TRA_Stock EU28'!B23-'TRA_Stock UK'!B23</f>
        <v>311482</v>
      </c>
      <c r="C23" s="51">
        <f>'TRA_Stock EU28'!C23-'TRA_Stock UK'!C23</f>
        <v>300533</v>
      </c>
      <c r="D23" s="51">
        <f>'TRA_Stock EU28'!D23-'TRA_Stock UK'!D23</f>
        <v>288022</v>
      </c>
      <c r="E23" s="51">
        <f>'TRA_Stock EU28'!E23-'TRA_Stock UK'!E23</f>
        <v>293316.99999999994</v>
      </c>
      <c r="F23" s="51">
        <f>'TRA_Stock EU28'!F23-'TRA_Stock UK'!F23</f>
        <v>307921.99999999994</v>
      </c>
      <c r="G23" s="51">
        <f>'TRA_Stock EU28'!G23-'TRA_Stock UK'!G23</f>
        <v>313618</v>
      </c>
      <c r="H23" s="51">
        <f>'TRA_Stock EU28'!H23-'TRA_Stock UK'!H23</f>
        <v>351320</v>
      </c>
      <c r="I23" s="51">
        <f>'TRA_Stock EU28'!I23-'TRA_Stock UK'!I23</f>
        <v>369101.99999999994</v>
      </c>
      <c r="J23" s="51">
        <f>'TRA_Stock EU28'!J23-'TRA_Stock UK'!J23</f>
        <v>373948</v>
      </c>
      <c r="K23" s="51">
        <f>'TRA_Stock EU28'!K23-'TRA_Stock UK'!K23</f>
        <v>336188</v>
      </c>
      <c r="L23" s="51">
        <f>'TRA_Stock EU28'!L23-'TRA_Stock UK'!L23</f>
        <v>339315</v>
      </c>
      <c r="M23" s="51">
        <f>'TRA_Stock EU28'!M23-'TRA_Stock UK'!M23</f>
        <v>334245</v>
      </c>
      <c r="N23" s="51">
        <f>'TRA_Stock EU28'!N23-'TRA_Stock UK'!N23</f>
        <v>332134</v>
      </c>
      <c r="O23" s="51">
        <f>'TRA_Stock EU28'!O23-'TRA_Stock UK'!O23</f>
        <v>325792</v>
      </c>
      <c r="P23" s="51">
        <f>'TRA_Stock EU28'!P23-'TRA_Stock UK'!P23</f>
        <v>330939.99999999994</v>
      </c>
      <c r="Q23" s="51">
        <f>'TRA_Stock EU28'!Q23-'TRA_Stock UK'!Q23</f>
        <v>340112.99999999994</v>
      </c>
      <c r="R23" s="51">
        <f>'TRA_Stock EU28'!R23-'TRA_Stock UK'!R23</f>
        <v>360986.00659624132</v>
      </c>
      <c r="S23" s="51">
        <f>'TRA_Stock EU28'!S23-'TRA_Stock UK'!S23</f>
        <v>390497.8751147305</v>
      </c>
      <c r="T23" s="51">
        <f>'TRA_Stock EU28'!T23-'TRA_Stock UK'!T23</f>
        <v>420959.4905882008</v>
      </c>
      <c r="U23" s="51">
        <f>'TRA_Stock EU28'!U23-'TRA_Stock UK'!U23</f>
        <v>449663.43500222167</v>
      </c>
      <c r="V23" s="51">
        <f>'TRA_Stock EU28'!V23-'TRA_Stock UK'!V23</f>
        <v>476722.18704590708</v>
      </c>
      <c r="W23" s="51">
        <f>'TRA_Stock EU28'!W23-'TRA_Stock UK'!W23</f>
        <v>504290.90339740366</v>
      </c>
      <c r="X23" s="51">
        <f>'TRA_Stock EU28'!X23-'TRA_Stock UK'!X23</f>
        <v>530056.92209317815</v>
      </c>
      <c r="Y23" s="51">
        <f>'TRA_Stock EU28'!Y23-'TRA_Stock UK'!Y23</f>
        <v>555269.35178152542</v>
      </c>
      <c r="Z23" s="51">
        <f>'TRA_Stock EU28'!Z23-'TRA_Stock UK'!Z23</f>
        <v>580381.36201410787</v>
      </c>
      <c r="AA23" s="51">
        <f>'TRA_Stock EU28'!AA23-'TRA_Stock UK'!AA23</f>
        <v>606121.67879674141</v>
      </c>
      <c r="AB23" s="51">
        <f>'TRA_Stock EU28'!AB23-'TRA_Stock UK'!AB23</f>
        <v>633886.18241858226</v>
      </c>
      <c r="AC23" s="51">
        <f>'TRA_Stock EU28'!AC23-'TRA_Stock UK'!AC23</f>
        <v>663778.72791477712</v>
      </c>
      <c r="AD23" s="51">
        <f>'TRA_Stock EU28'!AD23-'TRA_Stock UK'!AD23</f>
        <v>694848.73032724939</v>
      </c>
      <c r="AE23" s="51">
        <f>'TRA_Stock EU28'!AE23-'TRA_Stock UK'!AE23</f>
        <v>726438.69981043763</v>
      </c>
      <c r="AF23" s="51">
        <f>'TRA_Stock EU28'!AF23-'TRA_Stock UK'!AF23</f>
        <v>758625.56995802454</v>
      </c>
      <c r="AG23" s="51">
        <f>'TRA_Stock EU28'!AG23-'TRA_Stock UK'!AG23</f>
        <v>792317.64888151851</v>
      </c>
      <c r="AH23" s="51">
        <f>'TRA_Stock EU28'!AH23-'TRA_Stock UK'!AH23</f>
        <v>823017.22413131874</v>
      </c>
      <c r="AI23" s="51">
        <f>'TRA_Stock EU28'!AI23-'TRA_Stock UK'!AI23</f>
        <v>854007.12043697503</v>
      </c>
      <c r="AJ23" s="51">
        <f>'TRA_Stock EU28'!AJ23-'TRA_Stock UK'!AJ23</f>
        <v>885693.8843266248</v>
      </c>
      <c r="AK23" s="51">
        <f>'TRA_Stock EU28'!AK23-'TRA_Stock UK'!AK23</f>
        <v>916561.29522273084</v>
      </c>
      <c r="AL23" s="51">
        <f>'TRA_Stock EU28'!AL23-'TRA_Stock UK'!AL23</f>
        <v>949992.44588224252</v>
      </c>
      <c r="AM23" s="51">
        <f>'TRA_Stock EU28'!AM23-'TRA_Stock UK'!AM23</f>
        <v>984401.81372972974</v>
      </c>
      <c r="AN23" s="51">
        <f>'TRA_Stock EU28'!AN23-'TRA_Stock UK'!AN23</f>
        <v>1028367.3480708722</v>
      </c>
      <c r="AO23" s="51">
        <f>'TRA_Stock EU28'!AO23-'TRA_Stock UK'!AO23</f>
        <v>1068449.4155230874</v>
      </c>
      <c r="AP23" s="51">
        <f>'TRA_Stock EU28'!AP23-'TRA_Stock UK'!AP23</f>
        <v>1107789.4122225065</v>
      </c>
      <c r="AQ23" s="51">
        <f>'TRA_Stock EU28'!AQ23-'TRA_Stock UK'!AQ23</f>
        <v>1148117.0669562821</v>
      </c>
      <c r="AR23" s="51">
        <f>'TRA_Stock EU28'!AR23-'TRA_Stock UK'!AR23</f>
        <v>1188171.4145480779</v>
      </c>
      <c r="AS23" s="51">
        <f>'TRA_Stock EU28'!AS23-'TRA_Stock UK'!AS23</f>
        <v>1228081.9672003842</v>
      </c>
      <c r="AT23" s="51">
        <f>'TRA_Stock EU28'!AT23-'TRA_Stock UK'!AT23</f>
        <v>1267264.1587551632</v>
      </c>
      <c r="AU23" s="51">
        <f>'TRA_Stock EU28'!AU23-'TRA_Stock UK'!AU23</f>
        <v>1311496.8933679808</v>
      </c>
      <c r="AV23" s="51">
        <f>'TRA_Stock EU28'!AV23-'TRA_Stock UK'!AV23</f>
        <v>1355105.6454189119</v>
      </c>
      <c r="AW23" s="51">
        <f>'TRA_Stock EU28'!AW23-'TRA_Stock UK'!AW23</f>
        <v>1394014.3326160102</v>
      </c>
      <c r="AX23" s="51">
        <f>'TRA_Stock EU28'!AX23-'TRA_Stock UK'!AX23</f>
        <v>1436880.9841972436</v>
      </c>
      <c r="AY23" s="51">
        <f>'TRA_Stock EU28'!AY23-'TRA_Stock UK'!AY23</f>
        <v>1474870.1001424443</v>
      </c>
      <c r="AZ23" s="51">
        <f>'TRA_Stock EU28'!AZ23-'TRA_Stock UK'!AZ23</f>
        <v>1511095.2333618521</v>
      </c>
    </row>
    <row r="24" spans="1:52" x14ac:dyDescent="0.35">
      <c r="A24" s="54" t="s">
        <v>869</v>
      </c>
      <c r="B24" s="55">
        <f>'TRA_Stock EU28'!B24-'TRA_Stock UK'!B24</f>
        <v>229135</v>
      </c>
      <c r="C24" s="55">
        <f>'TRA_Stock EU28'!C24-'TRA_Stock UK'!C24</f>
        <v>226564</v>
      </c>
      <c r="D24" s="55">
        <f>'TRA_Stock EU28'!D24-'TRA_Stock UK'!D24</f>
        <v>229751</v>
      </c>
      <c r="E24" s="55">
        <f>'TRA_Stock EU28'!E24-'TRA_Stock UK'!E24</f>
        <v>245598</v>
      </c>
      <c r="F24" s="55">
        <f>'TRA_Stock EU28'!F24-'TRA_Stock UK'!F24</f>
        <v>269651</v>
      </c>
      <c r="G24" s="55">
        <f>'TRA_Stock EU28'!G24-'TRA_Stock UK'!G24</f>
        <v>281168</v>
      </c>
      <c r="H24" s="55">
        <f>'TRA_Stock EU28'!H24-'TRA_Stock UK'!H24</f>
        <v>311443</v>
      </c>
      <c r="I24" s="55">
        <f>'TRA_Stock EU28'!I24-'TRA_Stock UK'!I24</f>
        <v>332493</v>
      </c>
      <c r="J24" s="55">
        <f>'TRA_Stock EU28'!J24-'TRA_Stock UK'!J24</f>
        <v>348191</v>
      </c>
      <c r="K24" s="55">
        <f>'TRA_Stock EU28'!K24-'TRA_Stock UK'!K24</f>
        <v>303831</v>
      </c>
      <c r="L24" s="55">
        <f>'TRA_Stock EU28'!L24-'TRA_Stock UK'!L24</f>
        <v>354994</v>
      </c>
      <c r="M24" s="55">
        <f>'TRA_Stock EU28'!M24-'TRA_Stock UK'!M24</f>
        <v>374836</v>
      </c>
      <c r="N24" s="55">
        <f>'TRA_Stock EU28'!N24-'TRA_Stock UK'!N24</f>
        <v>368793.00000000006</v>
      </c>
      <c r="O24" s="55">
        <f>'TRA_Stock EU28'!O24-'TRA_Stock UK'!O24</f>
        <v>384513.99999999994</v>
      </c>
      <c r="P24" s="55">
        <f>'TRA_Stock EU28'!P24-'TRA_Stock UK'!P24</f>
        <v>393246.99999999994</v>
      </c>
      <c r="Q24" s="55">
        <f>'TRA_Stock EU28'!Q24-'TRA_Stock UK'!Q24</f>
        <v>414105</v>
      </c>
      <c r="R24" s="55">
        <f>'TRA_Stock EU28'!R24-'TRA_Stock UK'!R24</f>
        <v>432411.81236957008</v>
      </c>
      <c r="S24" s="55">
        <f>'TRA_Stock EU28'!S24-'TRA_Stock UK'!S24</f>
        <v>456108.55837866716</v>
      </c>
      <c r="T24" s="55">
        <f>'TRA_Stock EU28'!T24-'TRA_Stock UK'!T24</f>
        <v>481290.71699798031</v>
      </c>
      <c r="U24" s="55">
        <f>'TRA_Stock EU28'!U24-'TRA_Stock UK'!U24</f>
        <v>505460.67635748669</v>
      </c>
      <c r="V24" s="55">
        <f>'TRA_Stock EU28'!V24-'TRA_Stock UK'!V24</f>
        <v>528111.22200878116</v>
      </c>
      <c r="W24" s="55">
        <f>'TRA_Stock EU28'!W24-'TRA_Stock UK'!W24</f>
        <v>550345.94122345629</v>
      </c>
      <c r="X24" s="55">
        <f>'TRA_Stock EU28'!X24-'TRA_Stock UK'!X24</f>
        <v>571551.64982810768</v>
      </c>
      <c r="Y24" s="55">
        <f>'TRA_Stock EU28'!Y24-'TRA_Stock UK'!Y24</f>
        <v>592208.99192572339</v>
      </c>
      <c r="Z24" s="55">
        <f>'TRA_Stock EU28'!Z24-'TRA_Stock UK'!Z24</f>
        <v>606115.48730188143</v>
      </c>
      <c r="AA24" s="55">
        <f>'TRA_Stock EU28'!AA24-'TRA_Stock UK'!AA24</f>
        <v>621863.91263616772</v>
      </c>
      <c r="AB24" s="55">
        <f>'TRA_Stock EU28'!AB24-'TRA_Stock UK'!AB24</f>
        <v>638740.83714771282</v>
      </c>
      <c r="AC24" s="55">
        <f>'TRA_Stock EU28'!AC24-'TRA_Stock UK'!AC24</f>
        <v>656754.39633745863</v>
      </c>
      <c r="AD24" s="55">
        <f>'TRA_Stock EU28'!AD24-'TRA_Stock UK'!AD24</f>
        <v>676157.71752507368</v>
      </c>
      <c r="AE24" s="55">
        <f>'TRA_Stock EU28'!AE24-'TRA_Stock UK'!AE24</f>
        <v>694547.32344030682</v>
      </c>
      <c r="AF24" s="55">
        <f>'TRA_Stock EU28'!AF24-'TRA_Stock UK'!AF24</f>
        <v>713257.69016487792</v>
      </c>
      <c r="AG24" s="55">
        <f>'TRA_Stock EU28'!AG24-'TRA_Stock UK'!AG24</f>
        <v>731855.20898690121</v>
      </c>
      <c r="AH24" s="55">
        <f>'TRA_Stock EU28'!AH24-'TRA_Stock UK'!AH24</f>
        <v>749101.18640268198</v>
      </c>
      <c r="AI24" s="55">
        <f>'TRA_Stock EU28'!AI24-'TRA_Stock UK'!AI24</f>
        <v>765214.46800143865</v>
      </c>
      <c r="AJ24" s="55">
        <f>'TRA_Stock EU28'!AJ24-'TRA_Stock UK'!AJ24</f>
        <v>780744.33916223724</v>
      </c>
      <c r="AK24" s="55">
        <f>'TRA_Stock EU28'!AK24-'TRA_Stock UK'!AK24</f>
        <v>793604.755532371</v>
      </c>
      <c r="AL24" s="55">
        <f>'TRA_Stock EU28'!AL24-'TRA_Stock UK'!AL24</f>
        <v>808349.32649582403</v>
      </c>
      <c r="AM24" s="55">
        <f>'TRA_Stock EU28'!AM24-'TRA_Stock UK'!AM24</f>
        <v>823279.84638172213</v>
      </c>
      <c r="AN24" s="55">
        <f>'TRA_Stock EU28'!AN24-'TRA_Stock UK'!AN24</f>
        <v>845534.19875934918</v>
      </c>
      <c r="AO24" s="55">
        <f>'TRA_Stock EU28'!AO24-'TRA_Stock UK'!AO24</f>
        <v>864500.80520807917</v>
      </c>
      <c r="AP24" s="55">
        <f>'TRA_Stock EU28'!AP24-'TRA_Stock UK'!AP24</f>
        <v>885158.00091734901</v>
      </c>
      <c r="AQ24" s="55">
        <f>'TRA_Stock EU28'!AQ24-'TRA_Stock UK'!AQ24</f>
        <v>908253.70031178615</v>
      </c>
      <c r="AR24" s="55">
        <f>'TRA_Stock EU28'!AR24-'TRA_Stock UK'!AR24</f>
        <v>932666.10097915202</v>
      </c>
      <c r="AS24" s="55">
        <f>'TRA_Stock EU28'!AS24-'TRA_Stock UK'!AS24</f>
        <v>954578.89354923309</v>
      </c>
      <c r="AT24" s="55">
        <f>'TRA_Stock EU28'!AT24-'TRA_Stock UK'!AT24</f>
        <v>976491.61047449347</v>
      </c>
      <c r="AU24" s="55">
        <f>'TRA_Stock EU28'!AU24-'TRA_Stock UK'!AU24</f>
        <v>1001000.7567862577</v>
      </c>
      <c r="AV24" s="55">
        <f>'TRA_Stock EU28'!AV24-'TRA_Stock UK'!AV24</f>
        <v>1025391.4746423945</v>
      </c>
      <c r="AW24" s="55">
        <f>'TRA_Stock EU28'!AW24-'TRA_Stock UK'!AW24</f>
        <v>1046644.5143642329</v>
      </c>
      <c r="AX24" s="55">
        <f>'TRA_Stock EU28'!AX24-'TRA_Stock UK'!AX24</f>
        <v>1071874.084097872</v>
      </c>
      <c r="AY24" s="55">
        <f>'TRA_Stock EU28'!AY24-'TRA_Stock UK'!AY24</f>
        <v>1094933.197869705</v>
      </c>
      <c r="AZ24" s="55">
        <f>'TRA_Stock EU28'!AZ24-'TRA_Stock UK'!AZ24</f>
        <v>1117383.9098041202</v>
      </c>
    </row>
    <row r="25" spans="1:52" x14ac:dyDescent="0.35">
      <c r="A25" s="48" t="s">
        <v>875</v>
      </c>
      <c r="B25" s="56">
        <f>'TRA_Stock EU28'!B25-'TRA_Stock UK'!B25</f>
        <v>1290.7821044345922</v>
      </c>
      <c r="C25" s="56">
        <f>'TRA_Stock EU28'!C25-'TRA_Stock UK'!C25</f>
        <v>1339.0947298866906</v>
      </c>
      <c r="D25" s="56">
        <f>'TRA_Stock EU28'!D25-'TRA_Stock UK'!D25</f>
        <v>1359.3213410972842</v>
      </c>
      <c r="E25" s="56">
        <f>'TRA_Stock EU28'!E25-'TRA_Stock UK'!E25</f>
        <v>1484.8305229770444</v>
      </c>
      <c r="F25" s="56">
        <f>'TRA_Stock EU28'!F25-'TRA_Stock UK'!F25</f>
        <v>1506.7010692245856</v>
      </c>
      <c r="G25" s="56">
        <f>'TRA_Stock EU28'!G25-'TRA_Stock UK'!G25</f>
        <v>1561.0573544004551</v>
      </c>
      <c r="H25" s="56">
        <f>'TRA_Stock EU28'!H25-'TRA_Stock UK'!H25</f>
        <v>1603.6771693194858</v>
      </c>
      <c r="I25" s="56">
        <f>'TRA_Stock EU28'!I25-'TRA_Stock UK'!I25</f>
        <v>1617.9593442310829</v>
      </c>
      <c r="J25" s="56">
        <f>'TRA_Stock EU28'!J25-'TRA_Stock UK'!J25</f>
        <v>1644.7839960112019</v>
      </c>
      <c r="K25" s="56">
        <f>'TRA_Stock EU28'!K25-'TRA_Stock UK'!K25</f>
        <v>1640.3991155882759</v>
      </c>
      <c r="L25" s="56">
        <f>'TRA_Stock EU28'!L25-'TRA_Stock UK'!L25</f>
        <v>1654.3601236434774</v>
      </c>
      <c r="M25" s="56">
        <f>'TRA_Stock EU28'!M25-'TRA_Stock UK'!M25</f>
        <v>1628.7930230950119</v>
      </c>
      <c r="N25" s="56">
        <f>'TRA_Stock EU28'!N25-'TRA_Stock UK'!N25</f>
        <v>1612.4960297677685</v>
      </c>
      <c r="O25" s="56">
        <f>'TRA_Stock EU28'!O25-'TRA_Stock UK'!O25</f>
        <v>1563.0695902557848</v>
      </c>
      <c r="P25" s="56">
        <f>'TRA_Stock EU28'!P25-'TRA_Stock UK'!P25</f>
        <v>1548.4619656749464</v>
      </c>
      <c r="Q25" s="56">
        <f>'TRA_Stock EU28'!Q25-'TRA_Stock UK'!Q25</f>
        <v>1613.2237159248684</v>
      </c>
      <c r="R25" s="56">
        <f>'TRA_Stock EU28'!R25-'TRA_Stock UK'!R25</f>
        <v>1638.3953982114376</v>
      </c>
      <c r="S25" s="56">
        <f>'TRA_Stock EU28'!S25-'TRA_Stock UK'!S25</f>
        <v>1673.8223368859467</v>
      </c>
      <c r="T25" s="56">
        <f>'TRA_Stock EU28'!T25-'TRA_Stock UK'!T25</f>
        <v>1708.1085170499996</v>
      </c>
      <c r="U25" s="56">
        <f>'TRA_Stock EU28'!U25-'TRA_Stock UK'!U25</f>
        <v>1738.9970772143688</v>
      </c>
      <c r="V25" s="56">
        <f>'TRA_Stock EU28'!V25-'TRA_Stock UK'!V25</f>
        <v>1767.2009943394146</v>
      </c>
      <c r="W25" s="56">
        <f>'TRA_Stock EU28'!W25-'TRA_Stock UK'!W25</f>
        <v>1792.8508547581534</v>
      </c>
      <c r="X25" s="56">
        <f>'TRA_Stock EU28'!X25-'TRA_Stock UK'!X25</f>
        <v>1816.1596828598117</v>
      </c>
      <c r="Y25" s="56">
        <f>'TRA_Stock EU28'!Y25-'TRA_Stock UK'!Y25</f>
        <v>1842.4590557739543</v>
      </c>
      <c r="Z25" s="56">
        <f>'TRA_Stock EU28'!Z25-'TRA_Stock UK'!Z25</f>
        <v>1867.0311721364801</v>
      </c>
      <c r="AA25" s="56">
        <f>'TRA_Stock EU28'!AA25-'TRA_Stock UK'!AA25</f>
        <v>1890.8006514418576</v>
      </c>
      <c r="AB25" s="56">
        <f>'TRA_Stock EU28'!AB25-'TRA_Stock UK'!AB25</f>
        <v>1913.6791481072842</v>
      </c>
      <c r="AC25" s="56">
        <f>'TRA_Stock EU28'!AC25-'TRA_Stock UK'!AC25</f>
        <v>1936.0977747805252</v>
      </c>
      <c r="AD25" s="56">
        <f>'TRA_Stock EU28'!AD25-'TRA_Stock UK'!AD25</f>
        <v>1958.4008985502901</v>
      </c>
      <c r="AE25" s="56">
        <f>'TRA_Stock EU28'!AE25-'TRA_Stock UK'!AE25</f>
        <v>1980.7205744189055</v>
      </c>
      <c r="AF25" s="56">
        <f>'TRA_Stock EU28'!AF25-'TRA_Stock UK'!AF25</f>
        <v>2002.9429855257492</v>
      </c>
      <c r="AG25" s="56">
        <f>'TRA_Stock EU28'!AG25-'TRA_Stock UK'!AG25</f>
        <v>2024.9412951572731</v>
      </c>
      <c r="AH25" s="56">
        <f>'TRA_Stock EU28'!AH25-'TRA_Stock UK'!AH25</f>
        <v>2046.4549235499876</v>
      </c>
      <c r="AI25" s="56">
        <f>'TRA_Stock EU28'!AI25-'TRA_Stock UK'!AI25</f>
        <v>2064.2945968033541</v>
      </c>
      <c r="AJ25" s="56">
        <f>'TRA_Stock EU28'!AJ25-'TRA_Stock UK'!AJ25</f>
        <v>2082.3915156141852</v>
      </c>
      <c r="AK25" s="56">
        <f>'TRA_Stock EU28'!AK25-'TRA_Stock UK'!AK25</f>
        <v>2100.5159098466884</v>
      </c>
      <c r="AL25" s="56">
        <f>'TRA_Stock EU28'!AL25-'TRA_Stock UK'!AL25</f>
        <v>2118.8993297214406</v>
      </c>
      <c r="AM25" s="56">
        <f>'TRA_Stock EU28'!AM25-'TRA_Stock UK'!AM25</f>
        <v>2137.6730111757265</v>
      </c>
      <c r="AN25" s="56">
        <f>'TRA_Stock EU28'!AN25-'TRA_Stock UK'!AN25</f>
        <v>2156.4432700253255</v>
      </c>
      <c r="AO25" s="56">
        <f>'TRA_Stock EU28'!AO25-'TRA_Stock UK'!AO25</f>
        <v>2176.1480287860004</v>
      </c>
      <c r="AP25" s="56">
        <f>'TRA_Stock EU28'!AP25-'TRA_Stock UK'!AP25</f>
        <v>2196.8001389788024</v>
      </c>
      <c r="AQ25" s="56">
        <f>'TRA_Stock EU28'!AQ25-'TRA_Stock UK'!AQ25</f>
        <v>2218.153753123594</v>
      </c>
      <c r="AR25" s="56">
        <f>'TRA_Stock EU28'!AR25-'TRA_Stock UK'!AR25</f>
        <v>2239.5930876531179</v>
      </c>
      <c r="AS25" s="56">
        <f>'TRA_Stock EU28'!AS25-'TRA_Stock UK'!AS25</f>
        <v>2261.9253612870557</v>
      </c>
      <c r="AT25" s="56">
        <f>'TRA_Stock EU28'!AT25-'TRA_Stock UK'!AT25</f>
        <v>2284.9530544793224</v>
      </c>
      <c r="AU25" s="56">
        <f>'TRA_Stock EU28'!AU25-'TRA_Stock UK'!AU25</f>
        <v>2308.8996657700841</v>
      </c>
      <c r="AV25" s="56">
        <f>'TRA_Stock EU28'!AV25-'TRA_Stock UK'!AV25</f>
        <v>2333.6346791374308</v>
      </c>
      <c r="AW25" s="56">
        <f>'TRA_Stock EU28'!AW25-'TRA_Stock UK'!AW25</f>
        <v>2358.9738998756666</v>
      </c>
      <c r="AX25" s="56">
        <f>'TRA_Stock EU28'!AX25-'TRA_Stock UK'!AX25</f>
        <v>2384.524964359935</v>
      </c>
      <c r="AY25" s="56">
        <f>'TRA_Stock EU28'!AY25-'TRA_Stock UK'!AY25</f>
        <v>2410.5835322410826</v>
      </c>
      <c r="AZ25" s="56">
        <f>'TRA_Stock EU28'!AZ25-'TRA_Stock UK'!AZ25</f>
        <v>2437.0838009096065</v>
      </c>
    </row>
    <row r="26" spans="1:52" x14ac:dyDescent="0.35">
      <c r="A26" s="52" t="s">
        <v>876</v>
      </c>
      <c r="B26" s="57">
        <f>'TRA_Stock EU28'!B26-'TRA_Stock UK'!B26</f>
        <v>626.32866775834077</v>
      </c>
      <c r="C26" s="57">
        <f>'TRA_Stock EU28'!C26-'TRA_Stock UK'!C26</f>
        <v>664.54672755273236</v>
      </c>
      <c r="D26" s="57">
        <f>'TRA_Stock EU28'!D26-'TRA_Stock UK'!D26</f>
        <v>673.38500518399269</v>
      </c>
      <c r="E26" s="57">
        <f>'TRA_Stock EU28'!E26-'TRA_Stock UK'!E26</f>
        <v>727.42904858694237</v>
      </c>
      <c r="F26" s="57">
        <f>'TRA_Stock EU28'!F26-'TRA_Stock UK'!F26</f>
        <v>751.57507991068428</v>
      </c>
      <c r="G26" s="57">
        <f>'TRA_Stock EU28'!G26-'TRA_Stock UK'!G26</f>
        <v>753.1532408781809</v>
      </c>
      <c r="H26" s="57">
        <f>'TRA_Stock EU28'!H26-'TRA_Stock UK'!H26</f>
        <v>788.03772654386353</v>
      </c>
      <c r="I26" s="57">
        <f>'TRA_Stock EU28'!I26-'TRA_Stock UK'!I26</f>
        <v>789.50557245049094</v>
      </c>
      <c r="J26" s="57">
        <f>'TRA_Stock EU28'!J26-'TRA_Stock UK'!J26</f>
        <v>799.15784794438275</v>
      </c>
      <c r="K26" s="57">
        <f>'TRA_Stock EU28'!K26-'TRA_Stock UK'!K26</f>
        <v>805.73971369573883</v>
      </c>
      <c r="L26" s="57">
        <f>'TRA_Stock EU28'!L26-'TRA_Stock UK'!L26</f>
        <v>796.84354913010338</v>
      </c>
      <c r="M26" s="57">
        <f>'TRA_Stock EU28'!M26-'TRA_Stock UK'!M26</f>
        <v>765.05642112370379</v>
      </c>
      <c r="N26" s="57">
        <f>'TRA_Stock EU28'!N26-'TRA_Stock UK'!N26</f>
        <v>750.56226859108585</v>
      </c>
      <c r="O26" s="57">
        <f>'TRA_Stock EU28'!O26-'TRA_Stock UK'!O26</f>
        <v>701.2223315846602</v>
      </c>
      <c r="P26" s="57">
        <f>'TRA_Stock EU28'!P26-'TRA_Stock UK'!P26</f>
        <v>682.4199361513547</v>
      </c>
      <c r="Q26" s="57">
        <f>'TRA_Stock EU28'!Q26-'TRA_Stock UK'!Q26</f>
        <v>687.02565402561595</v>
      </c>
      <c r="R26" s="57">
        <f>'TRA_Stock EU28'!R26-'TRA_Stock UK'!R26</f>
        <v>694.52936788275019</v>
      </c>
      <c r="S26" s="57">
        <f>'TRA_Stock EU28'!S26-'TRA_Stock UK'!S26</f>
        <v>705.13126381790141</v>
      </c>
      <c r="T26" s="57">
        <f>'TRA_Stock EU28'!T26-'TRA_Stock UK'!T26</f>
        <v>715.75957326811181</v>
      </c>
      <c r="U26" s="57">
        <f>'TRA_Stock EU28'!U26-'TRA_Stock UK'!U26</f>
        <v>724.93334840642763</v>
      </c>
      <c r="V26" s="57">
        <f>'TRA_Stock EU28'!V26-'TRA_Stock UK'!V26</f>
        <v>732.53874887558129</v>
      </c>
      <c r="W26" s="57">
        <f>'TRA_Stock EU28'!W26-'TRA_Stock UK'!W26</f>
        <v>739.0207393703522</v>
      </c>
      <c r="X26" s="57">
        <f>'TRA_Stock EU28'!X26-'TRA_Stock UK'!X26</f>
        <v>744.48295350244689</v>
      </c>
      <c r="Y26" s="57">
        <f>'TRA_Stock EU28'!Y26-'TRA_Stock UK'!Y26</f>
        <v>750.91079463769029</v>
      </c>
      <c r="Z26" s="57">
        <f>'TRA_Stock EU28'!Z26-'TRA_Stock UK'!Z26</f>
        <v>756.54309106482754</v>
      </c>
      <c r="AA26" s="57">
        <f>'TRA_Stock EU28'!AA26-'TRA_Stock UK'!AA26</f>
        <v>762.13637738304965</v>
      </c>
      <c r="AB26" s="57">
        <f>'TRA_Stock EU28'!AB26-'TRA_Stock UK'!AB26</f>
        <v>767.3049251122485</v>
      </c>
      <c r="AC26" s="57">
        <f>'TRA_Stock EU28'!AC26-'TRA_Stock UK'!AC26</f>
        <v>772.09195274953436</v>
      </c>
      <c r="AD26" s="57">
        <f>'TRA_Stock EU28'!AD26-'TRA_Stock UK'!AD26</f>
        <v>776.71101287323233</v>
      </c>
      <c r="AE26" s="57">
        <f>'TRA_Stock EU28'!AE26-'TRA_Stock UK'!AE26</f>
        <v>781.21704084170347</v>
      </c>
      <c r="AF26" s="57">
        <f>'TRA_Stock EU28'!AF26-'TRA_Stock UK'!AF26</f>
        <v>785.80891139565665</v>
      </c>
      <c r="AG26" s="57">
        <f>'TRA_Stock EU28'!AG26-'TRA_Stock UK'!AG26</f>
        <v>790.3495288727911</v>
      </c>
      <c r="AH26" s="57">
        <f>'TRA_Stock EU28'!AH26-'TRA_Stock UK'!AH26</f>
        <v>794.94518804546487</v>
      </c>
      <c r="AI26" s="57">
        <f>'TRA_Stock EU28'!AI26-'TRA_Stock UK'!AI26</f>
        <v>798.56043431795149</v>
      </c>
      <c r="AJ26" s="57">
        <f>'TRA_Stock EU28'!AJ26-'TRA_Stock UK'!AJ26</f>
        <v>802.17329352537558</v>
      </c>
      <c r="AK26" s="57">
        <f>'TRA_Stock EU28'!AK26-'TRA_Stock UK'!AK26</f>
        <v>805.78743459383509</v>
      </c>
      <c r="AL26" s="57">
        <f>'TRA_Stock EU28'!AL26-'TRA_Stock UK'!AL26</f>
        <v>809.50992006301544</v>
      </c>
      <c r="AM26" s="57">
        <f>'TRA_Stock EU28'!AM26-'TRA_Stock UK'!AM26</f>
        <v>813.29006000046502</v>
      </c>
      <c r="AN26" s="57">
        <f>'TRA_Stock EU28'!AN26-'TRA_Stock UK'!AN26</f>
        <v>817.17653592194313</v>
      </c>
      <c r="AO26" s="57">
        <f>'TRA_Stock EU28'!AO26-'TRA_Stock UK'!AO26</f>
        <v>821.18777058228693</v>
      </c>
      <c r="AP26" s="57">
        <f>'TRA_Stock EU28'!AP26-'TRA_Stock UK'!AP26</f>
        <v>825.55910065109219</v>
      </c>
      <c r="AQ26" s="57">
        <f>'TRA_Stock EU28'!AQ26-'TRA_Stock UK'!AQ26</f>
        <v>830.35137539226048</v>
      </c>
      <c r="AR26" s="57">
        <f>'TRA_Stock EU28'!AR26-'TRA_Stock UK'!AR26</f>
        <v>835.07444823480523</v>
      </c>
      <c r="AS26" s="57">
        <f>'TRA_Stock EU28'!AS26-'TRA_Stock UK'!AS26</f>
        <v>840.33484137180005</v>
      </c>
      <c r="AT26" s="57">
        <f>'TRA_Stock EU28'!AT26-'TRA_Stock UK'!AT26</f>
        <v>846.07379103814412</v>
      </c>
      <c r="AU26" s="57">
        <f>'TRA_Stock EU28'!AU26-'TRA_Stock UK'!AU26</f>
        <v>852.41543374049297</v>
      </c>
      <c r="AV26" s="57">
        <f>'TRA_Stock EU28'!AV26-'TRA_Stock UK'!AV26</f>
        <v>859.00161776745483</v>
      </c>
      <c r="AW26" s="57">
        <f>'TRA_Stock EU28'!AW26-'TRA_Stock UK'!AW26</f>
        <v>865.98017269574007</v>
      </c>
      <c r="AX26" s="57">
        <f>'TRA_Stock EU28'!AX26-'TRA_Stock UK'!AX26</f>
        <v>873.33917978087061</v>
      </c>
      <c r="AY26" s="57">
        <f>'TRA_Stock EU28'!AY26-'TRA_Stock UK'!AY26</f>
        <v>881.12818889501659</v>
      </c>
      <c r="AZ26" s="57">
        <f>'TRA_Stock EU28'!AZ26-'TRA_Stock UK'!AZ26</f>
        <v>889.39890364021107</v>
      </c>
    </row>
    <row r="27" spans="1:52" x14ac:dyDescent="0.35">
      <c r="A27" s="54" t="s">
        <v>877</v>
      </c>
      <c r="B27" s="58">
        <f>'TRA_Stock EU28'!B27-'TRA_Stock UK'!B27</f>
        <v>664.45343667625127</v>
      </c>
      <c r="C27" s="58">
        <f>'TRA_Stock EU28'!C27-'TRA_Stock UK'!C27</f>
        <v>674.54800233395838</v>
      </c>
      <c r="D27" s="58">
        <f>'TRA_Stock EU28'!D27-'TRA_Stock UK'!D27</f>
        <v>685.93633591329149</v>
      </c>
      <c r="E27" s="58">
        <f>'TRA_Stock EU28'!E27-'TRA_Stock UK'!E27</f>
        <v>757.40147439010207</v>
      </c>
      <c r="F27" s="58">
        <f>'TRA_Stock EU28'!F27-'TRA_Stock UK'!F27</f>
        <v>755.12598931390141</v>
      </c>
      <c r="G27" s="58">
        <f>'TRA_Stock EU28'!G27-'TRA_Stock UK'!G27</f>
        <v>807.90411352227409</v>
      </c>
      <c r="H27" s="58">
        <f>'TRA_Stock EU28'!H27-'TRA_Stock UK'!H27</f>
        <v>815.63944277562234</v>
      </c>
      <c r="I27" s="58">
        <f>'TRA_Stock EU28'!I27-'TRA_Stock UK'!I27</f>
        <v>828.45377178059175</v>
      </c>
      <c r="J27" s="58">
        <f>'TRA_Stock EU28'!J27-'TRA_Stock UK'!J27</f>
        <v>845.62614806681916</v>
      </c>
      <c r="K27" s="58">
        <f>'TRA_Stock EU28'!K27-'TRA_Stock UK'!K27</f>
        <v>834.65940189253706</v>
      </c>
      <c r="L27" s="58">
        <f>'TRA_Stock EU28'!L27-'TRA_Stock UK'!L27</f>
        <v>857.51657451337394</v>
      </c>
      <c r="M27" s="58">
        <f>'TRA_Stock EU28'!M27-'TRA_Stock UK'!M27</f>
        <v>863.73660197130812</v>
      </c>
      <c r="N27" s="58">
        <f>'TRA_Stock EU28'!N27-'TRA_Stock UK'!N27</f>
        <v>861.93376117668265</v>
      </c>
      <c r="O27" s="58">
        <f>'TRA_Stock EU28'!O27-'TRA_Stock UK'!O27</f>
        <v>861.84725867112456</v>
      </c>
      <c r="P27" s="58">
        <f>'TRA_Stock EU28'!P27-'TRA_Stock UK'!P27</f>
        <v>866.04202952359185</v>
      </c>
      <c r="Q27" s="58">
        <f>'TRA_Stock EU28'!Q27-'TRA_Stock UK'!Q27</f>
        <v>926.19806189925248</v>
      </c>
      <c r="R27" s="58">
        <f>'TRA_Stock EU28'!R27-'TRA_Stock UK'!R27</f>
        <v>943.8660303286872</v>
      </c>
      <c r="S27" s="58">
        <f>'TRA_Stock EU28'!S27-'TRA_Stock UK'!S27</f>
        <v>968.69107306804528</v>
      </c>
      <c r="T27" s="58">
        <f>'TRA_Stock EU28'!T27-'TRA_Stock UK'!T27</f>
        <v>992.34894378188778</v>
      </c>
      <c r="U27" s="58">
        <f>'TRA_Stock EU28'!U27-'TRA_Stock UK'!U27</f>
        <v>1014.0637288079412</v>
      </c>
      <c r="V27" s="58">
        <f>'TRA_Stock EU28'!V27-'TRA_Stock UK'!V27</f>
        <v>1034.6622454638332</v>
      </c>
      <c r="W27" s="58">
        <f>'TRA_Stock EU28'!W27-'TRA_Stock UK'!W27</f>
        <v>1053.8301153878012</v>
      </c>
      <c r="X27" s="58">
        <f>'TRA_Stock EU28'!X27-'TRA_Stock UK'!X27</f>
        <v>1071.6767293573646</v>
      </c>
      <c r="Y27" s="58">
        <f>'TRA_Stock EU28'!Y27-'TRA_Stock UK'!Y27</f>
        <v>1091.5482611362643</v>
      </c>
      <c r="Z27" s="58">
        <f>'TRA_Stock EU28'!Z27-'TRA_Stock UK'!Z27</f>
        <v>1110.4880810716527</v>
      </c>
      <c r="AA27" s="58">
        <f>'TRA_Stock EU28'!AA27-'TRA_Stock UK'!AA27</f>
        <v>1128.6642740588081</v>
      </c>
      <c r="AB27" s="58">
        <f>'TRA_Stock EU28'!AB27-'TRA_Stock UK'!AB27</f>
        <v>1146.3742229950356</v>
      </c>
      <c r="AC27" s="58">
        <f>'TRA_Stock EU28'!AC27-'TRA_Stock UK'!AC27</f>
        <v>1164.0058220309911</v>
      </c>
      <c r="AD27" s="58">
        <f>'TRA_Stock EU28'!AD27-'TRA_Stock UK'!AD27</f>
        <v>1181.6898856770576</v>
      </c>
      <c r="AE27" s="58">
        <f>'TRA_Stock EU28'!AE27-'TRA_Stock UK'!AE27</f>
        <v>1199.5035335772022</v>
      </c>
      <c r="AF27" s="58">
        <f>'TRA_Stock EU28'!AF27-'TRA_Stock UK'!AF27</f>
        <v>1217.1340741300924</v>
      </c>
      <c r="AG27" s="58">
        <f>'TRA_Stock EU28'!AG27-'TRA_Stock UK'!AG27</f>
        <v>1234.5917662844815</v>
      </c>
      <c r="AH27" s="58">
        <f>'TRA_Stock EU28'!AH27-'TRA_Stock UK'!AH27</f>
        <v>1251.5097355045227</v>
      </c>
      <c r="AI27" s="58">
        <f>'TRA_Stock EU28'!AI27-'TRA_Stock UK'!AI27</f>
        <v>1265.7341624854027</v>
      </c>
      <c r="AJ27" s="58">
        <f>'TRA_Stock EU28'!AJ27-'TRA_Stock UK'!AJ27</f>
        <v>1280.2182220888096</v>
      </c>
      <c r="AK27" s="58">
        <f>'TRA_Stock EU28'!AK27-'TRA_Stock UK'!AK27</f>
        <v>1294.7284752528531</v>
      </c>
      <c r="AL27" s="58">
        <f>'TRA_Stock EU28'!AL27-'TRA_Stock UK'!AL27</f>
        <v>1309.3894096584256</v>
      </c>
      <c r="AM27" s="58">
        <f>'TRA_Stock EU28'!AM27-'TRA_Stock UK'!AM27</f>
        <v>1324.3829511752615</v>
      </c>
      <c r="AN27" s="58">
        <f>'TRA_Stock EU28'!AN27-'TRA_Stock UK'!AN27</f>
        <v>1339.2667341033823</v>
      </c>
      <c r="AO27" s="58">
        <f>'TRA_Stock EU28'!AO27-'TRA_Stock UK'!AO27</f>
        <v>1354.9602582037132</v>
      </c>
      <c r="AP27" s="58">
        <f>'TRA_Stock EU28'!AP27-'TRA_Stock UK'!AP27</f>
        <v>1371.2410383277104</v>
      </c>
      <c r="AQ27" s="58">
        <f>'TRA_Stock EU28'!AQ27-'TRA_Stock UK'!AQ27</f>
        <v>1387.802377731334</v>
      </c>
      <c r="AR27" s="58">
        <f>'TRA_Stock EU28'!AR27-'TRA_Stock UK'!AR27</f>
        <v>1404.5186394183127</v>
      </c>
      <c r="AS27" s="58">
        <f>'TRA_Stock EU28'!AS27-'TRA_Stock UK'!AS27</f>
        <v>1421.5905199152553</v>
      </c>
      <c r="AT27" s="58">
        <f>'TRA_Stock EU28'!AT27-'TRA_Stock UK'!AT27</f>
        <v>1438.8792634411786</v>
      </c>
      <c r="AU27" s="58">
        <f>'TRA_Stock EU28'!AU27-'TRA_Stock UK'!AU27</f>
        <v>1456.4842320295911</v>
      </c>
      <c r="AV27" s="58">
        <f>'TRA_Stock EU28'!AV27-'TRA_Stock UK'!AV27</f>
        <v>1474.6330613699761</v>
      </c>
      <c r="AW27" s="58">
        <f>'TRA_Stock EU28'!AW27-'TRA_Stock UK'!AW27</f>
        <v>1492.9937271799261</v>
      </c>
      <c r="AX27" s="58">
        <f>'TRA_Stock EU28'!AX27-'TRA_Stock UK'!AX27</f>
        <v>1511.1857845790639</v>
      </c>
      <c r="AY27" s="58">
        <f>'TRA_Stock EU28'!AY27-'TRA_Stock UK'!AY27</f>
        <v>1529.455343346066</v>
      </c>
      <c r="AZ27" s="58">
        <f>'TRA_Stock EU28'!AZ27-'TRA_Stock UK'!AZ27</f>
        <v>1547.6848972693954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>
        <f>'TRA_Stock EU28'!B30-'TRA_Stock UK'!B30</f>
        <v>227796879.3897523</v>
      </c>
      <c r="C30" s="62">
        <f>'TRA_Stock EU28'!C30-'TRA_Stock UK'!C30</f>
        <v>233552551.86378318</v>
      </c>
      <c r="D30" s="62">
        <f>'TRA_Stock EU28'!D30-'TRA_Stock UK'!D30</f>
        <v>238112975.5514271</v>
      </c>
      <c r="E30" s="62">
        <f>'TRA_Stock EU28'!E30-'TRA_Stock UK'!E30</f>
        <v>242259459.0337514</v>
      </c>
      <c r="F30" s="62">
        <f>'TRA_Stock EU28'!F30-'TRA_Stock UK'!F30</f>
        <v>245942469.9570325</v>
      </c>
      <c r="G30" s="62">
        <f>'TRA_Stock EU28'!G30-'TRA_Stock UK'!G30</f>
        <v>251463103.11349279</v>
      </c>
      <c r="H30" s="62">
        <f>'TRA_Stock EU28'!H30-'TRA_Stock UK'!H30</f>
        <v>257877730.69139722</v>
      </c>
      <c r="I30" s="62">
        <f>'TRA_Stock EU28'!I30-'TRA_Stock UK'!I30</f>
        <v>264766787.01040772</v>
      </c>
      <c r="J30" s="62">
        <f>'TRA_Stock EU28'!J30-'TRA_Stock UK'!J30</f>
        <v>270192906.04366696</v>
      </c>
      <c r="K30" s="62">
        <f>'TRA_Stock EU28'!K30-'TRA_Stock UK'!K30</f>
        <v>272224293.6533199</v>
      </c>
      <c r="L30" s="62">
        <f>'TRA_Stock EU28'!L30-'TRA_Stock UK'!L30</f>
        <v>276624637.67688125</v>
      </c>
      <c r="M30" s="62">
        <f>'TRA_Stock EU28'!M30-'TRA_Stock UK'!M30</f>
        <v>279964187.82542104</v>
      </c>
      <c r="N30" s="62">
        <f>'TRA_Stock EU28'!N30-'TRA_Stock UK'!N30</f>
        <v>281099452.60859305</v>
      </c>
      <c r="O30" s="62">
        <f>'TRA_Stock EU28'!O30-'TRA_Stock UK'!O30</f>
        <v>284296776.03927886</v>
      </c>
      <c r="P30" s="62">
        <f>'TRA_Stock EU28'!P30-'TRA_Stock UK'!P30</f>
        <v>287592818.81357718</v>
      </c>
      <c r="Q30" s="62">
        <f>'TRA_Stock EU28'!Q30-'TRA_Stock UK'!Q30</f>
        <v>292034894.43188047</v>
      </c>
      <c r="R30" s="62">
        <f>'TRA_Stock EU28'!R30-'TRA_Stock UK'!R30</f>
        <v>298743678.81841272</v>
      </c>
      <c r="S30" s="62">
        <f>'TRA_Stock EU28'!S30-'TRA_Stock UK'!S30</f>
        <v>305927446.32589221</v>
      </c>
      <c r="T30" s="62">
        <f>'TRA_Stock EU28'!T30-'TRA_Stock UK'!T30</f>
        <v>311594711.64601761</v>
      </c>
      <c r="U30" s="62">
        <f>'TRA_Stock EU28'!U30-'TRA_Stock UK'!U30</f>
        <v>316616469.9716357</v>
      </c>
      <c r="V30" s="62">
        <f>'TRA_Stock EU28'!V30-'TRA_Stock UK'!V30</f>
        <v>320815248.35153937</v>
      </c>
      <c r="W30" s="62">
        <f>'TRA_Stock EU28'!W30-'TRA_Stock UK'!W30</f>
        <v>324878396.47344995</v>
      </c>
      <c r="X30" s="62">
        <f>'TRA_Stock EU28'!X30-'TRA_Stock UK'!X30</f>
        <v>328853518.82283425</v>
      </c>
      <c r="Y30" s="62">
        <f>'TRA_Stock EU28'!Y30-'TRA_Stock UK'!Y30</f>
        <v>332281644.32752216</v>
      </c>
      <c r="Z30" s="62">
        <f>'TRA_Stock EU28'!Z30-'TRA_Stock UK'!Z30</f>
        <v>335219174.97764552</v>
      </c>
      <c r="AA30" s="62">
        <f>'TRA_Stock EU28'!AA30-'TRA_Stock UK'!AA30</f>
        <v>337915144.87163776</v>
      </c>
      <c r="AB30" s="62">
        <f>'TRA_Stock EU28'!AB30-'TRA_Stock UK'!AB30</f>
        <v>339868407.94039351</v>
      </c>
      <c r="AC30" s="62">
        <f>'TRA_Stock EU28'!AC30-'TRA_Stock UK'!AC30</f>
        <v>341443136.80671853</v>
      </c>
      <c r="AD30" s="62">
        <f>'TRA_Stock EU28'!AD30-'TRA_Stock UK'!AD30</f>
        <v>343077764.19009066</v>
      </c>
      <c r="AE30" s="62">
        <f>'TRA_Stock EU28'!AE30-'TRA_Stock UK'!AE30</f>
        <v>344663999.03167087</v>
      </c>
      <c r="AF30" s="62">
        <f>'TRA_Stock EU28'!AF30-'TRA_Stock UK'!AF30</f>
        <v>346353786.007442</v>
      </c>
      <c r="AG30" s="62">
        <f>'TRA_Stock EU28'!AG30-'TRA_Stock UK'!AG30</f>
        <v>348126255.142308</v>
      </c>
      <c r="AH30" s="62">
        <f>'TRA_Stock EU28'!AH30-'TRA_Stock UK'!AH30</f>
        <v>349890458.2839002</v>
      </c>
      <c r="AI30" s="62">
        <f>'TRA_Stock EU28'!AI30-'TRA_Stock UK'!AI30</f>
        <v>351643125.69733739</v>
      </c>
      <c r="AJ30" s="62">
        <f>'TRA_Stock EU28'!AJ30-'TRA_Stock UK'!AJ30</f>
        <v>353378333.36728698</v>
      </c>
      <c r="AK30" s="62">
        <f>'TRA_Stock EU28'!AK30-'TRA_Stock UK'!AK30</f>
        <v>355088234.18211174</v>
      </c>
      <c r="AL30" s="62">
        <f>'TRA_Stock EU28'!AL30-'TRA_Stock UK'!AL30</f>
        <v>356765060.95868683</v>
      </c>
      <c r="AM30" s="62">
        <f>'TRA_Stock EU28'!AM30-'TRA_Stock UK'!AM30</f>
        <v>358402972.15660423</v>
      </c>
      <c r="AN30" s="62">
        <f>'TRA_Stock EU28'!AN30-'TRA_Stock UK'!AN30</f>
        <v>359987635.24065679</v>
      </c>
      <c r="AO30" s="62">
        <f>'TRA_Stock EU28'!AO30-'TRA_Stock UK'!AO30</f>
        <v>361475704.37799501</v>
      </c>
      <c r="AP30" s="62">
        <f>'TRA_Stock EU28'!AP30-'TRA_Stock UK'!AP30</f>
        <v>362940855.88359183</v>
      </c>
      <c r="AQ30" s="62">
        <f>'TRA_Stock EU28'!AQ30-'TRA_Stock UK'!AQ30</f>
        <v>364438164.43684083</v>
      </c>
      <c r="AR30" s="62">
        <f>'TRA_Stock EU28'!AR30-'TRA_Stock UK'!AR30</f>
        <v>366007839.92217082</v>
      </c>
      <c r="AS30" s="62">
        <f>'TRA_Stock EU28'!AS30-'TRA_Stock UK'!AS30</f>
        <v>367695347.90202487</v>
      </c>
      <c r="AT30" s="62">
        <f>'TRA_Stock EU28'!AT30-'TRA_Stock UK'!AT30</f>
        <v>369478092.3463999</v>
      </c>
      <c r="AU30" s="62">
        <f>'TRA_Stock EU28'!AU30-'TRA_Stock UK'!AU30</f>
        <v>371387267.93855429</v>
      </c>
      <c r="AV30" s="62">
        <f>'TRA_Stock EU28'!AV30-'TRA_Stock UK'!AV30</f>
        <v>373370050.2139703</v>
      </c>
      <c r="AW30" s="62">
        <f>'TRA_Stock EU28'!AW30-'TRA_Stock UK'!AW30</f>
        <v>375435764.76535404</v>
      </c>
      <c r="AX30" s="62">
        <f>'TRA_Stock EU28'!AX30-'TRA_Stock UK'!AX30</f>
        <v>377588426.67128038</v>
      </c>
      <c r="AY30" s="62">
        <f>'TRA_Stock EU28'!AY30-'TRA_Stock UK'!AY30</f>
        <v>379832404.93045211</v>
      </c>
      <c r="AZ30" s="62">
        <f>'TRA_Stock EU28'!AZ30-'TRA_Stock UK'!AZ30</f>
        <v>382195705.53905183</v>
      </c>
    </row>
    <row r="31" spans="1:52" x14ac:dyDescent="0.35">
      <c r="A31" s="63" t="s">
        <v>857</v>
      </c>
      <c r="B31" s="64">
        <f>'TRA_Stock EU28'!B31-'TRA_Stock UK'!B31</f>
        <v>202522345</v>
      </c>
      <c r="C31" s="64">
        <f>'TRA_Stock EU28'!C31-'TRA_Stock UK'!C31</f>
        <v>207522311</v>
      </c>
      <c r="D31" s="64">
        <f>'TRA_Stock EU28'!D31-'TRA_Stock UK'!D31</f>
        <v>211686344</v>
      </c>
      <c r="E31" s="64">
        <f>'TRA_Stock EU28'!E31-'TRA_Stock UK'!E31</f>
        <v>215388515</v>
      </c>
      <c r="F31" s="64">
        <f>'TRA_Stock EU28'!F31-'TRA_Stock UK'!F31</f>
        <v>218549062</v>
      </c>
      <c r="G31" s="64">
        <f>'TRA_Stock EU28'!G31-'TRA_Stock UK'!G31</f>
        <v>223501807</v>
      </c>
      <c r="H31" s="64">
        <f>'TRA_Stock EU28'!H31-'TRA_Stock UK'!H31</f>
        <v>229242544</v>
      </c>
      <c r="I31" s="64">
        <f>'TRA_Stock EU28'!I31-'TRA_Stock UK'!I31</f>
        <v>234991812</v>
      </c>
      <c r="J31" s="64">
        <f>'TRA_Stock EU28'!J31-'TRA_Stock UK'!J31</f>
        <v>240119973</v>
      </c>
      <c r="K31" s="64">
        <f>'TRA_Stock EU28'!K31-'TRA_Stock UK'!K31</f>
        <v>242516187</v>
      </c>
      <c r="L31" s="64">
        <f>'TRA_Stock EU28'!L31-'TRA_Stock UK'!L31</f>
        <v>246800831</v>
      </c>
      <c r="M31" s="64">
        <f>'TRA_Stock EU28'!M31-'TRA_Stock UK'!M31</f>
        <v>250036682</v>
      </c>
      <c r="N31" s="64">
        <f>'TRA_Stock EU28'!N31-'TRA_Stock UK'!N31</f>
        <v>251533715</v>
      </c>
      <c r="O31" s="64">
        <f>'TRA_Stock EU28'!O31-'TRA_Stock UK'!O31</f>
        <v>254639582</v>
      </c>
      <c r="P31" s="64">
        <f>'TRA_Stock EU28'!P31-'TRA_Stock UK'!P31</f>
        <v>257469689</v>
      </c>
      <c r="Q31" s="64">
        <f>'TRA_Stock EU28'!Q31-'TRA_Stock UK'!Q31</f>
        <v>261206907</v>
      </c>
      <c r="R31" s="64">
        <f>'TRA_Stock EU28'!R31-'TRA_Stock UK'!R31</f>
        <v>267240209.47957307</v>
      </c>
      <c r="S31" s="64">
        <f>'TRA_Stock EU28'!S31-'TRA_Stock UK'!S31</f>
        <v>273522327.71552771</v>
      </c>
      <c r="T31" s="64">
        <f>'TRA_Stock EU28'!T31-'TRA_Stock UK'!T31</f>
        <v>278372279.30210513</v>
      </c>
      <c r="U31" s="64">
        <f>'TRA_Stock EU28'!U31-'TRA_Stock UK'!U31</f>
        <v>282700960.96608073</v>
      </c>
      <c r="V31" s="64">
        <f>'TRA_Stock EU28'!V31-'TRA_Stock UK'!V31</f>
        <v>286275222.91881222</v>
      </c>
      <c r="W31" s="64">
        <f>'TRA_Stock EU28'!W31-'TRA_Stock UK'!W31</f>
        <v>289772903.92845225</v>
      </c>
      <c r="X31" s="64">
        <f>'TRA_Stock EU28'!X31-'TRA_Stock UK'!X31</f>
        <v>293282869.61733198</v>
      </c>
      <c r="Y31" s="64">
        <f>'TRA_Stock EU28'!Y31-'TRA_Stock UK'!Y31</f>
        <v>296300377.61308831</v>
      </c>
      <c r="Z31" s="64">
        <f>'TRA_Stock EU28'!Z31-'TRA_Stock UK'!Z31</f>
        <v>298877445.91296238</v>
      </c>
      <c r="AA31" s="64">
        <f>'TRA_Stock EU28'!AA31-'TRA_Stock UK'!AA31</f>
        <v>301241633.33456969</v>
      </c>
      <c r="AB31" s="64">
        <f>'TRA_Stock EU28'!AB31-'TRA_Stock UK'!AB31</f>
        <v>302915334.58951133</v>
      </c>
      <c r="AC31" s="64">
        <f>'TRA_Stock EU28'!AC31-'TRA_Stock UK'!AC31</f>
        <v>304243830.24545634</v>
      </c>
      <c r="AD31" s="64">
        <f>'TRA_Stock EU28'!AD31-'TRA_Stock UK'!AD31</f>
        <v>305647408.19596577</v>
      </c>
      <c r="AE31" s="64">
        <f>'TRA_Stock EU28'!AE31-'TRA_Stock UK'!AE31</f>
        <v>307003065.78244567</v>
      </c>
      <c r="AF31" s="64">
        <f>'TRA_Stock EU28'!AF31-'TRA_Stock UK'!AF31</f>
        <v>308441031.22024935</v>
      </c>
      <c r="AG31" s="64">
        <f>'TRA_Stock EU28'!AG31-'TRA_Stock UK'!AG31</f>
        <v>309955824.35748798</v>
      </c>
      <c r="AH31" s="64">
        <f>'TRA_Stock EU28'!AH31-'TRA_Stock UK'!AH31</f>
        <v>311469316.58111042</v>
      </c>
      <c r="AI31" s="64">
        <f>'TRA_Stock EU28'!AI31-'TRA_Stock UK'!AI31</f>
        <v>313010198.41740376</v>
      </c>
      <c r="AJ31" s="64">
        <f>'TRA_Stock EU28'!AJ31-'TRA_Stock UK'!AJ31</f>
        <v>314527705.10242391</v>
      </c>
      <c r="AK31" s="64">
        <f>'TRA_Stock EU28'!AK31-'TRA_Stock UK'!AK31</f>
        <v>316008754.64223576</v>
      </c>
      <c r="AL31" s="64">
        <f>'TRA_Stock EU28'!AL31-'TRA_Stock UK'!AL31</f>
        <v>317442005.62865824</v>
      </c>
      <c r="AM31" s="64">
        <f>'TRA_Stock EU28'!AM31-'TRA_Stock UK'!AM31</f>
        <v>318825274.64319956</v>
      </c>
      <c r="AN31" s="64">
        <f>'TRA_Stock EU28'!AN31-'TRA_Stock UK'!AN31</f>
        <v>320142965.57879943</v>
      </c>
      <c r="AO31" s="64">
        <f>'TRA_Stock EU28'!AO31-'TRA_Stock UK'!AO31</f>
        <v>321349585.41073275</v>
      </c>
      <c r="AP31" s="64">
        <f>'TRA_Stock EU28'!AP31-'TRA_Stock UK'!AP31</f>
        <v>322519565.70470756</v>
      </c>
      <c r="AQ31" s="64">
        <f>'TRA_Stock EU28'!AQ31-'TRA_Stock UK'!AQ31</f>
        <v>323701612.23662043</v>
      </c>
      <c r="AR31" s="64">
        <f>'TRA_Stock EU28'!AR31-'TRA_Stock UK'!AR31</f>
        <v>324935064.42835546</v>
      </c>
      <c r="AS31" s="64">
        <f>'TRA_Stock EU28'!AS31-'TRA_Stock UK'!AS31</f>
        <v>326274039.45651633</v>
      </c>
      <c r="AT31" s="64">
        <f>'TRA_Stock EU28'!AT31-'TRA_Stock UK'!AT31</f>
        <v>327689919.77839184</v>
      </c>
      <c r="AU31" s="64">
        <f>'TRA_Stock EU28'!AU31-'TRA_Stock UK'!AU31</f>
        <v>329219342.61197823</v>
      </c>
      <c r="AV31" s="64">
        <f>'TRA_Stock EU28'!AV31-'TRA_Stock UK'!AV31</f>
        <v>330812212.60800803</v>
      </c>
      <c r="AW31" s="64">
        <f>'TRA_Stock EU28'!AW31-'TRA_Stock UK'!AW31</f>
        <v>332478874.84713757</v>
      </c>
      <c r="AX31" s="64">
        <f>'TRA_Stock EU28'!AX31-'TRA_Stock UK'!AX31</f>
        <v>334214797.91744381</v>
      </c>
      <c r="AY31" s="64">
        <f>'TRA_Stock EU28'!AY31-'TRA_Stock UK'!AY31</f>
        <v>336027839.60449737</v>
      </c>
      <c r="AZ31" s="64">
        <f>'TRA_Stock EU28'!AZ31-'TRA_Stock UK'!AZ31</f>
        <v>337924173.57804984</v>
      </c>
    </row>
    <row r="32" spans="1:52" x14ac:dyDescent="0.35">
      <c r="A32" s="65" t="s">
        <v>859</v>
      </c>
      <c r="B32" s="66">
        <f>'TRA_Stock EU28'!B32-'TRA_Stock UK'!B32</f>
        <v>25708508</v>
      </c>
      <c r="C32" s="66">
        <f>'TRA_Stock EU28'!C32-'TRA_Stock UK'!C32</f>
        <v>26581356</v>
      </c>
      <c r="D32" s="66">
        <f>'TRA_Stock EU28'!D32-'TRA_Stock UK'!D32</f>
        <v>27557121</v>
      </c>
      <c r="E32" s="66">
        <f>'TRA_Stock EU28'!E32-'TRA_Stock UK'!E32</f>
        <v>28267695</v>
      </c>
      <c r="F32" s="66">
        <f>'TRA_Stock EU28'!F32-'TRA_Stock UK'!F32</f>
        <v>28974633</v>
      </c>
      <c r="G32" s="66">
        <f>'TRA_Stock EU28'!G32-'TRA_Stock UK'!G32</f>
        <v>30038941</v>
      </c>
      <c r="H32" s="66">
        <f>'TRA_Stock EU28'!H32-'TRA_Stock UK'!H32</f>
        <v>31063791</v>
      </c>
      <c r="I32" s="66">
        <f>'TRA_Stock EU28'!I32-'TRA_Stock UK'!I32</f>
        <v>32233697</v>
      </c>
      <c r="J32" s="66">
        <f>'TRA_Stock EU28'!J32-'TRA_Stock UK'!J32</f>
        <v>33448305</v>
      </c>
      <c r="K32" s="66">
        <f>'TRA_Stock EU28'!K32-'TRA_Stock UK'!K32</f>
        <v>34013368</v>
      </c>
      <c r="L32" s="66">
        <f>'TRA_Stock EU28'!L32-'TRA_Stock UK'!L32</f>
        <v>34619990</v>
      </c>
      <c r="M32" s="66">
        <f>'TRA_Stock EU28'!M32-'TRA_Stock UK'!M32</f>
        <v>35040960</v>
      </c>
      <c r="N32" s="66">
        <f>'TRA_Stock EU28'!N32-'TRA_Stock UK'!N32</f>
        <v>34761290</v>
      </c>
      <c r="O32" s="66">
        <f>'TRA_Stock EU28'!O32-'TRA_Stock UK'!O32</f>
        <v>34948477</v>
      </c>
      <c r="P32" s="66">
        <f>'TRA_Stock EU28'!P32-'TRA_Stock UK'!P32</f>
        <v>35323827</v>
      </c>
      <c r="Q32" s="66">
        <f>'TRA_Stock EU28'!Q32-'TRA_Stock UK'!Q32</f>
        <v>35783479</v>
      </c>
      <c r="R32" s="66">
        <f>'TRA_Stock EU28'!R32-'TRA_Stock UK'!R32</f>
        <v>37013206.069683053</v>
      </c>
      <c r="S32" s="66">
        <f>'TRA_Stock EU28'!S32-'TRA_Stock UK'!S32</f>
        <v>38287719.241727918</v>
      </c>
      <c r="T32" s="66">
        <f>'TRA_Stock EU28'!T32-'TRA_Stock UK'!T32</f>
        <v>39331158.601035602</v>
      </c>
      <c r="U32" s="66">
        <f>'TRA_Stock EU28'!U32-'TRA_Stock UK'!U32</f>
        <v>40232452.841190219</v>
      </c>
      <c r="V32" s="66">
        <f>'TRA_Stock EU28'!V32-'TRA_Stock UK'!V32</f>
        <v>40936027.790713273</v>
      </c>
      <c r="W32" s="66">
        <f>'TRA_Stock EU28'!W32-'TRA_Stock UK'!W32</f>
        <v>41404849.052208684</v>
      </c>
      <c r="X32" s="66">
        <f>'TRA_Stock EU28'!X32-'TRA_Stock UK'!X32</f>
        <v>41724403.475754403</v>
      </c>
      <c r="Y32" s="66">
        <f>'TRA_Stock EU28'!Y32-'TRA_Stock UK'!Y32</f>
        <v>41935005.605826981</v>
      </c>
      <c r="Z32" s="66">
        <f>'TRA_Stock EU28'!Z32-'TRA_Stock UK'!Z32</f>
        <v>42062950.994363785</v>
      </c>
      <c r="AA32" s="66">
        <f>'TRA_Stock EU28'!AA32-'TRA_Stock UK'!AA32</f>
        <v>42236781.813474096</v>
      </c>
      <c r="AB32" s="66">
        <f>'TRA_Stock EU28'!AB32-'TRA_Stock UK'!AB32</f>
        <v>42409497.910644405</v>
      </c>
      <c r="AC32" s="66">
        <f>'TRA_Stock EU28'!AC32-'TRA_Stock UK'!AC32</f>
        <v>42641407.158620045</v>
      </c>
      <c r="AD32" s="66">
        <f>'TRA_Stock EU28'!AD32-'TRA_Stock UK'!AD32</f>
        <v>42980721.070946135</v>
      </c>
      <c r="AE32" s="66">
        <f>'TRA_Stock EU28'!AE32-'TRA_Stock UK'!AE32</f>
        <v>43434480.971538745</v>
      </c>
      <c r="AF32" s="66">
        <f>'TRA_Stock EU28'!AF32-'TRA_Stock UK'!AF32</f>
        <v>43985330.935610615</v>
      </c>
      <c r="AG32" s="66">
        <f>'TRA_Stock EU28'!AG32-'TRA_Stock UK'!AG32</f>
        <v>44630448.281993791</v>
      </c>
      <c r="AH32" s="66">
        <f>'TRA_Stock EU28'!AH32-'TRA_Stock UK'!AH32</f>
        <v>45344369.513552502</v>
      </c>
      <c r="AI32" s="66">
        <f>'TRA_Stock EU28'!AI32-'TRA_Stock UK'!AI32</f>
        <v>46125447.831415124</v>
      </c>
      <c r="AJ32" s="66">
        <f>'TRA_Stock EU28'!AJ32-'TRA_Stock UK'!AJ32</f>
        <v>46970985.242767185</v>
      </c>
      <c r="AK32" s="66">
        <f>'TRA_Stock EU28'!AK32-'TRA_Stock UK'!AK32</f>
        <v>47866698.281812951</v>
      </c>
      <c r="AL32" s="66">
        <f>'TRA_Stock EU28'!AL32-'TRA_Stock UK'!AL32</f>
        <v>48819890.668958716</v>
      </c>
      <c r="AM32" s="66">
        <f>'TRA_Stock EU28'!AM32-'TRA_Stock UK'!AM32</f>
        <v>49832780.868313745</v>
      </c>
      <c r="AN32" s="66">
        <f>'TRA_Stock EU28'!AN32-'TRA_Stock UK'!AN32</f>
        <v>50900859.495367885</v>
      </c>
      <c r="AO32" s="66">
        <f>'TRA_Stock EU28'!AO32-'TRA_Stock UK'!AO32</f>
        <v>52018017.168676369</v>
      </c>
      <c r="AP32" s="66">
        <f>'TRA_Stock EU28'!AP32-'TRA_Stock UK'!AP32</f>
        <v>53185643.243283659</v>
      </c>
      <c r="AQ32" s="66">
        <f>'TRA_Stock EU28'!AQ32-'TRA_Stock UK'!AQ32</f>
        <v>54402324.934120469</v>
      </c>
      <c r="AR32" s="66">
        <f>'TRA_Stock EU28'!AR32-'TRA_Stock UK'!AR32</f>
        <v>55711710.698435448</v>
      </c>
      <c r="AS32" s="66">
        <f>'TRA_Stock EU28'!AS32-'TRA_Stock UK'!AS32</f>
        <v>57150405.993793435</v>
      </c>
      <c r="AT32" s="66">
        <f>'TRA_Stock EU28'!AT32-'TRA_Stock UK'!AT32</f>
        <v>58705145.178653419</v>
      </c>
      <c r="AU32" s="66">
        <f>'TRA_Stock EU28'!AU32-'TRA_Stock UK'!AU32</f>
        <v>60384794.755398385</v>
      </c>
      <c r="AV32" s="66">
        <f>'TRA_Stock EU28'!AV32-'TRA_Stock UK'!AV32</f>
        <v>62174351.31099432</v>
      </c>
      <c r="AW32" s="66">
        <f>'TRA_Stock EU28'!AW32-'TRA_Stock UK'!AW32</f>
        <v>64101358.561375394</v>
      </c>
      <c r="AX32" s="66">
        <f>'TRA_Stock EU28'!AX32-'TRA_Stock UK'!AX32</f>
        <v>66170877.093215376</v>
      </c>
      <c r="AY32" s="66">
        <f>'TRA_Stock EU28'!AY32-'TRA_Stock UK'!AY32</f>
        <v>68368276.693520933</v>
      </c>
      <c r="AZ32" s="66">
        <f>'TRA_Stock EU28'!AZ32-'TRA_Stock UK'!AZ32</f>
        <v>70729998.161920086</v>
      </c>
    </row>
    <row r="33" spans="1:52" x14ac:dyDescent="0.35">
      <c r="A33" s="67" t="s">
        <v>878</v>
      </c>
      <c r="B33" s="68">
        <f>'TRA_Stock EU28'!B33-'TRA_Stock UK'!B33</f>
        <v>25708508</v>
      </c>
      <c r="C33" s="68">
        <f>'TRA_Stock EU28'!C33-'TRA_Stock UK'!C33</f>
        <v>26581356</v>
      </c>
      <c r="D33" s="68">
        <f>'TRA_Stock EU28'!D33-'TRA_Stock UK'!D33</f>
        <v>27557121</v>
      </c>
      <c r="E33" s="68">
        <f>'TRA_Stock EU28'!E33-'TRA_Stock UK'!E33</f>
        <v>28267695</v>
      </c>
      <c r="F33" s="68">
        <f>'TRA_Stock EU28'!F33-'TRA_Stock UK'!F33</f>
        <v>28974633</v>
      </c>
      <c r="G33" s="68">
        <f>'TRA_Stock EU28'!G33-'TRA_Stock UK'!G33</f>
        <v>30038941</v>
      </c>
      <c r="H33" s="68">
        <f>'TRA_Stock EU28'!H33-'TRA_Stock UK'!H33</f>
        <v>31063791</v>
      </c>
      <c r="I33" s="68">
        <f>'TRA_Stock EU28'!I33-'TRA_Stock UK'!I33</f>
        <v>32233697</v>
      </c>
      <c r="J33" s="68">
        <f>'TRA_Stock EU28'!J33-'TRA_Stock UK'!J33</f>
        <v>33448305</v>
      </c>
      <c r="K33" s="68">
        <f>'TRA_Stock EU28'!K33-'TRA_Stock UK'!K33</f>
        <v>34013368</v>
      </c>
      <c r="L33" s="68">
        <f>'TRA_Stock EU28'!L33-'TRA_Stock UK'!L33</f>
        <v>34619990</v>
      </c>
      <c r="M33" s="68">
        <f>'TRA_Stock EU28'!M33-'TRA_Stock UK'!M33</f>
        <v>35040960</v>
      </c>
      <c r="N33" s="68">
        <f>'TRA_Stock EU28'!N33-'TRA_Stock UK'!N33</f>
        <v>34761290</v>
      </c>
      <c r="O33" s="68">
        <f>'TRA_Stock EU28'!O33-'TRA_Stock UK'!O33</f>
        <v>34948477</v>
      </c>
      <c r="P33" s="68">
        <f>'TRA_Stock EU28'!P33-'TRA_Stock UK'!P33</f>
        <v>35323827</v>
      </c>
      <c r="Q33" s="68">
        <f>'TRA_Stock EU28'!Q33-'TRA_Stock UK'!Q33</f>
        <v>35783479</v>
      </c>
      <c r="R33" s="68">
        <f>'TRA_Stock EU28'!R33-'TRA_Stock UK'!R33</f>
        <v>36554801.611589171</v>
      </c>
      <c r="S33" s="68">
        <f>'TRA_Stock EU28'!S33-'TRA_Stock UK'!S33</f>
        <v>37321120.962245211</v>
      </c>
      <c r="T33" s="68">
        <f>'TRA_Stock EU28'!T33-'TRA_Stock UK'!T33</f>
        <v>37816558.61192733</v>
      </c>
      <c r="U33" s="68">
        <f>'TRA_Stock EU28'!U33-'TRA_Stock UK'!U33</f>
        <v>38136229.116607085</v>
      </c>
      <c r="V33" s="68">
        <f>'TRA_Stock EU28'!V33-'TRA_Stock UK'!V33</f>
        <v>38232195.398913607</v>
      </c>
      <c r="W33" s="68">
        <f>'TRA_Stock EU28'!W33-'TRA_Stock UK'!W33</f>
        <v>38065467.580652669</v>
      </c>
      <c r="X33" s="68">
        <f>'TRA_Stock EU28'!X33-'TRA_Stock UK'!X33</f>
        <v>37709527.547365457</v>
      </c>
      <c r="Y33" s="68">
        <f>'TRA_Stock EU28'!Y33-'TRA_Stock UK'!Y33</f>
        <v>37217134.552709237</v>
      </c>
      <c r="Z33" s="68">
        <f>'TRA_Stock EU28'!Z33-'TRA_Stock UK'!Z33</f>
        <v>36637472.594018348</v>
      </c>
      <c r="AA33" s="68">
        <f>'TRA_Stock EU28'!AA33-'TRA_Stock UK'!AA33</f>
        <v>36095634.586364493</v>
      </c>
      <c r="AB33" s="68">
        <f>'TRA_Stock EU28'!AB33-'TRA_Stock UK'!AB33</f>
        <v>35589575.272399142</v>
      </c>
      <c r="AC33" s="68">
        <f>'TRA_Stock EU28'!AC33-'TRA_Stock UK'!AC33</f>
        <v>35184994.768710755</v>
      </c>
      <c r="AD33" s="68">
        <f>'TRA_Stock EU28'!AD33-'TRA_Stock UK'!AD33</f>
        <v>34925262.641002484</v>
      </c>
      <c r="AE33" s="68">
        <f>'TRA_Stock EU28'!AE33-'TRA_Stock UK'!AE33</f>
        <v>34809477.443550274</v>
      </c>
      <c r="AF33" s="68">
        <f>'TRA_Stock EU28'!AF33-'TRA_Stock UK'!AF33</f>
        <v>34811164.046001941</v>
      </c>
      <c r="AG33" s="68">
        <f>'TRA_Stock EU28'!AG33-'TRA_Stock UK'!AG33</f>
        <v>34912203.875593446</v>
      </c>
      <c r="AH33" s="68">
        <f>'TRA_Stock EU28'!AH33-'TRA_Stock UK'!AH33</f>
        <v>35075757.970535532</v>
      </c>
      <c r="AI33" s="68">
        <f>'TRA_Stock EU28'!AI33-'TRA_Stock UK'!AI33</f>
        <v>35286725.337749541</v>
      </c>
      <c r="AJ33" s="68">
        <f>'TRA_Stock EU28'!AJ33-'TRA_Stock UK'!AJ33</f>
        <v>35532699.737548225</v>
      </c>
      <c r="AK33" s="68">
        <f>'TRA_Stock EU28'!AK33-'TRA_Stock UK'!AK33</f>
        <v>35791199.38295465</v>
      </c>
      <c r="AL33" s="68">
        <f>'TRA_Stock EU28'!AL33-'TRA_Stock UK'!AL33</f>
        <v>36062123.580929026</v>
      </c>
      <c r="AM33" s="68">
        <f>'TRA_Stock EU28'!AM33-'TRA_Stock UK'!AM33</f>
        <v>36339725.798056036</v>
      </c>
      <c r="AN33" s="68">
        <f>'TRA_Stock EU28'!AN33-'TRA_Stock UK'!AN33</f>
        <v>36626369.22911986</v>
      </c>
      <c r="AO33" s="68">
        <f>'TRA_Stock EU28'!AO33-'TRA_Stock UK'!AO33</f>
        <v>36919938.871988699</v>
      </c>
      <c r="AP33" s="68">
        <f>'TRA_Stock EU28'!AP33-'TRA_Stock UK'!AP33</f>
        <v>37229668.167152695</v>
      </c>
      <c r="AQ33" s="68">
        <f>'TRA_Stock EU28'!AQ33-'TRA_Stock UK'!AQ33</f>
        <v>37555229.790106915</v>
      </c>
      <c r="AR33" s="68">
        <f>'TRA_Stock EU28'!AR33-'TRA_Stock UK'!AR33</f>
        <v>37932204.377243139</v>
      </c>
      <c r="AS33" s="68">
        <f>'TRA_Stock EU28'!AS33-'TRA_Stock UK'!AS33</f>
        <v>38384669.241394065</v>
      </c>
      <c r="AT33" s="68">
        <f>'TRA_Stock EU28'!AT33-'TRA_Stock UK'!AT33</f>
        <v>38902916.82044974</v>
      </c>
      <c r="AU33" s="68">
        <f>'TRA_Stock EU28'!AU33-'TRA_Stock UK'!AU33</f>
        <v>39491702.617996179</v>
      </c>
      <c r="AV33" s="68">
        <f>'TRA_Stock EU28'!AV33-'TRA_Stock UK'!AV33</f>
        <v>40142465.736631669</v>
      </c>
      <c r="AW33" s="68">
        <f>'TRA_Stock EU28'!AW33-'TRA_Stock UK'!AW33</f>
        <v>40868525.742234156</v>
      </c>
      <c r="AX33" s="68">
        <f>'TRA_Stock EU28'!AX33-'TRA_Stock UK'!AX33</f>
        <v>41676192.234445304</v>
      </c>
      <c r="AY33" s="68">
        <f>'TRA_Stock EU28'!AY33-'TRA_Stock UK'!AY33</f>
        <v>42548712.729176179</v>
      </c>
      <c r="AZ33" s="68">
        <f>'TRA_Stock EU28'!AZ33-'TRA_Stock UK'!AZ33</f>
        <v>43510294.314428784</v>
      </c>
    </row>
    <row r="34" spans="1:52" x14ac:dyDescent="0.35">
      <c r="A34" s="69" t="s">
        <v>879</v>
      </c>
      <c r="B34" s="70">
        <f>'TRA_Stock EU28'!B34-'TRA_Stock UK'!B34</f>
        <v>25708508</v>
      </c>
      <c r="C34" s="70">
        <f>'TRA_Stock EU28'!C34-'TRA_Stock UK'!C34</f>
        <v>26581356</v>
      </c>
      <c r="D34" s="70">
        <f>'TRA_Stock EU28'!D34-'TRA_Stock UK'!D34</f>
        <v>27557121</v>
      </c>
      <c r="E34" s="70">
        <f>'TRA_Stock EU28'!E34-'TRA_Stock UK'!E34</f>
        <v>28267695</v>
      </c>
      <c r="F34" s="70">
        <f>'TRA_Stock EU28'!F34-'TRA_Stock UK'!F34</f>
        <v>28974633</v>
      </c>
      <c r="G34" s="70">
        <f>'TRA_Stock EU28'!G34-'TRA_Stock UK'!G34</f>
        <v>30038941</v>
      </c>
      <c r="H34" s="70">
        <f>'TRA_Stock EU28'!H34-'TRA_Stock UK'!H34</f>
        <v>31063791</v>
      </c>
      <c r="I34" s="70">
        <f>'TRA_Stock EU28'!I34-'TRA_Stock UK'!I34</f>
        <v>32233697</v>
      </c>
      <c r="J34" s="70">
        <f>'TRA_Stock EU28'!J34-'TRA_Stock UK'!J34</f>
        <v>33448305</v>
      </c>
      <c r="K34" s="70">
        <f>'TRA_Stock EU28'!K34-'TRA_Stock UK'!K34</f>
        <v>34013368</v>
      </c>
      <c r="L34" s="70">
        <f>'TRA_Stock EU28'!L34-'TRA_Stock UK'!L34</f>
        <v>34619990</v>
      </c>
      <c r="M34" s="70">
        <f>'TRA_Stock EU28'!M34-'TRA_Stock UK'!M34</f>
        <v>35040960</v>
      </c>
      <c r="N34" s="70">
        <f>'TRA_Stock EU28'!N34-'TRA_Stock UK'!N34</f>
        <v>34761290</v>
      </c>
      <c r="O34" s="70">
        <f>'TRA_Stock EU28'!O34-'TRA_Stock UK'!O34</f>
        <v>34948477</v>
      </c>
      <c r="P34" s="70">
        <f>'TRA_Stock EU28'!P34-'TRA_Stock UK'!P34</f>
        <v>35323827</v>
      </c>
      <c r="Q34" s="70">
        <f>'TRA_Stock EU28'!Q34-'TRA_Stock UK'!Q34</f>
        <v>35783479</v>
      </c>
      <c r="R34" s="70">
        <f>'TRA_Stock EU28'!R34-'TRA_Stock UK'!R34</f>
        <v>36554801.611589171</v>
      </c>
      <c r="S34" s="70">
        <f>'TRA_Stock EU28'!S34-'TRA_Stock UK'!S34</f>
        <v>37321120.962245211</v>
      </c>
      <c r="T34" s="70">
        <f>'TRA_Stock EU28'!T34-'TRA_Stock UK'!T34</f>
        <v>37816558.61192733</v>
      </c>
      <c r="U34" s="70">
        <f>'TRA_Stock EU28'!U34-'TRA_Stock UK'!U34</f>
        <v>38136229.116607085</v>
      </c>
      <c r="V34" s="70">
        <f>'TRA_Stock EU28'!V34-'TRA_Stock UK'!V34</f>
        <v>38232195.398913607</v>
      </c>
      <c r="W34" s="70">
        <f>'TRA_Stock EU28'!W34-'TRA_Stock UK'!W34</f>
        <v>38065467.580652669</v>
      </c>
      <c r="X34" s="70">
        <f>'TRA_Stock EU28'!X34-'TRA_Stock UK'!X34</f>
        <v>37709527.547365457</v>
      </c>
      <c r="Y34" s="70">
        <f>'TRA_Stock EU28'!Y34-'TRA_Stock UK'!Y34</f>
        <v>37217134.552709237</v>
      </c>
      <c r="Z34" s="70">
        <f>'TRA_Stock EU28'!Z34-'TRA_Stock UK'!Z34</f>
        <v>36637472.594018348</v>
      </c>
      <c r="AA34" s="70">
        <f>'TRA_Stock EU28'!AA34-'TRA_Stock UK'!AA34</f>
        <v>36095634.586364493</v>
      </c>
      <c r="AB34" s="70">
        <f>'TRA_Stock EU28'!AB34-'TRA_Stock UK'!AB34</f>
        <v>35589575.272399142</v>
      </c>
      <c r="AC34" s="70">
        <f>'TRA_Stock EU28'!AC34-'TRA_Stock UK'!AC34</f>
        <v>35184994.768710755</v>
      </c>
      <c r="AD34" s="70">
        <f>'TRA_Stock EU28'!AD34-'TRA_Stock UK'!AD34</f>
        <v>34925262.641002484</v>
      </c>
      <c r="AE34" s="70">
        <f>'TRA_Stock EU28'!AE34-'TRA_Stock UK'!AE34</f>
        <v>34809477.443550274</v>
      </c>
      <c r="AF34" s="70">
        <f>'TRA_Stock EU28'!AF34-'TRA_Stock UK'!AF34</f>
        <v>34811164.046001941</v>
      </c>
      <c r="AG34" s="70">
        <f>'TRA_Stock EU28'!AG34-'TRA_Stock UK'!AG34</f>
        <v>34912203.875593446</v>
      </c>
      <c r="AH34" s="70">
        <f>'TRA_Stock EU28'!AH34-'TRA_Stock UK'!AH34</f>
        <v>35075757.970535532</v>
      </c>
      <c r="AI34" s="70">
        <f>'TRA_Stock EU28'!AI34-'TRA_Stock UK'!AI34</f>
        <v>35286725.337749541</v>
      </c>
      <c r="AJ34" s="70">
        <f>'TRA_Stock EU28'!AJ34-'TRA_Stock UK'!AJ34</f>
        <v>35532699.737548225</v>
      </c>
      <c r="AK34" s="70">
        <f>'TRA_Stock EU28'!AK34-'TRA_Stock UK'!AK34</f>
        <v>35791199.38295465</v>
      </c>
      <c r="AL34" s="70">
        <f>'TRA_Stock EU28'!AL34-'TRA_Stock UK'!AL34</f>
        <v>36062123.580929026</v>
      </c>
      <c r="AM34" s="70">
        <f>'TRA_Stock EU28'!AM34-'TRA_Stock UK'!AM34</f>
        <v>36339725.798056036</v>
      </c>
      <c r="AN34" s="70">
        <f>'TRA_Stock EU28'!AN34-'TRA_Stock UK'!AN34</f>
        <v>36626369.22911986</v>
      </c>
      <c r="AO34" s="70">
        <f>'TRA_Stock EU28'!AO34-'TRA_Stock UK'!AO34</f>
        <v>36919938.871988699</v>
      </c>
      <c r="AP34" s="70">
        <f>'TRA_Stock EU28'!AP34-'TRA_Stock UK'!AP34</f>
        <v>37229668.167152695</v>
      </c>
      <c r="AQ34" s="70">
        <f>'TRA_Stock EU28'!AQ34-'TRA_Stock UK'!AQ34</f>
        <v>37555229.790106915</v>
      </c>
      <c r="AR34" s="70">
        <f>'TRA_Stock EU28'!AR34-'TRA_Stock UK'!AR34</f>
        <v>37932204.377243139</v>
      </c>
      <c r="AS34" s="70">
        <f>'TRA_Stock EU28'!AS34-'TRA_Stock UK'!AS34</f>
        <v>38384669.241394065</v>
      </c>
      <c r="AT34" s="70">
        <f>'TRA_Stock EU28'!AT34-'TRA_Stock UK'!AT34</f>
        <v>38902916.82044974</v>
      </c>
      <c r="AU34" s="70">
        <f>'TRA_Stock EU28'!AU34-'TRA_Stock UK'!AU34</f>
        <v>39491702.617996179</v>
      </c>
      <c r="AV34" s="70">
        <f>'TRA_Stock EU28'!AV34-'TRA_Stock UK'!AV34</f>
        <v>40142465.736631669</v>
      </c>
      <c r="AW34" s="70">
        <f>'TRA_Stock EU28'!AW34-'TRA_Stock UK'!AW34</f>
        <v>40868525.742234156</v>
      </c>
      <c r="AX34" s="70">
        <f>'TRA_Stock EU28'!AX34-'TRA_Stock UK'!AX34</f>
        <v>41676192.234445304</v>
      </c>
      <c r="AY34" s="70">
        <f>'TRA_Stock EU28'!AY34-'TRA_Stock UK'!AY34</f>
        <v>42548712.729176179</v>
      </c>
      <c r="AZ34" s="70">
        <f>'TRA_Stock EU28'!AZ34-'TRA_Stock UK'!AZ34</f>
        <v>43510294.314428784</v>
      </c>
    </row>
    <row r="35" spans="1:52" x14ac:dyDescent="0.35">
      <c r="A35" s="69" t="s">
        <v>880</v>
      </c>
      <c r="B35" s="70">
        <f>'TRA_Stock EU28'!B35-'TRA_Stock UK'!B35</f>
        <v>0</v>
      </c>
      <c r="C35" s="70">
        <f>'TRA_Stock EU28'!C35-'TRA_Stock UK'!C35</f>
        <v>0</v>
      </c>
      <c r="D35" s="70">
        <f>'TRA_Stock EU28'!D35-'TRA_Stock UK'!D35</f>
        <v>0</v>
      </c>
      <c r="E35" s="70">
        <f>'TRA_Stock EU28'!E35-'TRA_Stock UK'!E35</f>
        <v>0</v>
      </c>
      <c r="F35" s="70">
        <f>'TRA_Stock EU28'!F35-'TRA_Stock UK'!F35</f>
        <v>0</v>
      </c>
      <c r="G35" s="70">
        <f>'TRA_Stock EU28'!G35-'TRA_Stock UK'!G35</f>
        <v>0</v>
      </c>
      <c r="H35" s="70">
        <f>'TRA_Stock EU28'!H35-'TRA_Stock UK'!H35</f>
        <v>0</v>
      </c>
      <c r="I35" s="70">
        <f>'TRA_Stock EU28'!I35-'TRA_Stock UK'!I35</f>
        <v>0</v>
      </c>
      <c r="J35" s="70">
        <f>'TRA_Stock EU28'!J35-'TRA_Stock UK'!J35</f>
        <v>0</v>
      </c>
      <c r="K35" s="70">
        <f>'TRA_Stock EU28'!K35-'TRA_Stock UK'!K35</f>
        <v>0</v>
      </c>
      <c r="L35" s="70">
        <f>'TRA_Stock EU28'!L35-'TRA_Stock UK'!L35</f>
        <v>0</v>
      </c>
      <c r="M35" s="70">
        <f>'TRA_Stock EU28'!M35-'TRA_Stock UK'!M35</f>
        <v>0</v>
      </c>
      <c r="N35" s="70">
        <f>'TRA_Stock EU28'!N35-'TRA_Stock UK'!N35</f>
        <v>0</v>
      </c>
      <c r="O35" s="70">
        <f>'TRA_Stock EU28'!O35-'TRA_Stock UK'!O35</f>
        <v>0</v>
      </c>
      <c r="P35" s="70">
        <f>'TRA_Stock EU28'!P35-'TRA_Stock UK'!P35</f>
        <v>0</v>
      </c>
      <c r="Q35" s="70">
        <f>'TRA_Stock EU28'!Q35-'TRA_Stock UK'!Q35</f>
        <v>0</v>
      </c>
      <c r="R35" s="70">
        <f>'TRA_Stock EU28'!R35-'TRA_Stock UK'!R35</f>
        <v>0</v>
      </c>
      <c r="S35" s="70">
        <f>'TRA_Stock EU28'!S35-'TRA_Stock UK'!S35</f>
        <v>0</v>
      </c>
      <c r="T35" s="70">
        <f>'TRA_Stock EU28'!T35-'TRA_Stock UK'!T35</f>
        <v>0</v>
      </c>
      <c r="U35" s="70">
        <f>'TRA_Stock EU28'!U35-'TRA_Stock UK'!U35</f>
        <v>0</v>
      </c>
      <c r="V35" s="70">
        <f>'TRA_Stock EU28'!V35-'TRA_Stock UK'!V35</f>
        <v>0</v>
      </c>
      <c r="W35" s="70">
        <f>'TRA_Stock EU28'!W35-'TRA_Stock UK'!W35</f>
        <v>0</v>
      </c>
      <c r="X35" s="70">
        <f>'TRA_Stock EU28'!X35-'TRA_Stock UK'!X35</f>
        <v>0</v>
      </c>
      <c r="Y35" s="70">
        <f>'TRA_Stock EU28'!Y35-'TRA_Stock UK'!Y35</f>
        <v>0</v>
      </c>
      <c r="Z35" s="70">
        <f>'TRA_Stock EU28'!Z35-'TRA_Stock UK'!Z35</f>
        <v>0</v>
      </c>
      <c r="AA35" s="70">
        <f>'TRA_Stock EU28'!AA35-'TRA_Stock UK'!AA35</f>
        <v>0</v>
      </c>
      <c r="AB35" s="70">
        <f>'TRA_Stock EU28'!AB35-'TRA_Stock UK'!AB35</f>
        <v>0</v>
      </c>
      <c r="AC35" s="70">
        <f>'TRA_Stock EU28'!AC35-'TRA_Stock UK'!AC35</f>
        <v>0</v>
      </c>
      <c r="AD35" s="70">
        <f>'TRA_Stock EU28'!AD35-'TRA_Stock UK'!AD35</f>
        <v>0</v>
      </c>
      <c r="AE35" s="70">
        <f>'TRA_Stock EU28'!AE35-'TRA_Stock UK'!AE35</f>
        <v>0</v>
      </c>
      <c r="AF35" s="70">
        <f>'TRA_Stock EU28'!AF35-'TRA_Stock UK'!AF35</f>
        <v>0</v>
      </c>
      <c r="AG35" s="70">
        <f>'TRA_Stock EU28'!AG35-'TRA_Stock UK'!AG35</f>
        <v>0</v>
      </c>
      <c r="AH35" s="70">
        <f>'TRA_Stock EU28'!AH35-'TRA_Stock UK'!AH35</f>
        <v>0</v>
      </c>
      <c r="AI35" s="70">
        <f>'TRA_Stock EU28'!AI35-'TRA_Stock UK'!AI35</f>
        <v>0</v>
      </c>
      <c r="AJ35" s="70">
        <f>'TRA_Stock EU28'!AJ35-'TRA_Stock UK'!AJ35</f>
        <v>0</v>
      </c>
      <c r="AK35" s="70">
        <f>'TRA_Stock EU28'!AK35-'TRA_Stock UK'!AK35</f>
        <v>0</v>
      </c>
      <c r="AL35" s="70">
        <f>'TRA_Stock EU28'!AL35-'TRA_Stock UK'!AL35</f>
        <v>0</v>
      </c>
      <c r="AM35" s="70">
        <f>'TRA_Stock EU28'!AM35-'TRA_Stock UK'!AM35</f>
        <v>0</v>
      </c>
      <c r="AN35" s="70">
        <f>'TRA_Stock EU28'!AN35-'TRA_Stock UK'!AN35</f>
        <v>0</v>
      </c>
      <c r="AO35" s="70">
        <f>'TRA_Stock EU28'!AO35-'TRA_Stock UK'!AO35</f>
        <v>0</v>
      </c>
      <c r="AP35" s="70">
        <f>'TRA_Stock EU28'!AP35-'TRA_Stock UK'!AP35</f>
        <v>0</v>
      </c>
      <c r="AQ35" s="70">
        <f>'TRA_Stock EU28'!AQ35-'TRA_Stock UK'!AQ35</f>
        <v>0</v>
      </c>
      <c r="AR35" s="70">
        <f>'TRA_Stock EU28'!AR35-'TRA_Stock UK'!AR35</f>
        <v>0</v>
      </c>
      <c r="AS35" s="70">
        <f>'TRA_Stock EU28'!AS35-'TRA_Stock UK'!AS35</f>
        <v>0</v>
      </c>
      <c r="AT35" s="70">
        <f>'TRA_Stock EU28'!AT35-'TRA_Stock UK'!AT35</f>
        <v>0</v>
      </c>
      <c r="AU35" s="70">
        <f>'TRA_Stock EU28'!AU35-'TRA_Stock UK'!AU35</f>
        <v>0</v>
      </c>
      <c r="AV35" s="70">
        <f>'TRA_Stock EU28'!AV35-'TRA_Stock UK'!AV35</f>
        <v>0</v>
      </c>
      <c r="AW35" s="70">
        <f>'TRA_Stock EU28'!AW35-'TRA_Stock UK'!AW35</f>
        <v>0</v>
      </c>
      <c r="AX35" s="70">
        <f>'TRA_Stock EU28'!AX35-'TRA_Stock UK'!AX35</f>
        <v>0</v>
      </c>
      <c r="AY35" s="70">
        <f>'TRA_Stock EU28'!AY35-'TRA_Stock UK'!AY35</f>
        <v>0</v>
      </c>
      <c r="AZ35" s="70">
        <f>'TRA_Stock EU28'!AZ35-'TRA_Stock UK'!AZ35</f>
        <v>0</v>
      </c>
    </row>
    <row r="36" spans="1:52" x14ac:dyDescent="0.35">
      <c r="A36" s="69" t="s">
        <v>881</v>
      </c>
      <c r="B36" s="70">
        <f>'TRA_Stock EU28'!B36-'TRA_Stock UK'!B36</f>
        <v>0</v>
      </c>
      <c r="C36" s="70">
        <f>'TRA_Stock EU28'!C36-'TRA_Stock UK'!C36</f>
        <v>0</v>
      </c>
      <c r="D36" s="70">
        <f>'TRA_Stock EU28'!D36-'TRA_Stock UK'!D36</f>
        <v>0</v>
      </c>
      <c r="E36" s="70">
        <f>'TRA_Stock EU28'!E36-'TRA_Stock UK'!E36</f>
        <v>0</v>
      </c>
      <c r="F36" s="70">
        <f>'TRA_Stock EU28'!F36-'TRA_Stock UK'!F36</f>
        <v>0</v>
      </c>
      <c r="G36" s="70">
        <f>'TRA_Stock EU28'!G36-'TRA_Stock UK'!G36</f>
        <v>0</v>
      </c>
      <c r="H36" s="70">
        <f>'TRA_Stock EU28'!H36-'TRA_Stock UK'!H36</f>
        <v>0</v>
      </c>
      <c r="I36" s="70">
        <f>'TRA_Stock EU28'!I36-'TRA_Stock UK'!I36</f>
        <v>0</v>
      </c>
      <c r="J36" s="70">
        <f>'TRA_Stock EU28'!J36-'TRA_Stock UK'!J36</f>
        <v>0</v>
      </c>
      <c r="K36" s="70">
        <f>'TRA_Stock EU28'!K36-'TRA_Stock UK'!K36</f>
        <v>0</v>
      </c>
      <c r="L36" s="70">
        <f>'TRA_Stock EU28'!L36-'TRA_Stock UK'!L36</f>
        <v>0</v>
      </c>
      <c r="M36" s="70">
        <f>'TRA_Stock EU28'!M36-'TRA_Stock UK'!M36</f>
        <v>0</v>
      </c>
      <c r="N36" s="70">
        <f>'TRA_Stock EU28'!N36-'TRA_Stock UK'!N36</f>
        <v>0</v>
      </c>
      <c r="O36" s="70">
        <f>'TRA_Stock EU28'!O36-'TRA_Stock UK'!O36</f>
        <v>0</v>
      </c>
      <c r="P36" s="70">
        <f>'TRA_Stock EU28'!P36-'TRA_Stock UK'!P36</f>
        <v>0</v>
      </c>
      <c r="Q36" s="70">
        <f>'TRA_Stock EU28'!Q36-'TRA_Stock UK'!Q36</f>
        <v>0</v>
      </c>
      <c r="R36" s="70">
        <f>'TRA_Stock EU28'!R36-'TRA_Stock UK'!R36</f>
        <v>0</v>
      </c>
      <c r="S36" s="70">
        <f>'TRA_Stock EU28'!S36-'TRA_Stock UK'!S36</f>
        <v>0</v>
      </c>
      <c r="T36" s="70">
        <f>'TRA_Stock EU28'!T36-'TRA_Stock UK'!T36</f>
        <v>0</v>
      </c>
      <c r="U36" s="70">
        <f>'TRA_Stock EU28'!U36-'TRA_Stock UK'!U36</f>
        <v>0</v>
      </c>
      <c r="V36" s="70">
        <f>'TRA_Stock EU28'!V36-'TRA_Stock UK'!V36</f>
        <v>0</v>
      </c>
      <c r="W36" s="70">
        <f>'TRA_Stock EU28'!W36-'TRA_Stock UK'!W36</f>
        <v>0</v>
      </c>
      <c r="X36" s="70">
        <f>'TRA_Stock EU28'!X36-'TRA_Stock UK'!X36</f>
        <v>0</v>
      </c>
      <c r="Y36" s="70">
        <f>'TRA_Stock EU28'!Y36-'TRA_Stock UK'!Y36</f>
        <v>0</v>
      </c>
      <c r="Z36" s="70">
        <f>'TRA_Stock EU28'!Z36-'TRA_Stock UK'!Z36</f>
        <v>0</v>
      </c>
      <c r="AA36" s="70">
        <f>'TRA_Stock EU28'!AA36-'TRA_Stock UK'!AA36</f>
        <v>0</v>
      </c>
      <c r="AB36" s="70">
        <f>'TRA_Stock EU28'!AB36-'TRA_Stock UK'!AB36</f>
        <v>0</v>
      </c>
      <c r="AC36" s="70">
        <f>'TRA_Stock EU28'!AC36-'TRA_Stock UK'!AC36</f>
        <v>0</v>
      </c>
      <c r="AD36" s="70">
        <f>'TRA_Stock EU28'!AD36-'TRA_Stock UK'!AD36</f>
        <v>0</v>
      </c>
      <c r="AE36" s="70">
        <f>'TRA_Stock EU28'!AE36-'TRA_Stock UK'!AE36</f>
        <v>0</v>
      </c>
      <c r="AF36" s="70">
        <f>'TRA_Stock EU28'!AF36-'TRA_Stock UK'!AF36</f>
        <v>0</v>
      </c>
      <c r="AG36" s="70">
        <f>'TRA_Stock EU28'!AG36-'TRA_Stock UK'!AG36</f>
        <v>0</v>
      </c>
      <c r="AH36" s="70">
        <f>'TRA_Stock EU28'!AH36-'TRA_Stock UK'!AH36</f>
        <v>0</v>
      </c>
      <c r="AI36" s="70">
        <f>'TRA_Stock EU28'!AI36-'TRA_Stock UK'!AI36</f>
        <v>0</v>
      </c>
      <c r="AJ36" s="70">
        <f>'TRA_Stock EU28'!AJ36-'TRA_Stock UK'!AJ36</f>
        <v>0</v>
      </c>
      <c r="AK36" s="70">
        <f>'TRA_Stock EU28'!AK36-'TRA_Stock UK'!AK36</f>
        <v>0</v>
      </c>
      <c r="AL36" s="70">
        <f>'TRA_Stock EU28'!AL36-'TRA_Stock UK'!AL36</f>
        <v>0</v>
      </c>
      <c r="AM36" s="70">
        <f>'TRA_Stock EU28'!AM36-'TRA_Stock UK'!AM36</f>
        <v>0</v>
      </c>
      <c r="AN36" s="70">
        <f>'TRA_Stock EU28'!AN36-'TRA_Stock UK'!AN36</f>
        <v>0</v>
      </c>
      <c r="AO36" s="70">
        <f>'TRA_Stock EU28'!AO36-'TRA_Stock UK'!AO36</f>
        <v>0</v>
      </c>
      <c r="AP36" s="70">
        <f>'TRA_Stock EU28'!AP36-'TRA_Stock UK'!AP36</f>
        <v>0</v>
      </c>
      <c r="AQ36" s="70">
        <f>'TRA_Stock EU28'!AQ36-'TRA_Stock UK'!AQ36</f>
        <v>0</v>
      </c>
      <c r="AR36" s="70">
        <f>'TRA_Stock EU28'!AR36-'TRA_Stock UK'!AR36</f>
        <v>0</v>
      </c>
      <c r="AS36" s="70">
        <f>'TRA_Stock EU28'!AS36-'TRA_Stock UK'!AS36</f>
        <v>0</v>
      </c>
      <c r="AT36" s="70">
        <f>'TRA_Stock EU28'!AT36-'TRA_Stock UK'!AT36</f>
        <v>0</v>
      </c>
      <c r="AU36" s="70">
        <f>'TRA_Stock EU28'!AU36-'TRA_Stock UK'!AU36</f>
        <v>0</v>
      </c>
      <c r="AV36" s="70">
        <f>'TRA_Stock EU28'!AV36-'TRA_Stock UK'!AV36</f>
        <v>0</v>
      </c>
      <c r="AW36" s="70">
        <f>'TRA_Stock EU28'!AW36-'TRA_Stock UK'!AW36</f>
        <v>0</v>
      </c>
      <c r="AX36" s="70">
        <f>'TRA_Stock EU28'!AX36-'TRA_Stock UK'!AX36</f>
        <v>0</v>
      </c>
      <c r="AY36" s="70">
        <f>'TRA_Stock EU28'!AY36-'TRA_Stock UK'!AY36</f>
        <v>0</v>
      </c>
      <c r="AZ36" s="70">
        <f>'TRA_Stock EU28'!AZ36-'TRA_Stock UK'!AZ36</f>
        <v>0</v>
      </c>
    </row>
    <row r="37" spans="1:52" x14ac:dyDescent="0.35">
      <c r="A37" s="67" t="s">
        <v>882</v>
      </c>
      <c r="B37" s="68">
        <f>'TRA_Stock EU28'!B37-'TRA_Stock UK'!B37</f>
        <v>0</v>
      </c>
      <c r="C37" s="68">
        <f>'TRA_Stock EU28'!C37-'TRA_Stock UK'!C37</f>
        <v>0</v>
      </c>
      <c r="D37" s="68">
        <f>'TRA_Stock EU28'!D37-'TRA_Stock UK'!D37</f>
        <v>0</v>
      </c>
      <c r="E37" s="68">
        <f>'TRA_Stock EU28'!E37-'TRA_Stock UK'!E37</f>
        <v>0</v>
      </c>
      <c r="F37" s="68">
        <f>'TRA_Stock EU28'!F37-'TRA_Stock UK'!F37</f>
        <v>0</v>
      </c>
      <c r="G37" s="68">
        <f>'TRA_Stock EU28'!G37-'TRA_Stock UK'!G37</f>
        <v>0</v>
      </c>
      <c r="H37" s="68">
        <f>'TRA_Stock EU28'!H37-'TRA_Stock UK'!H37</f>
        <v>0</v>
      </c>
      <c r="I37" s="68">
        <f>'TRA_Stock EU28'!I37-'TRA_Stock UK'!I37</f>
        <v>0</v>
      </c>
      <c r="J37" s="68">
        <f>'TRA_Stock EU28'!J37-'TRA_Stock UK'!J37</f>
        <v>0</v>
      </c>
      <c r="K37" s="68">
        <f>'TRA_Stock EU28'!K37-'TRA_Stock UK'!K37</f>
        <v>0</v>
      </c>
      <c r="L37" s="68">
        <f>'TRA_Stock EU28'!L37-'TRA_Stock UK'!L37</f>
        <v>0</v>
      </c>
      <c r="M37" s="68">
        <f>'TRA_Stock EU28'!M37-'TRA_Stock UK'!M37</f>
        <v>0</v>
      </c>
      <c r="N37" s="68">
        <f>'TRA_Stock EU28'!N37-'TRA_Stock UK'!N37</f>
        <v>0</v>
      </c>
      <c r="O37" s="68">
        <f>'TRA_Stock EU28'!O37-'TRA_Stock UK'!O37</f>
        <v>0</v>
      </c>
      <c r="P37" s="68">
        <f>'TRA_Stock EU28'!P37-'TRA_Stock UK'!P37</f>
        <v>0</v>
      </c>
      <c r="Q37" s="68">
        <f>'TRA_Stock EU28'!Q37-'TRA_Stock UK'!Q37</f>
        <v>0</v>
      </c>
      <c r="R37" s="68">
        <f>'TRA_Stock EU28'!R37-'TRA_Stock UK'!R37</f>
        <v>0</v>
      </c>
      <c r="S37" s="68">
        <f>'TRA_Stock EU28'!S37-'TRA_Stock UK'!S37</f>
        <v>0</v>
      </c>
      <c r="T37" s="68">
        <f>'TRA_Stock EU28'!T37-'TRA_Stock UK'!T37</f>
        <v>0</v>
      </c>
      <c r="U37" s="68">
        <f>'TRA_Stock EU28'!U37-'TRA_Stock UK'!U37</f>
        <v>0</v>
      </c>
      <c r="V37" s="68">
        <f>'TRA_Stock EU28'!V37-'TRA_Stock UK'!V37</f>
        <v>0</v>
      </c>
      <c r="W37" s="68">
        <f>'TRA_Stock EU28'!W37-'TRA_Stock UK'!W37</f>
        <v>0</v>
      </c>
      <c r="X37" s="68">
        <f>'TRA_Stock EU28'!X37-'TRA_Stock UK'!X37</f>
        <v>0</v>
      </c>
      <c r="Y37" s="68">
        <f>'TRA_Stock EU28'!Y37-'TRA_Stock UK'!Y37</f>
        <v>0</v>
      </c>
      <c r="Z37" s="68">
        <f>'TRA_Stock EU28'!Z37-'TRA_Stock UK'!Z37</f>
        <v>0</v>
      </c>
      <c r="AA37" s="68">
        <f>'TRA_Stock EU28'!AA37-'TRA_Stock UK'!AA37</f>
        <v>0</v>
      </c>
      <c r="AB37" s="68">
        <f>'TRA_Stock EU28'!AB37-'TRA_Stock UK'!AB37</f>
        <v>0</v>
      </c>
      <c r="AC37" s="68">
        <f>'TRA_Stock EU28'!AC37-'TRA_Stock UK'!AC37</f>
        <v>0</v>
      </c>
      <c r="AD37" s="68">
        <f>'TRA_Stock EU28'!AD37-'TRA_Stock UK'!AD37</f>
        <v>0</v>
      </c>
      <c r="AE37" s="68">
        <f>'TRA_Stock EU28'!AE37-'TRA_Stock UK'!AE37</f>
        <v>0</v>
      </c>
      <c r="AF37" s="68">
        <f>'TRA_Stock EU28'!AF37-'TRA_Stock UK'!AF37</f>
        <v>0</v>
      </c>
      <c r="AG37" s="68">
        <f>'TRA_Stock EU28'!AG37-'TRA_Stock UK'!AG37</f>
        <v>0</v>
      </c>
      <c r="AH37" s="68">
        <f>'TRA_Stock EU28'!AH37-'TRA_Stock UK'!AH37</f>
        <v>0</v>
      </c>
      <c r="AI37" s="68">
        <f>'TRA_Stock EU28'!AI37-'TRA_Stock UK'!AI37</f>
        <v>0</v>
      </c>
      <c r="AJ37" s="68">
        <f>'TRA_Stock EU28'!AJ37-'TRA_Stock UK'!AJ37</f>
        <v>0</v>
      </c>
      <c r="AK37" s="68">
        <f>'TRA_Stock EU28'!AK37-'TRA_Stock UK'!AK37</f>
        <v>0</v>
      </c>
      <c r="AL37" s="68">
        <f>'TRA_Stock EU28'!AL37-'TRA_Stock UK'!AL37</f>
        <v>0</v>
      </c>
      <c r="AM37" s="68">
        <f>'TRA_Stock EU28'!AM37-'TRA_Stock UK'!AM37</f>
        <v>0</v>
      </c>
      <c r="AN37" s="68">
        <f>'TRA_Stock EU28'!AN37-'TRA_Stock UK'!AN37</f>
        <v>0</v>
      </c>
      <c r="AO37" s="68">
        <f>'TRA_Stock EU28'!AO37-'TRA_Stock UK'!AO37</f>
        <v>0</v>
      </c>
      <c r="AP37" s="68">
        <f>'TRA_Stock EU28'!AP37-'TRA_Stock UK'!AP37</f>
        <v>0</v>
      </c>
      <c r="AQ37" s="68">
        <f>'TRA_Stock EU28'!AQ37-'TRA_Stock UK'!AQ37</f>
        <v>0</v>
      </c>
      <c r="AR37" s="68">
        <f>'TRA_Stock EU28'!AR37-'TRA_Stock UK'!AR37</f>
        <v>0</v>
      </c>
      <c r="AS37" s="68">
        <f>'TRA_Stock EU28'!AS37-'TRA_Stock UK'!AS37</f>
        <v>0</v>
      </c>
      <c r="AT37" s="68">
        <f>'TRA_Stock EU28'!AT37-'TRA_Stock UK'!AT37</f>
        <v>0</v>
      </c>
      <c r="AU37" s="68">
        <f>'TRA_Stock EU28'!AU37-'TRA_Stock UK'!AU37</f>
        <v>0</v>
      </c>
      <c r="AV37" s="68">
        <f>'TRA_Stock EU28'!AV37-'TRA_Stock UK'!AV37</f>
        <v>0</v>
      </c>
      <c r="AW37" s="68">
        <f>'TRA_Stock EU28'!AW37-'TRA_Stock UK'!AW37</f>
        <v>0</v>
      </c>
      <c r="AX37" s="68">
        <f>'TRA_Stock EU28'!AX37-'TRA_Stock UK'!AX37</f>
        <v>0</v>
      </c>
      <c r="AY37" s="68">
        <f>'TRA_Stock EU28'!AY37-'TRA_Stock UK'!AY37</f>
        <v>0</v>
      </c>
      <c r="AZ37" s="68">
        <f>'TRA_Stock EU28'!AZ37-'TRA_Stock UK'!AZ37</f>
        <v>0</v>
      </c>
    </row>
    <row r="38" spans="1:52" x14ac:dyDescent="0.35">
      <c r="A38" s="69" t="s">
        <v>879</v>
      </c>
      <c r="B38" s="70">
        <f>'TRA_Stock EU28'!B38-'TRA_Stock UK'!B38</f>
        <v>0</v>
      </c>
      <c r="C38" s="70">
        <f>'TRA_Stock EU28'!C38-'TRA_Stock UK'!C38</f>
        <v>0</v>
      </c>
      <c r="D38" s="70">
        <f>'TRA_Stock EU28'!D38-'TRA_Stock UK'!D38</f>
        <v>0</v>
      </c>
      <c r="E38" s="70">
        <f>'TRA_Stock EU28'!E38-'TRA_Stock UK'!E38</f>
        <v>0</v>
      </c>
      <c r="F38" s="70">
        <f>'TRA_Stock EU28'!F38-'TRA_Stock UK'!F38</f>
        <v>0</v>
      </c>
      <c r="G38" s="70">
        <f>'TRA_Stock EU28'!G38-'TRA_Stock UK'!G38</f>
        <v>0</v>
      </c>
      <c r="H38" s="70">
        <f>'TRA_Stock EU28'!H38-'TRA_Stock UK'!H38</f>
        <v>0</v>
      </c>
      <c r="I38" s="70">
        <f>'TRA_Stock EU28'!I38-'TRA_Stock UK'!I38</f>
        <v>0</v>
      </c>
      <c r="J38" s="70">
        <f>'TRA_Stock EU28'!J38-'TRA_Stock UK'!J38</f>
        <v>0</v>
      </c>
      <c r="K38" s="70">
        <f>'TRA_Stock EU28'!K38-'TRA_Stock UK'!K38</f>
        <v>0</v>
      </c>
      <c r="L38" s="70">
        <f>'TRA_Stock EU28'!L38-'TRA_Stock UK'!L38</f>
        <v>0</v>
      </c>
      <c r="M38" s="70">
        <f>'TRA_Stock EU28'!M38-'TRA_Stock UK'!M38</f>
        <v>0</v>
      </c>
      <c r="N38" s="70">
        <f>'TRA_Stock EU28'!N38-'TRA_Stock UK'!N38</f>
        <v>0</v>
      </c>
      <c r="O38" s="70">
        <f>'TRA_Stock EU28'!O38-'TRA_Stock UK'!O38</f>
        <v>0</v>
      </c>
      <c r="P38" s="70">
        <f>'TRA_Stock EU28'!P38-'TRA_Stock UK'!P38</f>
        <v>0</v>
      </c>
      <c r="Q38" s="70">
        <f>'TRA_Stock EU28'!Q38-'TRA_Stock UK'!Q38</f>
        <v>0</v>
      </c>
      <c r="R38" s="70">
        <f>'TRA_Stock EU28'!R38-'TRA_Stock UK'!R38</f>
        <v>0</v>
      </c>
      <c r="S38" s="70">
        <f>'TRA_Stock EU28'!S38-'TRA_Stock UK'!S38</f>
        <v>0</v>
      </c>
      <c r="T38" s="70">
        <f>'TRA_Stock EU28'!T38-'TRA_Stock UK'!T38</f>
        <v>0</v>
      </c>
      <c r="U38" s="70">
        <f>'TRA_Stock EU28'!U38-'TRA_Stock UK'!U38</f>
        <v>0</v>
      </c>
      <c r="V38" s="70">
        <f>'TRA_Stock EU28'!V38-'TRA_Stock UK'!V38</f>
        <v>0</v>
      </c>
      <c r="W38" s="70">
        <f>'TRA_Stock EU28'!W38-'TRA_Stock UK'!W38</f>
        <v>0</v>
      </c>
      <c r="X38" s="70">
        <f>'TRA_Stock EU28'!X38-'TRA_Stock UK'!X38</f>
        <v>0</v>
      </c>
      <c r="Y38" s="70">
        <f>'TRA_Stock EU28'!Y38-'TRA_Stock UK'!Y38</f>
        <v>0</v>
      </c>
      <c r="Z38" s="70">
        <f>'TRA_Stock EU28'!Z38-'TRA_Stock UK'!Z38</f>
        <v>0</v>
      </c>
      <c r="AA38" s="70">
        <f>'TRA_Stock EU28'!AA38-'TRA_Stock UK'!AA38</f>
        <v>0</v>
      </c>
      <c r="AB38" s="70">
        <f>'TRA_Stock EU28'!AB38-'TRA_Stock UK'!AB38</f>
        <v>0</v>
      </c>
      <c r="AC38" s="70">
        <f>'TRA_Stock EU28'!AC38-'TRA_Stock UK'!AC38</f>
        <v>0</v>
      </c>
      <c r="AD38" s="70">
        <f>'TRA_Stock EU28'!AD38-'TRA_Stock UK'!AD38</f>
        <v>0</v>
      </c>
      <c r="AE38" s="70">
        <f>'TRA_Stock EU28'!AE38-'TRA_Stock UK'!AE38</f>
        <v>0</v>
      </c>
      <c r="AF38" s="70">
        <f>'TRA_Stock EU28'!AF38-'TRA_Stock UK'!AF38</f>
        <v>0</v>
      </c>
      <c r="AG38" s="70">
        <f>'TRA_Stock EU28'!AG38-'TRA_Stock UK'!AG38</f>
        <v>0</v>
      </c>
      <c r="AH38" s="70">
        <f>'TRA_Stock EU28'!AH38-'TRA_Stock UK'!AH38</f>
        <v>0</v>
      </c>
      <c r="AI38" s="70">
        <f>'TRA_Stock EU28'!AI38-'TRA_Stock UK'!AI38</f>
        <v>0</v>
      </c>
      <c r="AJ38" s="70">
        <f>'TRA_Stock EU28'!AJ38-'TRA_Stock UK'!AJ38</f>
        <v>0</v>
      </c>
      <c r="AK38" s="70">
        <f>'TRA_Stock EU28'!AK38-'TRA_Stock UK'!AK38</f>
        <v>0</v>
      </c>
      <c r="AL38" s="70">
        <f>'TRA_Stock EU28'!AL38-'TRA_Stock UK'!AL38</f>
        <v>0</v>
      </c>
      <c r="AM38" s="70">
        <f>'TRA_Stock EU28'!AM38-'TRA_Stock UK'!AM38</f>
        <v>0</v>
      </c>
      <c r="AN38" s="70">
        <f>'TRA_Stock EU28'!AN38-'TRA_Stock UK'!AN38</f>
        <v>0</v>
      </c>
      <c r="AO38" s="70">
        <f>'TRA_Stock EU28'!AO38-'TRA_Stock UK'!AO38</f>
        <v>0</v>
      </c>
      <c r="AP38" s="70">
        <f>'TRA_Stock EU28'!AP38-'TRA_Stock UK'!AP38</f>
        <v>0</v>
      </c>
      <c r="AQ38" s="70">
        <f>'TRA_Stock EU28'!AQ38-'TRA_Stock UK'!AQ38</f>
        <v>0</v>
      </c>
      <c r="AR38" s="70">
        <f>'TRA_Stock EU28'!AR38-'TRA_Stock UK'!AR38</f>
        <v>0</v>
      </c>
      <c r="AS38" s="70">
        <f>'TRA_Stock EU28'!AS38-'TRA_Stock UK'!AS38</f>
        <v>0</v>
      </c>
      <c r="AT38" s="70">
        <f>'TRA_Stock EU28'!AT38-'TRA_Stock UK'!AT38</f>
        <v>0</v>
      </c>
      <c r="AU38" s="70">
        <f>'TRA_Stock EU28'!AU38-'TRA_Stock UK'!AU38</f>
        <v>0</v>
      </c>
      <c r="AV38" s="70">
        <f>'TRA_Stock EU28'!AV38-'TRA_Stock UK'!AV38</f>
        <v>0</v>
      </c>
      <c r="AW38" s="70">
        <f>'TRA_Stock EU28'!AW38-'TRA_Stock UK'!AW38</f>
        <v>0</v>
      </c>
      <c r="AX38" s="70">
        <f>'TRA_Stock EU28'!AX38-'TRA_Stock UK'!AX38</f>
        <v>0</v>
      </c>
      <c r="AY38" s="70">
        <f>'TRA_Stock EU28'!AY38-'TRA_Stock UK'!AY38</f>
        <v>0</v>
      </c>
      <c r="AZ38" s="70">
        <f>'TRA_Stock EU28'!AZ38-'TRA_Stock UK'!AZ38</f>
        <v>0</v>
      </c>
    </row>
    <row r="39" spans="1:52" x14ac:dyDescent="0.35">
      <c r="A39" s="67" t="s">
        <v>883</v>
      </c>
      <c r="B39" s="68">
        <f>'TRA_Stock EU28'!B39-'TRA_Stock UK'!B39</f>
        <v>0</v>
      </c>
      <c r="C39" s="68">
        <f>'TRA_Stock EU28'!C39-'TRA_Stock UK'!C39</f>
        <v>0</v>
      </c>
      <c r="D39" s="68">
        <f>'TRA_Stock EU28'!D39-'TRA_Stock UK'!D39</f>
        <v>0</v>
      </c>
      <c r="E39" s="68">
        <f>'TRA_Stock EU28'!E39-'TRA_Stock UK'!E39</f>
        <v>0</v>
      </c>
      <c r="F39" s="68">
        <f>'TRA_Stock EU28'!F39-'TRA_Stock UK'!F39</f>
        <v>0</v>
      </c>
      <c r="G39" s="68">
        <f>'TRA_Stock EU28'!G39-'TRA_Stock UK'!G39</f>
        <v>0</v>
      </c>
      <c r="H39" s="68">
        <f>'TRA_Stock EU28'!H39-'TRA_Stock UK'!H39</f>
        <v>0</v>
      </c>
      <c r="I39" s="68">
        <f>'TRA_Stock EU28'!I39-'TRA_Stock UK'!I39</f>
        <v>0</v>
      </c>
      <c r="J39" s="68">
        <f>'TRA_Stock EU28'!J39-'TRA_Stock UK'!J39</f>
        <v>0</v>
      </c>
      <c r="K39" s="68">
        <f>'TRA_Stock EU28'!K39-'TRA_Stock UK'!K39</f>
        <v>0</v>
      </c>
      <c r="L39" s="68">
        <f>'TRA_Stock EU28'!L39-'TRA_Stock UK'!L39</f>
        <v>0</v>
      </c>
      <c r="M39" s="68">
        <f>'TRA_Stock EU28'!M39-'TRA_Stock UK'!M39</f>
        <v>0</v>
      </c>
      <c r="N39" s="68">
        <f>'TRA_Stock EU28'!N39-'TRA_Stock UK'!N39</f>
        <v>0</v>
      </c>
      <c r="O39" s="68">
        <f>'TRA_Stock EU28'!O39-'TRA_Stock UK'!O39</f>
        <v>0</v>
      </c>
      <c r="P39" s="68">
        <f>'TRA_Stock EU28'!P39-'TRA_Stock UK'!P39</f>
        <v>0</v>
      </c>
      <c r="Q39" s="68">
        <f>'TRA_Stock EU28'!Q39-'TRA_Stock UK'!Q39</f>
        <v>0</v>
      </c>
      <c r="R39" s="68">
        <f>'TRA_Stock EU28'!R39-'TRA_Stock UK'!R39</f>
        <v>458404.45809387957</v>
      </c>
      <c r="S39" s="68">
        <f>'TRA_Stock EU28'!S39-'TRA_Stock UK'!S39</f>
        <v>966598.27948270459</v>
      </c>
      <c r="T39" s="68">
        <f>'TRA_Stock EU28'!T39-'TRA_Stock UK'!T39</f>
        <v>1514599.9891082693</v>
      </c>
      <c r="U39" s="68">
        <f>'TRA_Stock EU28'!U39-'TRA_Stock UK'!U39</f>
        <v>2096223.7245831413</v>
      </c>
      <c r="V39" s="68">
        <f>'TRA_Stock EU28'!V39-'TRA_Stock UK'!V39</f>
        <v>2703832.3917996646</v>
      </c>
      <c r="W39" s="68">
        <f>'TRA_Stock EU28'!W39-'TRA_Stock UK'!W39</f>
        <v>3339381.4715560116</v>
      </c>
      <c r="X39" s="68">
        <f>'TRA_Stock EU28'!X39-'TRA_Stock UK'!X39</f>
        <v>4014875.9283889411</v>
      </c>
      <c r="Y39" s="68">
        <f>'TRA_Stock EU28'!Y39-'TRA_Stock UK'!Y39</f>
        <v>4717871.0531177456</v>
      </c>
      <c r="Z39" s="68">
        <f>'TRA_Stock EU28'!Z39-'TRA_Stock UK'!Z39</f>
        <v>5425478.4003454382</v>
      </c>
      <c r="AA39" s="68">
        <f>'TRA_Stock EU28'!AA39-'TRA_Stock UK'!AA39</f>
        <v>6141147.2271095961</v>
      </c>
      <c r="AB39" s="68">
        <f>'TRA_Stock EU28'!AB39-'TRA_Stock UK'!AB39</f>
        <v>6819922.6382452575</v>
      </c>
      <c r="AC39" s="68">
        <f>'TRA_Stock EU28'!AC39-'TRA_Stock UK'!AC39</f>
        <v>7456412.3899092879</v>
      </c>
      <c r="AD39" s="68">
        <f>'TRA_Stock EU28'!AD39-'TRA_Stock UK'!AD39</f>
        <v>8055458.42994365</v>
      </c>
      <c r="AE39" s="68">
        <f>'TRA_Stock EU28'!AE39-'TRA_Stock UK'!AE39</f>
        <v>8625003.5279884748</v>
      </c>
      <c r="AF39" s="68">
        <f>'TRA_Stock EU28'!AF39-'TRA_Stock UK'!AF39</f>
        <v>9174166.8896086719</v>
      </c>
      <c r="AG39" s="68">
        <f>'TRA_Stock EU28'!AG39-'TRA_Stock UK'!AG39</f>
        <v>9718244.4064003434</v>
      </c>
      <c r="AH39" s="68">
        <f>'TRA_Stock EU28'!AH39-'TRA_Stock UK'!AH39</f>
        <v>10268611.543016972</v>
      </c>
      <c r="AI39" s="68">
        <f>'TRA_Stock EU28'!AI39-'TRA_Stock UK'!AI39</f>
        <v>10838722.493665583</v>
      </c>
      <c r="AJ39" s="68">
        <f>'TRA_Stock EU28'!AJ39-'TRA_Stock UK'!AJ39</f>
        <v>11438285.505218964</v>
      </c>
      <c r="AK39" s="68">
        <f>'TRA_Stock EU28'!AK39-'TRA_Stock UK'!AK39</f>
        <v>12075498.898858301</v>
      </c>
      <c r="AL39" s="68">
        <f>'TRA_Stock EU28'!AL39-'TRA_Stock UK'!AL39</f>
        <v>12757767.088029696</v>
      </c>
      <c r="AM39" s="68">
        <f>'TRA_Stock EU28'!AM39-'TRA_Stock UK'!AM39</f>
        <v>13493055.070257707</v>
      </c>
      <c r="AN39" s="68">
        <f>'TRA_Stock EU28'!AN39-'TRA_Stock UK'!AN39</f>
        <v>14274490.266248019</v>
      </c>
      <c r="AO39" s="68">
        <f>'TRA_Stock EU28'!AO39-'TRA_Stock UK'!AO39</f>
        <v>15098078.296687674</v>
      </c>
      <c r="AP39" s="68">
        <f>'TRA_Stock EU28'!AP39-'TRA_Stock UK'!AP39</f>
        <v>15955975.076130964</v>
      </c>
      <c r="AQ39" s="68">
        <f>'TRA_Stock EU28'!AQ39-'TRA_Stock UK'!AQ39</f>
        <v>16847095.144013558</v>
      </c>
      <c r="AR39" s="68">
        <f>'TRA_Stock EU28'!AR39-'TRA_Stock UK'!AR39</f>
        <v>17779506.321192313</v>
      </c>
      <c r="AS39" s="68">
        <f>'TRA_Stock EU28'!AS39-'TRA_Stock UK'!AS39</f>
        <v>18765736.75239937</v>
      </c>
      <c r="AT39" s="68">
        <f>'TRA_Stock EU28'!AT39-'TRA_Stock UK'!AT39</f>
        <v>19802228.358203672</v>
      </c>
      <c r="AU39" s="68">
        <f>'TRA_Stock EU28'!AU39-'TRA_Stock UK'!AU39</f>
        <v>20893092.13740221</v>
      </c>
      <c r="AV39" s="68">
        <f>'TRA_Stock EU28'!AV39-'TRA_Stock UK'!AV39</f>
        <v>22031885.574362643</v>
      </c>
      <c r="AW39" s="68">
        <f>'TRA_Stock EU28'!AW39-'TRA_Stock UK'!AW39</f>
        <v>23232832.819141246</v>
      </c>
      <c r="AX39" s="68">
        <f>'TRA_Stock EU28'!AX39-'TRA_Stock UK'!AX39</f>
        <v>24494684.858770065</v>
      </c>
      <c r="AY39" s="68">
        <f>'TRA_Stock EU28'!AY39-'TRA_Stock UK'!AY39</f>
        <v>25819563.964344755</v>
      </c>
      <c r="AZ39" s="68">
        <f>'TRA_Stock EU28'!AZ39-'TRA_Stock UK'!AZ39</f>
        <v>27219703.847491309</v>
      </c>
    </row>
    <row r="40" spans="1:52" x14ac:dyDescent="0.35">
      <c r="A40" s="69" t="s">
        <v>884</v>
      </c>
      <c r="B40" s="70">
        <f>'TRA_Stock EU28'!B40-'TRA_Stock UK'!B40</f>
        <v>0</v>
      </c>
      <c r="C40" s="70">
        <f>'TRA_Stock EU28'!C40-'TRA_Stock UK'!C40</f>
        <v>0</v>
      </c>
      <c r="D40" s="70">
        <f>'TRA_Stock EU28'!D40-'TRA_Stock UK'!D40</f>
        <v>0</v>
      </c>
      <c r="E40" s="70">
        <f>'TRA_Stock EU28'!E40-'TRA_Stock UK'!E40</f>
        <v>0</v>
      </c>
      <c r="F40" s="70">
        <f>'TRA_Stock EU28'!F40-'TRA_Stock UK'!F40</f>
        <v>0</v>
      </c>
      <c r="G40" s="70">
        <f>'TRA_Stock EU28'!G40-'TRA_Stock UK'!G40</f>
        <v>0</v>
      </c>
      <c r="H40" s="70">
        <f>'TRA_Stock EU28'!H40-'TRA_Stock UK'!H40</f>
        <v>0</v>
      </c>
      <c r="I40" s="70">
        <f>'TRA_Stock EU28'!I40-'TRA_Stock UK'!I40</f>
        <v>0</v>
      </c>
      <c r="J40" s="70">
        <f>'TRA_Stock EU28'!J40-'TRA_Stock UK'!J40</f>
        <v>0</v>
      </c>
      <c r="K40" s="70">
        <f>'TRA_Stock EU28'!K40-'TRA_Stock UK'!K40</f>
        <v>0</v>
      </c>
      <c r="L40" s="70">
        <f>'TRA_Stock EU28'!L40-'TRA_Stock UK'!L40</f>
        <v>0</v>
      </c>
      <c r="M40" s="70">
        <f>'TRA_Stock EU28'!M40-'TRA_Stock UK'!M40</f>
        <v>0</v>
      </c>
      <c r="N40" s="70">
        <f>'TRA_Stock EU28'!N40-'TRA_Stock UK'!N40</f>
        <v>0</v>
      </c>
      <c r="O40" s="70">
        <f>'TRA_Stock EU28'!O40-'TRA_Stock UK'!O40</f>
        <v>0</v>
      </c>
      <c r="P40" s="70">
        <f>'TRA_Stock EU28'!P40-'TRA_Stock UK'!P40</f>
        <v>0</v>
      </c>
      <c r="Q40" s="70">
        <f>'TRA_Stock EU28'!Q40-'TRA_Stock UK'!Q40</f>
        <v>0</v>
      </c>
      <c r="R40" s="70">
        <f>'TRA_Stock EU28'!R40-'TRA_Stock UK'!R40</f>
        <v>458404.45809387957</v>
      </c>
      <c r="S40" s="70">
        <f>'TRA_Stock EU28'!S40-'TRA_Stock UK'!S40</f>
        <v>966598.27948270459</v>
      </c>
      <c r="T40" s="70">
        <f>'TRA_Stock EU28'!T40-'TRA_Stock UK'!T40</f>
        <v>1514599.9891082693</v>
      </c>
      <c r="U40" s="70">
        <f>'TRA_Stock EU28'!U40-'TRA_Stock UK'!U40</f>
        <v>2096223.7245831413</v>
      </c>
      <c r="V40" s="70">
        <f>'TRA_Stock EU28'!V40-'TRA_Stock UK'!V40</f>
        <v>2703832.3917996646</v>
      </c>
      <c r="W40" s="70">
        <f>'TRA_Stock EU28'!W40-'TRA_Stock UK'!W40</f>
        <v>3339381.4715560116</v>
      </c>
      <c r="X40" s="70">
        <f>'TRA_Stock EU28'!X40-'TRA_Stock UK'!X40</f>
        <v>4014875.9283889411</v>
      </c>
      <c r="Y40" s="70">
        <f>'TRA_Stock EU28'!Y40-'TRA_Stock UK'!Y40</f>
        <v>4717871.0531177456</v>
      </c>
      <c r="Z40" s="70">
        <f>'TRA_Stock EU28'!Z40-'TRA_Stock UK'!Z40</f>
        <v>5425478.4003454382</v>
      </c>
      <c r="AA40" s="70">
        <f>'TRA_Stock EU28'!AA40-'TRA_Stock UK'!AA40</f>
        <v>6141147.2271095961</v>
      </c>
      <c r="AB40" s="70">
        <f>'TRA_Stock EU28'!AB40-'TRA_Stock UK'!AB40</f>
        <v>6819922.6382452575</v>
      </c>
      <c r="AC40" s="70">
        <f>'TRA_Stock EU28'!AC40-'TRA_Stock UK'!AC40</f>
        <v>7456412.3899092879</v>
      </c>
      <c r="AD40" s="70">
        <f>'TRA_Stock EU28'!AD40-'TRA_Stock UK'!AD40</f>
        <v>8055458.42994365</v>
      </c>
      <c r="AE40" s="70">
        <f>'TRA_Stock EU28'!AE40-'TRA_Stock UK'!AE40</f>
        <v>8625003.5279884748</v>
      </c>
      <c r="AF40" s="70">
        <f>'TRA_Stock EU28'!AF40-'TRA_Stock UK'!AF40</f>
        <v>9174166.8896086719</v>
      </c>
      <c r="AG40" s="70">
        <f>'TRA_Stock EU28'!AG40-'TRA_Stock UK'!AG40</f>
        <v>9718244.4064003434</v>
      </c>
      <c r="AH40" s="70">
        <f>'TRA_Stock EU28'!AH40-'TRA_Stock UK'!AH40</f>
        <v>10268611.543016972</v>
      </c>
      <c r="AI40" s="70">
        <f>'TRA_Stock EU28'!AI40-'TRA_Stock UK'!AI40</f>
        <v>10838722.493665583</v>
      </c>
      <c r="AJ40" s="70">
        <f>'TRA_Stock EU28'!AJ40-'TRA_Stock UK'!AJ40</f>
        <v>11438285.505218964</v>
      </c>
      <c r="AK40" s="70">
        <f>'TRA_Stock EU28'!AK40-'TRA_Stock UK'!AK40</f>
        <v>12075498.898858301</v>
      </c>
      <c r="AL40" s="70">
        <f>'TRA_Stock EU28'!AL40-'TRA_Stock UK'!AL40</f>
        <v>12757767.088029696</v>
      </c>
      <c r="AM40" s="70">
        <f>'TRA_Stock EU28'!AM40-'TRA_Stock UK'!AM40</f>
        <v>13493055.070257707</v>
      </c>
      <c r="AN40" s="70">
        <f>'TRA_Stock EU28'!AN40-'TRA_Stock UK'!AN40</f>
        <v>14274490.266248019</v>
      </c>
      <c r="AO40" s="70">
        <f>'TRA_Stock EU28'!AO40-'TRA_Stock UK'!AO40</f>
        <v>15098078.296687674</v>
      </c>
      <c r="AP40" s="70">
        <f>'TRA_Stock EU28'!AP40-'TRA_Stock UK'!AP40</f>
        <v>15955975.076130964</v>
      </c>
      <c r="AQ40" s="70">
        <f>'TRA_Stock EU28'!AQ40-'TRA_Stock UK'!AQ40</f>
        <v>16847095.144013558</v>
      </c>
      <c r="AR40" s="70">
        <f>'TRA_Stock EU28'!AR40-'TRA_Stock UK'!AR40</f>
        <v>17779506.321192313</v>
      </c>
      <c r="AS40" s="70">
        <f>'TRA_Stock EU28'!AS40-'TRA_Stock UK'!AS40</f>
        <v>18765736.75239937</v>
      </c>
      <c r="AT40" s="70">
        <f>'TRA_Stock EU28'!AT40-'TRA_Stock UK'!AT40</f>
        <v>19802228.358203672</v>
      </c>
      <c r="AU40" s="70">
        <f>'TRA_Stock EU28'!AU40-'TRA_Stock UK'!AU40</f>
        <v>20893092.13740221</v>
      </c>
      <c r="AV40" s="70">
        <f>'TRA_Stock EU28'!AV40-'TRA_Stock UK'!AV40</f>
        <v>22031885.574362643</v>
      </c>
      <c r="AW40" s="70">
        <f>'TRA_Stock EU28'!AW40-'TRA_Stock UK'!AW40</f>
        <v>23232832.819141246</v>
      </c>
      <c r="AX40" s="70">
        <f>'TRA_Stock EU28'!AX40-'TRA_Stock UK'!AX40</f>
        <v>24494684.858770065</v>
      </c>
      <c r="AY40" s="70">
        <f>'TRA_Stock EU28'!AY40-'TRA_Stock UK'!AY40</f>
        <v>25819563.964344755</v>
      </c>
      <c r="AZ40" s="70">
        <f>'TRA_Stock EU28'!AZ40-'TRA_Stock UK'!AZ40</f>
        <v>27219703.847491309</v>
      </c>
    </row>
    <row r="41" spans="1:52" x14ac:dyDescent="0.35">
      <c r="A41" s="69" t="s">
        <v>885</v>
      </c>
      <c r="B41" s="70">
        <f>'TRA_Stock EU28'!B41-'TRA_Stock UK'!B41</f>
        <v>0</v>
      </c>
      <c r="C41" s="70">
        <f>'TRA_Stock EU28'!C41-'TRA_Stock UK'!C41</f>
        <v>0</v>
      </c>
      <c r="D41" s="70">
        <f>'TRA_Stock EU28'!D41-'TRA_Stock UK'!D41</f>
        <v>0</v>
      </c>
      <c r="E41" s="70">
        <f>'TRA_Stock EU28'!E41-'TRA_Stock UK'!E41</f>
        <v>0</v>
      </c>
      <c r="F41" s="70">
        <f>'TRA_Stock EU28'!F41-'TRA_Stock UK'!F41</f>
        <v>0</v>
      </c>
      <c r="G41" s="70">
        <f>'TRA_Stock EU28'!G41-'TRA_Stock UK'!G41</f>
        <v>0</v>
      </c>
      <c r="H41" s="70">
        <f>'TRA_Stock EU28'!H41-'TRA_Stock UK'!H41</f>
        <v>0</v>
      </c>
      <c r="I41" s="70">
        <f>'TRA_Stock EU28'!I41-'TRA_Stock UK'!I41</f>
        <v>0</v>
      </c>
      <c r="J41" s="70">
        <f>'TRA_Stock EU28'!J41-'TRA_Stock UK'!J41</f>
        <v>0</v>
      </c>
      <c r="K41" s="70">
        <f>'TRA_Stock EU28'!K41-'TRA_Stock UK'!K41</f>
        <v>0</v>
      </c>
      <c r="L41" s="70">
        <f>'TRA_Stock EU28'!L41-'TRA_Stock UK'!L41</f>
        <v>0</v>
      </c>
      <c r="M41" s="70">
        <f>'TRA_Stock EU28'!M41-'TRA_Stock UK'!M41</f>
        <v>0</v>
      </c>
      <c r="N41" s="70">
        <f>'TRA_Stock EU28'!N41-'TRA_Stock UK'!N41</f>
        <v>0</v>
      </c>
      <c r="O41" s="70">
        <f>'TRA_Stock EU28'!O41-'TRA_Stock UK'!O41</f>
        <v>0</v>
      </c>
      <c r="P41" s="70">
        <f>'TRA_Stock EU28'!P41-'TRA_Stock UK'!P41</f>
        <v>0</v>
      </c>
      <c r="Q41" s="70">
        <f>'TRA_Stock EU28'!Q41-'TRA_Stock UK'!Q41</f>
        <v>0</v>
      </c>
      <c r="R41" s="70">
        <f>'TRA_Stock EU28'!R41-'TRA_Stock UK'!R41</f>
        <v>0</v>
      </c>
      <c r="S41" s="70">
        <f>'TRA_Stock EU28'!S41-'TRA_Stock UK'!S41</f>
        <v>0</v>
      </c>
      <c r="T41" s="70">
        <f>'TRA_Stock EU28'!T41-'TRA_Stock UK'!T41</f>
        <v>0</v>
      </c>
      <c r="U41" s="70">
        <f>'TRA_Stock EU28'!U41-'TRA_Stock UK'!U41</f>
        <v>0</v>
      </c>
      <c r="V41" s="70">
        <f>'TRA_Stock EU28'!V41-'TRA_Stock UK'!V41</f>
        <v>0</v>
      </c>
      <c r="W41" s="70">
        <f>'TRA_Stock EU28'!W41-'TRA_Stock UK'!W41</f>
        <v>0</v>
      </c>
      <c r="X41" s="70">
        <f>'TRA_Stock EU28'!X41-'TRA_Stock UK'!X41</f>
        <v>0</v>
      </c>
      <c r="Y41" s="70">
        <f>'TRA_Stock EU28'!Y41-'TRA_Stock UK'!Y41</f>
        <v>0</v>
      </c>
      <c r="Z41" s="70">
        <f>'TRA_Stock EU28'!Z41-'TRA_Stock UK'!Z41</f>
        <v>0</v>
      </c>
      <c r="AA41" s="70">
        <f>'TRA_Stock EU28'!AA41-'TRA_Stock UK'!AA41</f>
        <v>0</v>
      </c>
      <c r="AB41" s="70">
        <f>'TRA_Stock EU28'!AB41-'TRA_Stock UK'!AB41</f>
        <v>0</v>
      </c>
      <c r="AC41" s="70">
        <f>'TRA_Stock EU28'!AC41-'TRA_Stock UK'!AC41</f>
        <v>0</v>
      </c>
      <c r="AD41" s="70">
        <f>'TRA_Stock EU28'!AD41-'TRA_Stock UK'!AD41</f>
        <v>0</v>
      </c>
      <c r="AE41" s="70">
        <f>'TRA_Stock EU28'!AE41-'TRA_Stock UK'!AE41</f>
        <v>0</v>
      </c>
      <c r="AF41" s="70">
        <f>'TRA_Stock EU28'!AF41-'TRA_Stock UK'!AF41</f>
        <v>0</v>
      </c>
      <c r="AG41" s="70">
        <f>'TRA_Stock EU28'!AG41-'TRA_Stock UK'!AG41</f>
        <v>0</v>
      </c>
      <c r="AH41" s="70">
        <f>'TRA_Stock EU28'!AH41-'TRA_Stock UK'!AH41</f>
        <v>0</v>
      </c>
      <c r="AI41" s="70">
        <f>'TRA_Stock EU28'!AI41-'TRA_Stock UK'!AI41</f>
        <v>0</v>
      </c>
      <c r="AJ41" s="70">
        <f>'TRA_Stock EU28'!AJ41-'TRA_Stock UK'!AJ41</f>
        <v>0</v>
      </c>
      <c r="AK41" s="70">
        <f>'TRA_Stock EU28'!AK41-'TRA_Stock UK'!AK41</f>
        <v>0</v>
      </c>
      <c r="AL41" s="70">
        <f>'TRA_Stock EU28'!AL41-'TRA_Stock UK'!AL41</f>
        <v>0</v>
      </c>
      <c r="AM41" s="70">
        <f>'TRA_Stock EU28'!AM41-'TRA_Stock UK'!AM41</f>
        <v>0</v>
      </c>
      <c r="AN41" s="70">
        <f>'TRA_Stock EU28'!AN41-'TRA_Stock UK'!AN41</f>
        <v>0</v>
      </c>
      <c r="AO41" s="70">
        <f>'TRA_Stock EU28'!AO41-'TRA_Stock UK'!AO41</f>
        <v>0</v>
      </c>
      <c r="AP41" s="70">
        <f>'TRA_Stock EU28'!AP41-'TRA_Stock UK'!AP41</f>
        <v>0</v>
      </c>
      <c r="AQ41" s="70">
        <f>'TRA_Stock EU28'!AQ41-'TRA_Stock UK'!AQ41</f>
        <v>0</v>
      </c>
      <c r="AR41" s="70">
        <f>'TRA_Stock EU28'!AR41-'TRA_Stock UK'!AR41</f>
        <v>0</v>
      </c>
      <c r="AS41" s="70">
        <f>'TRA_Stock EU28'!AS41-'TRA_Stock UK'!AS41</f>
        <v>0</v>
      </c>
      <c r="AT41" s="70">
        <f>'TRA_Stock EU28'!AT41-'TRA_Stock UK'!AT41</f>
        <v>0</v>
      </c>
      <c r="AU41" s="70">
        <f>'TRA_Stock EU28'!AU41-'TRA_Stock UK'!AU41</f>
        <v>0</v>
      </c>
      <c r="AV41" s="70">
        <f>'TRA_Stock EU28'!AV41-'TRA_Stock UK'!AV41</f>
        <v>0</v>
      </c>
      <c r="AW41" s="70">
        <f>'TRA_Stock EU28'!AW41-'TRA_Stock UK'!AW41</f>
        <v>0</v>
      </c>
      <c r="AX41" s="70">
        <f>'TRA_Stock EU28'!AX41-'TRA_Stock UK'!AX41</f>
        <v>0</v>
      </c>
      <c r="AY41" s="70">
        <f>'TRA_Stock EU28'!AY41-'TRA_Stock UK'!AY41</f>
        <v>0</v>
      </c>
      <c r="AZ41" s="70">
        <f>'TRA_Stock EU28'!AZ41-'TRA_Stock UK'!AZ41</f>
        <v>0</v>
      </c>
    </row>
    <row r="42" spans="1:52" x14ac:dyDescent="0.35">
      <c r="A42" s="69" t="s">
        <v>886</v>
      </c>
      <c r="B42" s="70">
        <f>'TRA_Stock EU28'!B42-'TRA_Stock UK'!B42</f>
        <v>0</v>
      </c>
      <c r="C42" s="70">
        <f>'TRA_Stock EU28'!C42-'TRA_Stock UK'!C42</f>
        <v>0</v>
      </c>
      <c r="D42" s="70">
        <f>'TRA_Stock EU28'!D42-'TRA_Stock UK'!D42</f>
        <v>0</v>
      </c>
      <c r="E42" s="70">
        <f>'TRA_Stock EU28'!E42-'TRA_Stock UK'!E42</f>
        <v>0</v>
      </c>
      <c r="F42" s="70">
        <f>'TRA_Stock EU28'!F42-'TRA_Stock UK'!F42</f>
        <v>0</v>
      </c>
      <c r="G42" s="70">
        <f>'TRA_Stock EU28'!G42-'TRA_Stock UK'!G42</f>
        <v>0</v>
      </c>
      <c r="H42" s="70">
        <f>'TRA_Stock EU28'!H42-'TRA_Stock UK'!H42</f>
        <v>0</v>
      </c>
      <c r="I42" s="70">
        <f>'TRA_Stock EU28'!I42-'TRA_Stock UK'!I42</f>
        <v>0</v>
      </c>
      <c r="J42" s="70">
        <f>'TRA_Stock EU28'!J42-'TRA_Stock UK'!J42</f>
        <v>0</v>
      </c>
      <c r="K42" s="70">
        <f>'TRA_Stock EU28'!K42-'TRA_Stock UK'!K42</f>
        <v>0</v>
      </c>
      <c r="L42" s="70">
        <f>'TRA_Stock EU28'!L42-'TRA_Stock UK'!L42</f>
        <v>0</v>
      </c>
      <c r="M42" s="70">
        <f>'TRA_Stock EU28'!M42-'TRA_Stock UK'!M42</f>
        <v>0</v>
      </c>
      <c r="N42" s="70">
        <f>'TRA_Stock EU28'!N42-'TRA_Stock UK'!N42</f>
        <v>0</v>
      </c>
      <c r="O42" s="70">
        <f>'TRA_Stock EU28'!O42-'TRA_Stock UK'!O42</f>
        <v>0</v>
      </c>
      <c r="P42" s="70">
        <f>'TRA_Stock EU28'!P42-'TRA_Stock UK'!P42</f>
        <v>0</v>
      </c>
      <c r="Q42" s="70">
        <f>'TRA_Stock EU28'!Q42-'TRA_Stock UK'!Q42</f>
        <v>0</v>
      </c>
      <c r="R42" s="70">
        <f>'TRA_Stock EU28'!R42-'TRA_Stock UK'!R42</f>
        <v>0</v>
      </c>
      <c r="S42" s="70">
        <f>'TRA_Stock EU28'!S42-'TRA_Stock UK'!S42</f>
        <v>0</v>
      </c>
      <c r="T42" s="70">
        <f>'TRA_Stock EU28'!T42-'TRA_Stock UK'!T42</f>
        <v>0</v>
      </c>
      <c r="U42" s="70">
        <f>'TRA_Stock EU28'!U42-'TRA_Stock UK'!U42</f>
        <v>0</v>
      </c>
      <c r="V42" s="70">
        <f>'TRA_Stock EU28'!V42-'TRA_Stock UK'!V42</f>
        <v>0</v>
      </c>
      <c r="W42" s="70">
        <f>'TRA_Stock EU28'!W42-'TRA_Stock UK'!W42</f>
        <v>0</v>
      </c>
      <c r="X42" s="70">
        <f>'TRA_Stock EU28'!X42-'TRA_Stock UK'!X42</f>
        <v>0</v>
      </c>
      <c r="Y42" s="70">
        <f>'TRA_Stock EU28'!Y42-'TRA_Stock UK'!Y42</f>
        <v>0</v>
      </c>
      <c r="Z42" s="70">
        <f>'TRA_Stock EU28'!Z42-'TRA_Stock UK'!Z42</f>
        <v>0</v>
      </c>
      <c r="AA42" s="70">
        <f>'TRA_Stock EU28'!AA42-'TRA_Stock UK'!AA42</f>
        <v>0</v>
      </c>
      <c r="AB42" s="70">
        <f>'TRA_Stock EU28'!AB42-'TRA_Stock UK'!AB42</f>
        <v>0</v>
      </c>
      <c r="AC42" s="70">
        <f>'TRA_Stock EU28'!AC42-'TRA_Stock UK'!AC42</f>
        <v>0</v>
      </c>
      <c r="AD42" s="70">
        <f>'TRA_Stock EU28'!AD42-'TRA_Stock UK'!AD42</f>
        <v>0</v>
      </c>
      <c r="AE42" s="70">
        <f>'TRA_Stock EU28'!AE42-'TRA_Stock UK'!AE42</f>
        <v>0</v>
      </c>
      <c r="AF42" s="70">
        <f>'TRA_Stock EU28'!AF42-'TRA_Stock UK'!AF42</f>
        <v>0</v>
      </c>
      <c r="AG42" s="70">
        <f>'TRA_Stock EU28'!AG42-'TRA_Stock UK'!AG42</f>
        <v>0</v>
      </c>
      <c r="AH42" s="70">
        <f>'TRA_Stock EU28'!AH42-'TRA_Stock UK'!AH42</f>
        <v>0</v>
      </c>
      <c r="AI42" s="70">
        <f>'TRA_Stock EU28'!AI42-'TRA_Stock UK'!AI42</f>
        <v>0</v>
      </c>
      <c r="AJ42" s="70">
        <f>'TRA_Stock EU28'!AJ42-'TRA_Stock UK'!AJ42</f>
        <v>0</v>
      </c>
      <c r="AK42" s="70">
        <f>'TRA_Stock EU28'!AK42-'TRA_Stock UK'!AK42</f>
        <v>0</v>
      </c>
      <c r="AL42" s="70">
        <f>'TRA_Stock EU28'!AL42-'TRA_Stock UK'!AL42</f>
        <v>0</v>
      </c>
      <c r="AM42" s="70">
        <f>'TRA_Stock EU28'!AM42-'TRA_Stock UK'!AM42</f>
        <v>0</v>
      </c>
      <c r="AN42" s="70">
        <f>'TRA_Stock EU28'!AN42-'TRA_Stock UK'!AN42</f>
        <v>0</v>
      </c>
      <c r="AO42" s="70">
        <f>'TRA_Stock EU28'!AO42-'TRA_Stock UK'!AO42</f>
        <v>0</v>
      </c>
      <c r="AP42" s="70">
        <f>'TRA_Stock EU28'!AP42-'TRA_Stock UK'!AP42</f>
        <v>0</v>
      </c>
      <c r="AQ42" s="70">
        <f>'TRA_Stock EU28'!AQ42-'TRA_Stock UK'!AQ42</f>
        <v>0</v>
      </c>
      <c r="AR42" s="70">
        <f>'TRA_Stock EU28'!AR42-'TRA_Stock UK'!AR42</f>
        <v>0</v>
      </c>
      <c r="AS42" s="70">
        <f>'TRA_Stock EU28'!AS42-'TRA_Stock UK'!AS42</f>
        <v>0</v>
      </c>
      <c r="AT42" s="70">
        <f>'TRA_Stock EU28'!AT42-'TRA_Stock UK'!AT42</f>
        <v>0</v>
      </c>
      <c r="AU42" s="70">
        <f>'TRA_Stock EU28'!AU42-'TRA_Stock UK'!AU42</f>
        <v>0</v>
      </c>
      <c r="AV42" s="70">
        <f>'TRA_Stock EU28'!AV42-'TRA_Stock UK'!AV42</f>
        <v>0</v>
      </c>
      <c r="AW42" s="70">
        <f>'TRA_Stock EU28'!AW42-'TRA_Stock UK'!AW42</f>
        <v>0</v>
      </c>
      <c r="AX42" s="70">
        <f>'TRA_Stock EU28'!AX42-'TRA_Stock UK'!AX42</f>
        <v>0</v>
      </c>
      <c r="AY42" s="70">
        <f>'TRA_Stock EU28'!AY42-'TRA_Stock UK'!AY42</f>
        <v>0</v>
      </c>
      <c r="AZ42" s="70">
        <f>'TRA_Stock EU28'!AZ42-'TRA_Stock UK'!AZ42</f>
        <v>0</v>
      </c>
    </row>
    <row r="43" spans="1:52" x14ac:dyDescent="0.35">
      <c r="A43" s="67" t="s">
        <v>887</v>
      </c>
      <c r="B43" s="68">
        <f>'TRA_Stock EU28'!B43-'TRA_Stock UK'!B43</f>
        <v>0</v>
      </c>
      <c r="C43" s="68">
        <f>'TRA_Stock EU28'!C43-'TRA_Stock UK'!C43</f>
        <v>0</v>
      </c>
      <c r="D43" s="68">
        <f>'TRA_Stock EU28'!D43-'TRA_Stock UK'!D43</f>
        <v>0</v>
      </c>
      <c r="E43" s="68">
        <f>'TRA_Stock EU28'!E43-'TRA_Stock UK'!E43</f>
        <v>0</v>
      </c>
      <c r="F43" s="68">
        <f>'TRA_Stock EU28'!F43-'TRA_Stock UK'!F43</f>
        <v>0</v>
      </c>
      <c r="G43" s="68">
        <f>'TRA_Stock EU28'!G43-'TRA_Stock UK'!G43</f>
        <v>0</v>
      </c>
      <c r="H43" s="68">
        <f>'TRA_Stock EU28'!H43-'TRA_Stock UK'!H43</f>
        <v>0</v>
      </c>
      <c r="I43" s="68">
        <f>'TRA_Stock EU28'!I43-'TRA_Stock UK'!I43</f>
        <v>0</v>
      </c>
      <c r="J43" s="68">
        <f>'TRA_Stock EU28'!J43-'TRA_Stock UK'!J43</f>
        <v>0</v>
      </c>
      <c r="K43" s="68">
        <f>'TRA_Stock EU28'!K43-'TRA_Stock UK'!K43</f>
        <v>0</v>
      </c>
      <c r="L43" s="68">
        <f>'TRA_Stock EU28'!L43-'TRA_Stock UK'!L43</f>
        <v>0</v>
      </c>
      <c r="M43" s="68">
        <f>'TRA_Stock EU28'!M43-'TRA_Stock UK'!M43</f>
        <v>0</v>
      </c>
      <c r="N43" s="68">
        <f>'TRA_Stock EU28'!N43-'TRA_Stock UK'!N43</f>
        <v>0</v>
      </c>
      <c r="O43" s="68">
        <f>'TRA_Stock EU28'!O43-'TRA_Stock UK'!O43</f>
        <v>0</v>
      </c>
      <c r="P43" s="68">
        <f>'TRA_Stock EU28'!P43-'TRA_Stock UK'!P43</f>
        <v>0</v>
      </c>
      <c r="Q43" s="68">
        <f>'TRA_Stock EU28'!Q43-'TRA_Stock UK'!Q43</f>
        <v>0</v>
      </c>
      <c r="R43" s="68">
        <f>'TRA_Stock EU28'!R43-'TRA_Stock UK'!R43</f>
        <v>0</v>
      </c>
      <c r="S43" s="68">
        <f>'TRA_Stock EU28'!S43-'TRA_Stock UK'!S43</f>
        <v>0</v>
      </c>
      <c r="T43" s="68">
        <f>'TRA_Stock EU28'!T43-'TRA_Stock UK'!T43</f>
        <v>0</v>
      </c>
      <c r="U43" s="68">
        <f>'TRA_Stock EU28'!U43-'TRA_Stock UK'!U43</f>
        <v>0</v>
      </c>
      <c r="V43" s="68">
        <f>'TRA_Stock EU28'!V43-'TRA_Stock UK'!V43</f>
        <v>0</v>
      </c>
      <c r="W43" s="68">
        <f>'TRA_Stock EU28'!W43-'TRA_Stock UK'!W43</f>
        <v>0</v>
      </c>
      <c r="X43" s="68">
        <f>'TRA_Stock EU28'!X43-'TRA_Stock UK'!X43</f>
        <v>0</v>
      </c>
      <c r="Y43" s="68">
        <f>'TRA_Stock EU28'!Y43-'TRA_Stock UK'!Y43</f>
        <v>0</v>
      </c>
      <c r="Z43" s="68">
        <f>'TRA_Stock EU28'!Z43-'TRA_Stock UK'!Z43</f>
        <v>0</v>
      </c>
      <c r="AA43" s="68">
        <f>'TRA_Stock EU28'!AA43-'TRA_Stock UK'!AA43</f>
        <v>0</v>
      </c>
      <c r="AB43" s="68">
        <f>'TRA_Stock EU28'!AB43-'TRA_Stock UK'!AB43</f>
        <v>0</v>
      </c>
      <c r="AC43" s="68">
        <f>'TRA_Stock EU28'!AC43-'TRA_Stock UK'!AC43</f>
        <v>0</v>
      </c>
      <c r="AD43" s="68">
        <f>'TRA_Stock EU28'!AD43-'TRA_Stock UK'!AD43</f>
        <v>0</v>
      </c>
      <c r="AE43" s="68">
        <f>'TRA_Stock EU28'!AE43-'TRA_Stock UK'!AE43</f>
        <v>0</v>
      </c>
      <c r="AF43" s="68">
        <f>'TRA_Stock EU28'!AF43-'TRA_Stock UK'!AF43</f>
        <v>0</v>
      </c>
      <c r="AG43" s="68">
        <f>'TRA_Stock EU28'!AG43-'TRA_Stock UK'!AG43</f>
        <v>0</v>
      </c>
      <c r="AH43" s="68">
        <f>'TRA_Stock EU28'!AH43-'TRA_Stock UK'!AH43</f>
        <v>0</v>
      </c>
      <c r="AI43" s="68">
        <f>'TRA_Stock EU28'!AI43-'TRA_Stock UK'!AI43</f>
        <v>0</v>
      </c>
      <c r="AJ43" s="68">
        <f>'TRA_Stock EU28'!AJ43-'TRA_Stock UK'!AJ43</f>
        <v>0</v>
      </c>
      <c r="AK43" s="68">
        <f>'TRA_Stock EU28'!AK43-'TRA_Stock UK'!AK43</f>
        <v>0</v>
      </c>
      <c r="AL43" s="68">
        <f>'TRA_Stock EU28'!AL43-'TRA_Stock UK'!AL43</f>
        <v>0</v>
      </c>
      <c r="AM43" s="68">
        <f>'TRA_Stock EU28'!AM43-'TRA_Stock UK'!AM43</f>
        <v>0</v>
      </c>
      <c r="AN43" s="68">
        <f>'TRA_Stock EU28'!AN43-'TRA_Stock UK'!AN43</f>
        <v>0</v>
      </c>
      <c r="AO43" s="68">
        <f>'TRA_Stock EU28'!AO43-'TRA_Stock UK'!AO43</f>
        <v>0</v>
      </c>
      <c r="AP43" s="68">
        <f>'TRA_Stock EU28'!AP43-'TRA_Stock UK'!AP43</f>
        <v>0</v>
      </c>
      <c r="AQ43" s="68">
        <f>'TRA_Stock EU28'!AQ43-'TRA_Stock UK'!AQ43</f>
        <v>0</v>
      </c>
      <c r="AR43" s="68">
        <f>'TRA_Stock EU28'!AR43-'TRA_Stock UK'!AR43</f>
        <v>0</v>
      </c>
      <c r="AS43" s="68">
        <f>'TRA_Stock EU28'!AS43-'TRA_Stock UK'!AS43</f>
        <v>0</v>
      </c>
      <c r="AT43" s="68">
        <f>'TRA_Stock EU28'!AT43-'TRA_Stock UK'!AT43</f>
        <v>0</v>
      </c>
      <c r="AU43" s="68">
        <f>'TRA_Stock EU28'!AU43-'TRA_Stock UK'!AU43</f>
        <v>0</v>
      </c>
      <c r="AV43" s="68">
        <f>'TRA_Stock EU28'!AV43-'TRA_Stock UK'!AV43</f>
        <v>0</v>
      </c>
      <c r="AW43" s="68">
        <f>'TRA_Stock EU28'!AW43-'TRA_Stock UK'!AW43</f>
        <v>0</v>
      </c>
      <c r="AX43" s="68">
        <f>'TRA_Stock EU28'!AX43-'TRA_Stock UK'!AX43</f>
        <v>0</v>
      </c>
      <c r="AY43" s="68">
        <f>'TRA_Stock EU28'!AY43-'TRA_Stock UK'!AY43</f>
        <v>0</v>
      </c>
      <c r="AZ43" s="68">
        <f>'TRA_Stock EU28'!AZ43-'TRA_Stock UK'!AZ43</f>
        <v>0</v>
      </c>
    </row>
    <row r="44" spans="1:52" x14ac:dyDescent="0.35">
      <c r="A44" s="69" t="s">
        <v>888</v>
      </c>
      <c r="B44" s="70">
        <f>'TRA_Stock EU28'!B44-'TRA_Stock UK'!B44</f>
        <v>0</v>
      </c>
      <c r="C44" s="70">
        <f>'TRA_Stock EU28'!C44-'TRA_Stock UK'!C44</f>
        <v>0</v>
      </c>
      <c r="D44" s="70">
        <f>'TRA_Stock EU28'!D44-'TRA_Stock UK'!D44</f>
        <v>0</v>
      </c>
      <c r="E44" s="70">
        <f>'TRA_Stock EU28'!E44-'TRA_Stock UK'!E44</f>
        <v>0</v>
      </c>
      <c r="F44" s="70">
        <f>'TRA_Stock EU28'!F44-'TRA_Stock UK'!F44</f>
        <v>0</v>
      </c>
      <c r="G44" s="70">
        <f>'TRA_Stock EU28'!G44-'TRA_Stock UK'!G44</f>
        <v>0</v>
      </c>
      <c r="H44" s="70">
        <f>'TRA_Stock EU28'!H44-'TRA_Stock UK'!H44</f>
        <v>0</v>
      </c>
      <c r="I44" s="70">
        <f>'TRA_Stock EU28'!I44-'TRA_Stock UK'!I44</f>
        <v>0</v>
      </c>
      <c r="J44" s="70">
        <f>'TRA_Stock EU28'!J44-'TRA_Stock UK'!J44</f>
        <v>0</v>
      </c>
      <c r="K44" s="70">
        <f>'TRA_Stock EU28'!K44-'TRA_Stock UK'!K44</f>
        <v>0</v>
      </c>
      <c r="L44" s="70">
        <f>'TRA_Stock EU28'!L44-'TRA_Stock UK'!L44</f>
        <v>0</v>
      </c>
      <c r="M44" s="70">
        <f>'TRA_Stock EU28'!M44-'TRA_Stock UK'!M44</f>
        <v>0</v>
      </c>
      <c r="N44" s="70">
        <f>'TRA_Stock EU28'!N44-'TRA_Stock UK'!N44</f>
        <v>0</v>
      </c>
      <c r="O44" s="70">
        <f>'TRA_Stock EU28'!O44-'TRA_Stock UK'!O44</f>
        <v>0</v>
      </c>
      <c r="P44" s="70">
        <f>'TRA_Stock EU28'!P44-'TRA_Stock UK'!P44</f>
        <v>0</v>
      </c>
      <c r="Q44" s="70">
        <f>'TRA_Stock EU28'!Q44-'TRA_Stock UK'!Q44</f>
        <v>0</v>
      </c>
      <c r="R44" s="70">
        <f>'TRA_Stock EU28'!R44-'TRA_Stock UK'!R44</f>
        <v>0</v>
      </c>
      <c r="S44" s="70">
        <f>'TRA_Stock EU28'!S44-'TRA_Stock UK'!S44</f>
        <v>0</v>
      </c>
      <c r="T44" s="70">
        <f>'TRA_Stock EU28'!T44-'TRA_Stock UK'!T44</f>
        <v>0</v>
      </c>
      <c r="U44" s="70">
        <f>'TRA_Stock EU28'!U44-'TRA_Stock UK'!U44</f>
        <v>0</v>
      </c>
      <c r="V44" s="70">
        <f>'TRA_Stock EU28'!V44-'TRA_Stock UK'!V44</f>
        <v>0</v>
      </c>
      <c r="W44" s="70">
        <f>'TRA_Stock EU28'!W44-'TRA_Stock UK'!W44</f>
        <v>0</v>
      </c>
      <c r="X44" s="70">
        <f>'TRA_Stock EU28'!X44-'TRA_Stock UK'!X44</f>
        <v>0</v>
      </c>
      <c r="Y44" s="70">
        <f>'TRA_Stock EU28'!Y44-'TRA_Stock UK'!Y44</f>
        <v>0</v>
      </c>
      <c r="Z44" s="70">
        <f>'TRA_Stock EU28'!Z44-'TRA_Stock UK'!Z44</f>
        <v>0</v>
      </c>
      <c r="AA44" s="70">
        <f>'TRA_Stock EU28'!AA44-'TRA_Stock UK'!AA44</f>
        <v>0</v>
      </c>
      <c r="AB44" s="70">
        <f>'TRA_Stock EU28'!AB44-'TRA_Stock UK'!AB44</f>
        <v>0</v>
      </c>
      <c r="AC44" s="70">
        <f>'TRA_Stock EU28'!AC44-'TRA_Stock UK'!AC44</f>
        <v>0</v>
      </c>
      <c r="AD44" s="70">
        <f>'TRA_Stock EU28'!AD44-'TRA_Stock UK'!AD44</f>
        <v>0</v>
      </c>
      <c r="AE44" s="70">
        <f>'TRA_Stock EU28'!AE44-'TRA_Stock UK'!AE44</f>
        <v>0</v>
      </c>
      <c r="AF44" s="70">
        <f>'TRA_Stock EU28'!AF44-'TRA_Stock UK'!AF44</f>
        <v>0</v>
      </c>
      <c r="AG44" s="70">
        <f>'TRA_Stock EU28'!AG44-'TRA_Stock UK'!AG44</f>
        <v>0</v>
      </c>
      <c r="AH44" s="70">
        <f>'TRA_Stock EU28'!AH44-'TRA_Stock UK'!AH44</f>
        <v>0</v>
      </c>
      <c r="AI44" s="70">
        <f>'TRA_Stock EU28'!AI44-'TRA_Stock UK'!AI44</f>
        <v>0</v>
      </c>
      <c r="AJ44" s="70">
        <f>'TRA_Stock EU28'!AJ44-'TRA_Stock UK'!AJ44</f>
        <v>0</v>
      </c>
      <c r="AK44" s="70">
        <f>'TRA_Stock EU28'!AK44-'TRA_Stock UK'!AK44</f>
        <v>0</v>
      </c>
      <c r="AL44" s="70">
        <f>'TRA_Stock EU28'!AL44-'TRA_Stock UK'!AL44</f>
        <v>0</v>
      </c>
      <c r="AM44" s="70">
        <f>'TRA_Stock EU28'!AM44-'TRA_Stock UK'!AM44</f>
        <v>0</v>
      </c>
      <c r="AN44" s="70">
        <f>'TRA_Stock EU28'!AN44-'TRA_Stock UK'!AN44</f>
        <v>0</v>
      </c>
      <c r="AO44" s="70">
        <f>'TRA_Stock EU28'!AO44-'TRA_Stock UK'!AO44</f>
        <v>0</v>
      </c>
      <c r="AP44" s="70">
        <f>'TRA_Stock EU28'!AP44-'TRA_Stock UK'!AP44</f>
        <v>0</v>
      </c>
      <c r="AQ44" s="70">
        <f>'TRA_Stock EU28'!AQ44-'TRA_Stock UK'!AQ44</f>
        <v>0</v>
      </c>
      <c r="AR44" s="70">
        <f>'TRA_Stock EU28'!AR44-'TRA_Stock UK'!AR44</f>
        <v>0</v>
      </c>
      <c r="AS44" s="70">
        <f>'TRA_Stock EU28'!AS44-'TRA_Stock UK'!AS44</f>
        <v>0</v>
      </c>
      <c r="AT44" s="70">
        <f>'TRA_Stock EU28'!AT44-'TRA_Stock UK'!AT44</f>
        <v>0</v>
      </c>
      <c r="AU44" s="70">
        <f>'TRA_Stock EU28'!AU44-'TRA_Stock UK'!AU44</f>
        <v>0</v>
      </c>
      <c r="AV44" s="70">
        <f>'TRA_Stock EU28'!AV44-'TRA_Stock UK'!AV44</f>
        <v>0</v>
      </c>
      <c r="AW44" s="70">
        <f>'TRA_Stock EU28'!AW44-'TRA_Stock UK'!AW44</f>
        <v>0</v>
      </c>
      <c r="AX44" s="70">
        <f>'TRA_Stock EU28'!AX44-'TRA_Stock UK'!AX44</f>
        <v>0</v>
      </c>
      <c r="AY44" s="70">
        <f>'TRA_Stock EU28'!AY44-'TRA_Stock UK'!AY44</f>
        <v>0</v>
      </c>
      <c r="AZ44" s="70">
        <f>'TRA_Stock EU28'!AZ44-'TRA_Stock UK'!AZ44</f>
        <v>0</v>
      </c>
    </row>
    <row r="45" spans="1:52" x14ac:dyDescent="0.35">
      <c r="A45" s="65" t="s">
        <v>860</v>
      </c>
      <c r="B45" s="66">
        <f>'TRA_Stock EU28'!B45-'TRA_Stock UK'!B45</f>
        <v>176194391</v>
      </c>
      <c r="C45" s="66">
        <f>'TRA_Stock EU28'!C45-'TRA_Stock UK'!C45</f>
        <v>180313297</v>
      </c>
      <c r="D45" s="66">
        <f>'TRA_Stock EU28'!D45-'TRA_Stock UK'!D45</f>
        <v>183507381</v>
      </c>
      <c r="E45" s="66">
        <f>'TRA_Stock EU28'!E45-'TRA_Stock UK'!E45</f>
        <v>186494603</v>
      </c>
      <c r="F45" s="66">
        <f>'TRA_Stock EU28'!F45-'TRA_Stock UK'!F45</f>
        <v>188944917</v>
      </c>
      <c r="G45" s="66">
        <f>'TRA_Stock EU28'!G45-'TRA_Stock UK'!G45</f>
        <v>192840428</v>
      </c>
      <c r="H45" s="66">
        <f>'TRA_Stock EU28'!H45-'TRA_Stock UK'!H45</f>
        <v>197554054</v>
      </c>
      <c r="I45" s="66">
        <f>'TRA_Stock EU28'!I45-'TRA_Stock UK'!I45</f>
        <v>202131974</v>
      </c>
      <c r="J45" s="66">
        <f>'TRA_Stock EU28'!J45-'TRA_Stock UK'!J45</f>
        <v>206036746</v>
      </c>
      <c r="K45" s="66">
        <f>'TRA_Stock EU28'!K45-'TRA_Stock UK'!K45</f>
        <v>207867507</v>
      </c>
      <c r="L45" s="66">
        <f>'TRA_Stock EU28'!L45-'TRA_Stock UK'!L45</f>
        <v>211547731</v>
      </c>
      <c r="M45" s="66">
        <f>'TRA_Stock EU28'!M45-'TRA_Stock UK'!M45</f>
        <v>214360586</v>
      </c>
      <c r="N45" s="66">
        <f>'TRA_Stock EU28'!N45-'TRA_Stock UK'!N45</f>
        <v>216141667</v>
      </c>
      <c r="O45" s="66">
        <f>'TRA_Stock EU28'!O45-'TRA_Stock UK'!O45</f>
        <v>219055203</v>
      </c>
      <c r="P45" s="66">
        <f>'TRA_Stock EU28'!P45-'TRA_Stock UK'!P45</f>
        <v>221499558</v>
      </c>
      <c r="Q45" s="66">
        <f>'TRA_Stock EU28'!Q45-'TRA_Stock UK'!Q45</f>
        <v>224754081</v>
      </c>
      <c r="R45" s="66">
        <f>'TRA_Stock EU28'!R45-'TRA_Stock UK'!R45</f>
        <v>229541625.78471127</v>
      </c>
      <c r="S45" s="66">
        <f>'TRA_Stock EU28'!S45-'TRA_Stock UK'!S45</f>
        <v>234526249.83872303</v>
      </c>
      <c r="T45" s="66">
        <f>'TRA_Stock EU28'!T45-'TRA_Stock UK'!T45</f>
        <v>238313258.31598994</v>
      </c>
      <c r="U45" s="66">
        <f>'TRA_Stock EU28'!U45-'TRA_Stock UK'!U45</f>
        <v>241723734.71226314</v>
      </c>
      <c r="V45" s="66">
        <f>'TRA_Stock EU28'!V45-'TRA_Stock UK'!V45</f>
        <v>244579922.66587099</v>
      </c>
      <c r="W45" s="66">
        <f>'TRA_Stock EU28'!W45-'TRA_Stock UK'!W45</f>
        <v>247595827.32133219</v>
      </c>
      <c r="X45" s="66">
        <f>'TRA_Stock EU28'!X45-'TRA_Stock UK'!X45</f>
        <v>250775767.94722524</v>
      </c>
      <c r="Y45" s="66">
        <f>'TRA_Stock EU28'!Y45-'TRA_Stock UK'!Y45</f>
        <v>253572251.46483862</v>
      </c>
      <c r="Z45" s="66">
        <f>'TRA_Stock EU28'!Z45-'TRA_Stock UK'!Z45</f>
        <v>256011523.13552573</v>
      </c>
      <c r="AA45" s="66">
        <f>'TRA_Stock EU28'!AA45-'TRA_Stock UK'!AA45</f>
        <v>258192579.79694182</v>
      </c>
      <c r="AB45" s="66">
        <f>'TRA_Stock EU28'!AB45-'TRA_Stock UK'!AB45</f>
        <v>259685699.15797856</v>
      </c>
      <c r="AC45" s="66">
        <f>'TRA_Stock EU28'!AC45-'TRA_Stock UK'!AC45</f>
        <v>260775379.13910717</v>
      </c>
      <c r="AD45" s="66">
        <f>'TRA_Stock EU28'!AD45-'TRA_Stock UK'!AD45</f>
        <v>261832829.17449969</v>
      </c>
      <c r="AE45" s="66">
        <f>'TRA_Stock EU28'!AE45-'TRA_Stock UK'!AE45</f>
        <v>262728262.09761733</v>
      </c>
      <c r="AF45" s="66">
        <f>'TRA_Stock EU28'!AF45-'TRA_Stock UK'!AF45</f>
        <v>263609418.5556497</v>
      </c>
      <c r="AG45" s="66">
        <f>'TRA_Stock EU28'!AG45-'TRA_Stock UK'!AG45</f>
        <v>264473938.13419926</v>
      </c>
      <c r="AH45" s="66">
        <f>'TRA_Stock EU28'!AH45-'TRA_Stock UK'!AH45</f>
        <v>265268971.51212341</v>
      </c>
      <c r="AI45" s="66">
        <f>'TRA_Stock EU28'!AI45-'TRA_Stock UK'!AI45</f>
        <v>266024325.15287274</v>
      </c>
      <c r="AJ45" s="66">
        <f>'TRA_Stock EU28'!AJ45-'TRA_Stock UK'!AJ45</f>
        <v>266690843.60705888</v>
      </c>
      <c r="AK45" s="66">
        <f>'TRA_Stock EU28'!AK45-'TRA_Stock UK'!AK45</f>
        <v>267271134.4742969</v>
      </c>
      <c r="AL45" s="66">
        <f>'TRA_Stock EU28'!AL45-'TRA_Stock UK'!AL45</f>
        <v>267746353.51666009</v>
      </c>
      <c r="AM45" s="66">
        <f>'TRA_Stock EU28'!AM45-'TRA_Stock UK'!AM45</f>
        <v>268111813.70178044</v>
      </c>
      <c r="AN45" s="66">
        <f>'TRA_Stock EU28'!AN45-'TRA_Stock UK'!AN45</f>
        <v>268356682.97076166</v>
      </c>
      <c r="AO45" s="66">
        <f>'TRA_Stock EU28'!AO45-'TRA_Stock UK'!AO45</f>
        <v>268441428.7678901</v>
      </c>
      <c r="AP45" s="66">
        <f>'TRA_Stock EU28'!AP45-'TRA_Stock UK'!AP45</f>
        <v>268438398.82527536</v>
      </c>
      <c r="AQ45" s="66">
        <f>'TRA_Stock EU28'!AQ45-'TRA_Stock UK'!AQ45</f>
        <v>268398454.88304874</v>
      </c>
      <c r="AR45" s="66">
        <f>'TRA_Stock EU28'!AR45-'TRA_Stock UK'!AR45</f>
        <v>268317358.44671276</v>
      </c>
      <c r="AS45" s="66">
        <f>'TRA_Stock EU28'!AS45-'TRA_Stock UK'!AS45</f>
        <v>268212552.23712757</v>
      </c>
      <c r="AT45" s="66">
        <f>'TRA_Stock EU28'!AT45-'TRA_Stock UK'!AT45</f>
        <v>268068614.41219535</v>
      </c>
      <c r="AU45" s="66">
        <f>'TRA_Stock EU28'!AU45-'TRA_Stock UK'!AU45</f>
        <v>267913224.3050926</v>
      </c>
      <c r="AV45" s="66">
        <f>'TRA_Stock EU28'!AV45-'TRA_Stock UK'!AV45</f>
        <v>267711404.26379424</v>
      </c>
      <c r="AW45" s="66">
        <f>'TRA_Stock EU28'!AW45-'TRA_Stock UK'!AW45</f>
        <v>267445631.16475862</v>
      </c>
      <c r="AX45" s="66">
        <f>'TRA_Stock EU28'!AX45-'TRA_Stock UK'!AX45</f>
        <v>267106511.6346029</v>
      </c>
      <c r="AY45" s="66">
        <f>'TRA_Stock EU28'!AY45-'TRA_Stock UK'!AY45</f>
        <v>266716413.01329952</v>
      </c>
      <c r="AZ45" s="66">
        <f>'TRA_Stock EU28'!AZ45-'TRA_Stock UK'!AZ45</f>
        <v>266245174.18393135</v>
      </c>
    </row>
    <row r="46" spans="1:52" x14ac:dyDescent="0.35">
      <c r="A46" s="67" t="s">
        <v>878</v>
      </c>
      <c r="B46" s="68">
        <f>'TRA_Stock EU28'!B46-'TRA_Stock UK'!B46</f>
        <v>176194391</v>
      </c>
      <c r="C46" s="68">
        <f>'TRA_Stock EU28'!C46-'TRA_Stock UK'!C46</f>
        <v>180313297</v>
      </c>
      <c r="D46" s="68">
        <f>'TRA_Stock EU28'!D46-'TRA_Stock UK'!D46</f>
        <v>183507381</v>
      </c>
      <c r="E46" s="68">
        <f>'TRA_Stock EU28'!E46-'TRA_Stock UK'!E46</f>
        <v>186494594</v>
      </c>
      <c r="F46" s="68">
        <f>'TRA_Stock EU28'!F46-'TRA_Stock UK'!F46</f>
        <v>188944904</v>
      </c>
      <c r="G46" s="68">
        <f>'TRA_Stock EU28'!G46-'TRA_Stock UK'!G46</f>
        <v>192840413</v>
      </c>
      <c r="H46" s="68">
        <f>'TRA_Stock EU28'!H46-'TRA_Stock UK'!H46</f>
        <v>197554004</v>
      </c>
      <c r="I46" s="68">
        <f>'TRA_Stock EU28'!I46-'TRA_Stock UK'!I46</f>
        <v>202131898</v>
      </c>
      <c r="J46" s="68">
        <f>'TRA_Stock EU28'!J46-'TRA_Stock UK'!J46</f>
        <v>206035550</v>
      </c>
      <c r="K46" s="68">
        <f>'TRA_Stock EU28'!K46-'TRA_Stock UK'!K46</f>
        <v>207865216</v>
      </c>
      <c r="L46" s="68">
        <f>'TRA_Stock EU28'!L46-'TRA_Stock UK'!L46</f>
        <v>211539291</v>
      </c>
      <c r="M46" s="68">
        <f>'TRA_Stock EU28'!M46-'TRA_Stock UK'!M46</f>
        <v>214336676</v>
      </c>
      <c r="N46" s="68">
        <f>'TRA_Stock EU28'!N46-'TRA_Stock UK'!N46</f>
        <v>216097950</v>
      </c>
      <c r="O46" s="68">
        <f>'TRA_Stock EU28'!O46-'TRA_Stock UK'!O46</f>
        <v>218964679</v>
      </c>
      <c r="P46" s="68">
        <f>'TRA_Stock EU28'!P46-'TRA_Stock UK'!P46</f>
        <v>221324597</v>
      </c>
      <c r="Q46" s="68">
        <f>'TRA_Stock EU28'!Q46-'TRA_Stock UK'!Q46</f>
        <v>224463573</v>
      </c>
      <c r="R46" s="68">
        <f>'TRA_Stock EU28'!R46-'TRA_Stock UK'!R46</f>
        <v>229080337.60994798</v>
      </c>
      <c r="S46" s="68">
        <f>'TRA_Stock EU28'!S46-'TRA_Stock UK'!S46</f>
        <v>233870165.83391225</v>
      </c>
      <c r="T46" s="68">
        <f>'TRA_Stock EU28'!T46-'TRA_Stock UK'!T46</f>
        <v>237414502.28337234</v>
      </c>
      <c r="U46" s="68">
        <f>'TRA_Stock EU28'!U46-'TRA_Stock UK'!U46</f>
        <v>240487633.70835137</v>
      </c>
      <c r="V46" s="68">
        <f>'TRA_Stock EU28'!V46-'TRA_Stock UK'!V46</f>
        <v>242919865.71112829</v>
      </c>
      <c r="W46" s="68">
        <f>'TRA_Stock EU28'!W46-'TRA_Stock UK'!W46</f>
        <v>243679636.28265655</v>
      </c>
      <c r="X46" s="68">
        <f>'TRA_Stock EU28'!X46-'TRA_Stock UK'!X46</f>
        <v>244050127.06546956</v>
      </c>
      <c r="Y46" s="68">
        <f>'TRA_Stock EU28'!Y46-'TRA_Stock UK'!Y46</f>
        <v>243408809.37488559</v>
      </c>
      <c r="Z46" s="68">
        <f>'TRA_Stock EU28'!Z46-'TRA_Stock UK'!Z46</f>
        <v>242493383.72453511</v>
      </c>
      <c r="AA46" s="68">
        <f>'TRA_Stock EU28'!AA46-'TRA_Stock UK'!AA46</f>
        <v>241356677.45893708</v>
      </c>
      <c r="AB46" s="68">
        <f>'TRA_Stock EU28'!AB46-'TRA_Stock UK'!AB46</f>
        <v>239840370.78979599</v>
      </c>
      <c r="AC46" s="68">
        <f>'TRA_Stock EU28'!AC46-'TRA_Stock UK'!AC46</f>
        <v>238056282.17040986</v>
      </c>
      <c r="AD46" s="68">
        <f>'TRA_Stock EU28'!AD46-'TRA_Stock UK'!AD46</f>
        <v>236539373.50328213</v>
      </c>
      <c r="AE46" s="68">
        <f>'TRA_Stock EU28'!AE46-'TRA_Stock UK'!AE46</f>
        <v>235011501.50464639</v>
      </c>
      <c r="AF46" s="68">
        <f>'TRA_Stock EU28'!AF46-'TRA_Stock UK'!AF46</f>
        <v>233280459.98058367</v>
      </c>
      <c r="AG46" s="68">
        <f>'TRA_Stock EU28'!AG46-'TRA_Stock UK'!AG46</f>
        <v>231329293.41575074</v>
      </c>
      <c r="AH46" s="68">
        <f>'TRA_Stock EU28'!AH46-'TRA_Stock UK'!AH46</f>
        <v>229053291.62498447</v>
      </c>
      <c r="AI46" s="68">
        <f>'TRA_Stock EU28'!AI46-'TRA_Stock UK'!AI46</f>
        <v>226474434.8551856</v>
      </c>
      <c r="AJ46" s="68">
        <f>'TRA_Stock EU28'!AJ46-'TRA_Stock UK'!AJ46</f>
        <v>223538808.29338044</v>
      </c>
      <c r="AK46" s="68">
        <f>'TRA_Stock EU28'!AK46-'TRA_Stock UK'!AK46</f>
        <v>220273786.57994741</v>
      </c>
      <c r="AL46" s="68">
        <f>'TRA_Stock EU28'!AL46-'TRA_Stock UK'!AL46</f>
        <v>216675044.67567721</v>
      </c>
      <c r="AM46" s="68">
        <f>'TRA_Stock EU28'!AM46-'TRA_Stock UK'!AM46</f>
        <v>212795687.85378397</v>
      </c>
      <c r="AN46" s="68">
        <f>'TRA_Stock EU28'!AN46-'TRA_Stock UK'!AN46</f>
        <v>208661887.84158605</v>
      </c>
      <c r="AO46" s="68">
        <f>'TRA_Stock EU28'!AO46-'TRA_Stock UK'!AO46</f>
        <v>204321210.97305554</v>
      </c>
      <c r="AP46" s="68">
        <f>'TRA_Stock EU28'!AP46-'TRA_Stock UK'!AP46</f>
        <v>199871465.65354151</v>
      </c>
      <c r="AQ46" s="68">
        <f>'TRA_Stock EU28'!AQ46-'TRA_Stock UK'!AQ46</f>
        <v>195425892.8162812</v>
      </c>
      <c r="AR46" s="68">
        <f>'TRA_Stock EU28'!AR46-'TRA_Stock UK'!AR46</f>
        <v>191026249.33750206</v>
      </c>
      <c r="AS46" s="68">
        <f>'TRA_Stock EU28'!AS46-'TRA_Stock UK'!AS46</f>
        <v>186751611.12866089</v>
      </c>
      <c r="AT46" s="68">
        <f>'TRA_Stock EU28'!AT46-'TRA_Stock UK'!AT46</f>
        <v>182605722.3461439</v>
      </c>
      <c r="AU46" s="68">
        <f>'TRA_Stock EU28'!AU46-'TRA_Stock UK'!AU46</f>
        <v>178670758.41165599</v>
      </c>
      <c r="AV46" s="68">
        <f>'TRA_Stock EU28'!AV46-'TRA_Stock UK'!AV46</f>
        <v>174923594.69080591</v>
      </c>
      <c r="AW46" s="68">
        <f>'TRA_Stock EU28'!AW46-'TRA_Stock UK'!AW46</f>
        <v>171396282.4614116</v>
      </c>
      <c r="AX46" s="68">
        <f>'TRA_Stock EU28'!AX46-'TRA_Stock UK'!AX46</f>
        <v>168062459.5160816</v>
      </c>
      <c r="AY46" s="68">
        <f>'TRA_Stock EU28'!AY46-'TRA_Stock UK'!AY46</f>
        <v>164948575.66090348</v>
      </c>
      <c r="AZ46" s="68">
        <f>'TRA_Stock EU28'!AZ46-'TRA_Stock UK'!AZ46</f>
        <v>161983961.89178479</v>
      </c>
    </row>
    <row r="47" spans="1:52" x14ac:dyDescent="0.35">
      <c r="A47" s="69" t="s">
        <v>889</v>
      </c>
      <c r="B47" s="70">
        <f>'TRA_Stock EU28'!B47-'TRA_Stock UK'!B47</f>
        <v>3711015</v>
      </c>
      <c r="C47" s="70">
        <f>'TRA_Stock EU28'!C47-'TRA_Stock UK'!C47</f>
        <v>4236955</v>
      </c>
      <c r="D47" s="70">
        <f>'TRA_Stock EU28'!D47-'TRA_Stock UK'!D47</f>
        <v>4730347</v>
      </c>
      <c r="E47" s="70">
        <f>'TRA_Stock EU28'!E47-'TRA_Stock UK'!E47</f>
        <v>5317617</v>
      </c>
      <c r="F47" s="70">
        <f>'TRA_Stock EU28'!F47-'TRA_Stock UK'!F47</f>
        <v>5603955</v>
      </c>
      <c r="G47" s="70">
        <f>'TRA_Stock EU28'!G47-'TRA_Stock UK'!G47</f>
        <v>5856303</v>
      </c>
      <c r="H47" s="70">
        <f>'TRA_Stock EU28'!H47-'TRA_Stock UK'!H47</f>
        <v>6059089</v>
      </c>
      <c r="I47" s="70">
        <f>'TRA_Stock EU28'!I47-'TRA_Stock UK'!I47</f>
        <v>6318079</v>
      </c>
      <c r="J47" s="70">
        <f>'TRA_Stock EU28'!J47-'TRA_Stock UK'!J47</f>
        <v>6493408</v>
      </c>
      <c r="K47" s="70">
        <f>'TRA_Stock EU28'!K47-'TRA_Stock UK'!K47</f>
        <v>6729828</v>
      </c>
      <c r="L47" s="70">
        <f>'TRA_Stock EU28'!L47-'TRA_Stock UK'!L47</f>
        <v>6991824</v>
      </c>
      <c r="M47" s="70">
        <f>'TRA_Stock EU28'!M47-'TRA_Stock UK'!M47</f>
        <v>6918405</v>
      </c>
      <c r="N47" s="70">
        <f>'TRA_Stock EU28'!N47-'TRA_Stock UK'!N47</f>
        <v>7100803</v>
      </c>
      <c r="O47" s="70">
        <f>'TRA_Stock EU28'!O47-'TRA_Stock UK'!O47</f>
        <v>7384775</v>
      </c>
      <c r="P47" s="70">
        <f>'TRA_Stock EU28'!P47-'TRA_Stock UK'!P47</f>
        <v>7599094</v>
      </c>
      <c r="Q47" s="70">
        <f>'TRA_Stock EU28'!Q47-'TRA_Stock UK'!Q47</f>
        <v>7671288</v>
      </c>
      <c r="R47" s="70">
        <f>'TRA_Stock EU28'!R47-'TRA_Stock UK'!R47</f>
        <v>7689681.7319090655</v>
      </c>
      <c r="S47" s="70">
        <f>'TRA_Stock EU28'!S47-'TRA_Stock UK'!S47</f>
        <v>7834435.3860615827</v>
      </c>
      <c r="T47" s="70">
        <f>'TRA_Stock EU28'!T47-'TRA_Stock UK'!T47</f>
        <v>7911930.1337657804</v>
      </c>
      <c r="U47" s="70">
        <f>'TRA_Stock EU28'!U47-'TRA_Stock UK'!U47</f>
        <v>7952648.0750416527</v>
      </c>
      <c r="V47" s="70">
        <f>'TRA_Stock EU28'!V47-'TRA_Stock UK'!V47</f>
        <v>7969354.2935987553</v>
      </c>
      <c r="W47" s="70">
        <f>'TRA_Stock EU28'!W47-'TRA_Stock UK'!W47</f>
        <v>7861924.5513294227</v>
      </c>
      <c r="X47" s="70">
        <f>'TRA_Stock EU28'!X47-'TRA_Stock UK'!X47</f>
        <v>7758141.0337567544</v>
      </c>
      <c r="Y47" s="70">
        <f>'TRA_Stock EU28'!Y47-'TRA_Stock UK'!Y47</f>
        <v>7625839.2093101982</v>
      </c>
      <c r="Z47" s="70">
        <f>'TRA_Stock EU28'!Z47-'TRA_Stock UK'!Z47</f>
        <v>7513501.0051612714</v>
      </c>
      <c r="AA47" s="70">
        <f>'TRA_Stock EU28'!AA47-'TRA_Stock UK'!AA47</f>
        <v>7429386.8092713207</v>
      </c>
      <c r="AB47" s="70">
        <f>'TRA_Stock EU28'!AB47-'TRA_Stock UK'!AB47</f>
        <v>7362706.8869043728</v>
      </c>
      <c r="AC47" s="70">
        <f>'TRA_Stock EU28'!AC47-'TRA_Stock UK'!AC47</f>
        <v>7303210.1435296834</v>
      </c>
      <c r="AD47" s="70">
        <f>'TRA_Stock EU28'!AD47-'TRA_Stock UK'!AD47</f>
        <v>7283834.4684305862</v>
      </c>
      <c r="AE47" s="70">
        <f>'TRA_Stock EU28'!AE47-'TRA_Stock UK'!AE47</f>
        <v>7269671.1221951488</v>
      </c>
      <c r="AF47" s="70">
        <f>'TRA_Stock EU28'!AF47-'TRA_Stock UK'!AF47</f>
        <v>7240528.756976665</v>
      </c>
      <c r="AG47" s="70">
        <f>'TRA_Stock EU28'!AG47-'TRA_Stock UK'!AG47</f>
        <v>7199029.5897075003</v>
      </c>
      <c r="AH47" s="70">
        <f>'TRA_Stock EU28'!AH47-'TRA_Stock UK'!AH47</f>
        <v>7145355.6781690158</v>
      </c>
      <c r="AI47" s="70">
        <f>'TRA_Stock EU28'!AI47-'TRA_Stock UK'!AI47</f>
        <v>7083455.273348324</v>
      </c>
      <c r="AJ47" s="70">
        <f>'TRA_Stock EU28'!AJ47-'TRA_Stock UK'!AJ47</f>
        <v>7015855.0539782904</v>
      </c>
      <c r="AK47" s="70">
        <f>'TRA_Stock EU28'!AK47-'TRA_Stock UK'!AK47</f>
        <v>6940537.5805708673</v>
      </c>
      <c r="AL47" s="70">
        <f>'TRA_Stock EU28'!AL47-'TRA_Stock UK'!AL47</f>
        <v>6857795.9694424551</v>
      </c>
      <c r="AM47" s="70">
        <f>'TRA_Stock EU28'!AM47-'TRA_Stock UK'!AM47</f>
        <v>6764644.5558080003</v>
      </c>
      <c r="AN47" s="70">
        <f>'TRA_Stock EU28'!AN47-'TRA_Stock UK'!AN47</f>
        <v>6662092.0307292184</v>
      </c>
      <c r="AO47" s="70">
        <f>'TRA_Stock EU28'!AO47-'TRA_Stock UK'!AO47</f>
        <v>6547762.3257201035</v>
      </c>
      <c r="AP47" s="70">
        <f>'TRA_Stock EU28'!AP47-'TRA_Stock UK'!AP47</f>
        <v>6424753.5618782463</v>
      </c>
      <c r="AQ47" s="70">
        <f>'TRA_Stock EU28'!AQ47-'TRA_Stock UK'!AQ47</f>
        <v>6293821.0158396661</v>
      </c>
      <c r="AR47" s="70">
        <f>'TRA_Stock EU28'!AR47-'TRA_Stock UK'!AR47</f>
        <v>6158127.8003668496</v>
      </c>
      <c r="AS47" s="70">
        <f>'TRA_Stock EU28'!AS47-'TRA_Stock UK'!AS47</f>
        <v>6018514.3280656608</v>
      </c>
      <c r="AT47" s="70">
        <f>'TRA_Stock EU28'!AT47-'TRA_Stock UK'!AT47</f>
        <v>5878603.0448054429</v>
      </c>
      <c r="AU47" s="70">
        <f>'TRA_Stock EU28'!AU47-'TRA_Stock UK'!AU47</f>
        <v>5740264.0580468997</v>
      </c>
      <c r="AV47" s="70">
        <f>'TRA_Stock EU28'!AV47-'TRA_Stock UK'!AV47</f>
        <v>5605928.1395486481</v>
      </c>
      <c r="AW47" s="70">
        <f>'TRA_Stock EU28'!AW47-'TRA_Stock UK'!AW47</f>
        <v>5475483.9928102195</v>
      </c>
      <c r="AX47" s="70">
        <f>'TRA_Stock EU28'!AX47-'TRA_Stock UK'!AX47</f>
        <v>5350755.6199971959</v>
      </c>
      <c r="AY47" s="70">
        <f>'TRA_Stock EU28'!AY47-'TRA_Stock UK'!AY47</f>
        <v>5230670.7019611187</v>
      </c>
      <c r="AZ47" s="70">
        <f>'TRA_Stock EU28'!AZ47-'TRA_Stock UK'!AZ47</f>
        <v>5114449.1595376087</v>
      </c>
    </row>
    <row r="48" spans="1:52" x14ac:dyDescent="0.35">
      <c r="A48" s="69" t="s">
        <v>879</v>
      </c>
      <c r="B48" s="70">
        <f>'TRA_Stock EU28'!B48-'TRA_Stock UK'!B48</f>
        <v>137622956</v>
      </c>
      <c r="C48" s="70">
        <f>'TRA_Stock EU28'!C48-'TRA_Stock UK'!C48</f>
        <v>137876017</v>
      </c>
      <c r="D48" s="70">
        <f>'TRA_Stock EU28'!D48-'TRA_Stock UK'!D48</f>
        <v>136791140</v>
      </c>
      <c r="E48" s="70">
        <f>'TRA_Stock EU28'!E48-'TRA_Stock UK'!E48</f>
        <v>135148699</v>
      </c>
      <c r="F48" s="70">
        <f>'TRA_Stock EU28'!F48-'TRA_Stock UK'!F48</f>
        <v>132695141</v>
      </c>
      <c r="G48" s="70">
        <f>'TRA_Stock EU28'!G48-'TRA_Stock UK'!G48</f>
        <v>131885886</v>
      </c>
      <c r="H48" s="70">
        <f>'TRA_Stock EU28'!H48-'TRA_Stock UK'!H48</f>
        <v>131105444</v>
      </c>
      <c r="I48" s="70">
        <f>'TRA_Stock EU28'!I48-'TRA_Stock UK'!I48</f>
        <v>130438056</v>
      </c>
      <c r="J48" s="70">
        <f>'TRA_Stock EU28'!J48-'TRA_Stock UK'!J48</f>
        <v>129246475</v>
      </c>
      <c r="K48" s="70">
        <f>'TRA_Stock EU28'!K48-'TRA_Stock UK'!K48</f>
        <v>126809656</v>
      </c>
      <c r="L48" s="70">
        <f>'TRA_Stock EU28'!L48-'TRA_Stock UK'!L48</f>
        <v>125837766</v>
      </c>
      <c r="M48" s="70">
        <f>'TRA_Stock EU28'!M48-'TRA_Stock UK'!M48</f>
        <v>124440911</v>
      </c>
      <c r="N48" s="70">
        <f>'TRA_Stock EU28'!N48-'TRA_Stock UK'!N48</f>
        <v>122508094</v>
      </c>
      <c r="O48" s="70">
        <f>'TRA_Stock EU28'!O48-'TRA_Stock UK'!O48</f>
        <v>121468416</v>
      </c>
      <c r="P48" s="70">
        <f>'TRA_Stock EU28'!P48-'TRA_Stock UK'!P48</f>
        <v>120475573</v>
      </c>
      <c r="Q48" s="70">
        <f>'TRA_Stock EU28'!Q48-'TRA_Stock UK'!Q48</f>
        <v>120306599</v>
      </c>
      <c r="R48" s="70">
        <f>'TRA_Stock EU28'!R48-'TRA_Stock UK'!R48</f>
        <v>122002979.58085018</v>
      </c>
      <c r="S48" s="70">
        <f>'TRA_Stock EU28'!S48-'TRA_Stock UK'!S48</f>
        <v>124004886.24699502</v>
      </c>
      <c r="T48" s="70">
        <f>'TRA_Stock EU28'!T48-'TRA_Stock UK'!T48</f>
        <v>125241485.42214742</v>
      </c>
      <c r="U48" s="70">
        <f>'TRA_Stock EU28'!U48-'TRA_Stock UK'!U48</f>
        <v>126378964.71619895</v>
      </c>
      <c r="V48" s="70">
        <f>'TRA_Stock EU28'!V48-'TRA_Stock UK'!V48</f>
        <v>127341600.95711742</v>
      </c>
      <c r="W48" s="70">
        <f>'TRA_Stock EU28'!W48-'TRA_Stock UK'!W48</f>
        <v>127826814.21163389</v>
      </c>
      <c r="X48" s="70">
        <f>'TRA_Stock EU28'!X48-'TRA_Stock UK'!X48</f>
        <v>128210644.06842594</v>
      </c>
      <c r="Y48" s="70">
        <f>'TRA_Stock EU28'!Y48-'TRA_Stock UK'!Y48</f>
        <v>128180241.62323302</v>
      </c>
      <c r="Z48" s="70">
        <f>'TRA_Stock EU28'!Z48-'TRA_Stock UK'!Z48</f>
        <v>128109601.27332918</v>
      </c>
      <c r="AA48" s="70">
        <f>'TRA_Stock EU28'!AA48-'TRA_Stock UK'!AA48</f>
        <v>128020097.58514991</v>
      </c>
      <c r="AB48" s="70">
        <f>'TRA_Stock EU28'!AB48-'TRA_Stock UK'!AB48</f>
        <v>127792285.62801728</v>
      </c>
      <c r="AC48" s="70">
        <f>'TRA_Stock EU28'!AC48-'TRA_Stock UK'!AC48</f>
        <v>127465357.85312834</v>
      </c>
      <c r="AD48" s="70">
        <f>'TRA_Stock EU28'!AD48-'TRA_Stock UK'!AD48</f>
        <v>127274277.53080925</v>
      </c>
      <c r="AE48" s="70">
        <f>'TRA_Stock EU28'!AE48-'TRA_Stock UK'!AE48</f>
        <v>127056756.52621189</v>
      </c>
      <c r="AF48" s="70">
        <f>'TRA_Stock EU28'!AF48-'TRA_Stock UK'!AF48</f>
        <v>126692233.82586047</v>
      </c>
      <c r="AG48" s="70">
        <f>'TRA_Stock EU28'!AG48-'TRA_Stock UK'!AG48</f>
        <v>126143794.54094955</v>
      </c>
      <c r="AH48" s="70">
        <f>'TRA_Stock EU28'!AH48-'TRA_Stock UK'!AH48</f>
        <v>125314638.31318766</v>
      </c>
      <c r="AI48" s="70">
        <f>'TRA_Stock EU28'!AI48-'TRA_Stock UK'!AI48</f>
        <v>124214509.88772956</v>
      </c>
      <c r="AJ48" s="70">
        <f>'TRA_Stock EU28'!AJ48-'TRA_Stock UK'!AJ48</f>
        <v>122814303.97128922</v>
      </c>
      <c r="AK48" s="70">
        <f>'TRA_Stock EU28'!AK48-'TRA_Stock UK'!AK48</f>
        <v>121154328.70071827</v>
      </c>
      <c r="AL48" s="70">
        <f>'TRA_Stock EU28'!AL48-'TRA_Stock UK'!AL48</f>
        <v>119250050.10631195</v>
      </c>
      <c r="AM48" s="70">
        <f>'TRA_Stock EU28'!AM48-'TRA_Stock UK'!AM48</f>
        <v>117158651.79190518</v>
      </c>
      <c r="AN48" s="70">
        <f>'TRA_Stock EU28'!AN48-'TRA_Stock UK'!AN48</f>
        <v>114907606.114564</v>
      </c>
      <c r="AO48" s="70">
        <f>'TRA_Stock EU28'!AO48-'TRA_Stock UK'!AO48</f>
        <v>112531262.60579291</v>
      </c>
      <c r="AP48" s="70">
        <f>'TRA_Stock EU28'!AP48-'TRA_Stock UK'!AP48</f>
        <v>110087752.38505964</v>
      </c>
      <c r="AQ48" s="70">
        <f>'TRA_Stock EU28'!AQ48-'TRA_Stock UK'!AQ48</f>
        <v>107643928.17159107</v>
      </c>
      <c r="AR48" s="70">
        <f>'TRA_Stock EU28'!AR48-'TRA_Stock UK'!AR48</f>
        <v>105220951.41812959</v>
      </c>
      <c r="AS48" s="70">
        <f>'TRA_Stock EU28'!AS48-'TRA_Stock UK'!AS48</f>
        <v>102865028.85065097</v>
      </c>
      <c r="AT48" s="70">
        <f>'TRA_Stock EU28'!AT48-'TRA_Stock UK'!AT48</f>
        <v>100570567.35262632</v>
      </c>
      <c r="AU48" s="70">
        <f>'TRA_Stock EU28'!AU48-'TRA_Stock UK'!AU48</f>
        <v>98382819.772044301</v>
      </c>
      <c r="AV48" s="70">
        <f>'TRA_Stock EU28'!AV48-'TRA_Stock UK'!AV48</f>
        <v>96285333.539725661</v>
      </c>
      <c r="AW48" s="70">
        <f>'TRA_Stock EU28'!AW48-'TRA_Stock UK'!AW48</f>
        <v>94292082.571815699</v>
      </c>
      <c r="AX48" s="70">
        <f>'TRA_Stock EU28'!AX48-'TRA_Stock UK'!AX48</f>
        <v>92377669.029192686</v>
      </c>
      <c r="AY48" s="70">
        <f>'TRA_Stock EU28'!AY48-'TRA_Stock UK'!AY48</f>
        <v>90560895.942309558</v>
      </c>
      <c r="AZ48" s="70">
        <f>'TRA_Stock EU28'!AZ48-'TRA_Stock UK'!AZ48</f>
        <v>88795551.524354011</v>
      </c>
    </row>
    <row r="49" spans="1:52" x14ac:dyDescent="0.35">
      <c r="A49" s="69" t="s">
        <v>890</v>
      </c>
      <c r="B49" s="70">
        <f>'TRA_Stock EU28'!B49-'TRA_Stock UK'!B49</f>
        <v>289199.99999999994</v>
      </c>
      <c r="C49" s="70">
        <f>'TRA_Stock EU28'!C49-'TRA_Stock UK'!C49</f>
        <v>338231.00000000006</v>
      </c>
      <c r="D49" s="70">
        <f>'TRA_Stock EU28'!D49-'TRA_Stock UK'!D49</f>
        <v>339553</v>
      </c>
      <c r="E49" s="70">
        <f>'TRA_Stock EU28'!E49-'TRA_Stock UK'!E49</f>
        <v>337476</v>
      </c>
      <c r="F49" s="70">
        <f>'TRA_Stock EU28'!F49-'TRA_Stock UK'!F49</f>
        <v>347219</v>
      </c>
      <c r="G49" s="70">
        <f>'TRA_Stock EU28'!G49-'TRA_Stock UK'!G49</f>
        <v>446461</v>
      </c>
      <c r="H49" s="70">
        <f>'TRA_Stock EU28'!H49-'TRA_Stock UK'!H49</f>
        <v>525839</v>
      </c>
      <c r="I49" s="70">
        <f>'TRA_Stock EU28'!I49-'TRA_Stock UK'!I49</f>
        <v>595140</v>
      </c>
      <c r="J49" s="70">
        <f>'TRA_Stock EU28'!J49-'TRA_Stock UK'!J49</f>
        <v>678143</v>
      </c>
      <c r="K49" s="70">
        <f>'TRA_Stock EU28'!K49-'TRA_Stock UK'!K49</f>
        <v>752594</v>
      </c>
      <c r="L49" s="70">
        <f>'TRA_Stock EU28'!L49-'TRA_Stock UK'!L49</f>
        <v>926798</v>
      </c>
      <c r="M49" s="70">
        <f>'TRA_Stock EU28'!M49-'TRA_Stock UK'!M49</f>
        <v>965753</v>
      </c>
      <c r="N49" s="70">
        <f>'TRA_Stock EU28'!N49-'TRA_Stock UK'!N49</f>
        <v>1089082</v>
      </c>
      <c r="O49" s="70">
        <f>'TRA_Stock EU28'!O49-'TRA_Stock UK'!O49</f>
        <v>1175568</v>
      </c>
      <c r="P49" s="70">
        <f>'TRA_Stock EU28'!P49-'TRA_Stock UK'!P49</f>
        <v>1238936</v>
      </c>
      <c r="Q49" s="70">
        <f>'TRA_Stock EU28'!Q49-'TRA_Stock UK'!Q49</f>
        <v>1313031</v>
      </c>
      <c r="R49" s="70">
        <f>'TRA_Stock EU28'!R49-'TRA_Stock UK'!R49</f>
        <v>1358850.9781055818</v>
      </c>
      <c r="S49" s="70">
        <f>'TRA_Stock EU28'!S49-'TRA_Stock UK'!S49</f>
        <v>1406890.0340173789</v>
      </c>
      <c r="T49" s="70">
        <f>'TRA_Stock EU28'!T49-'TRA_Stock UK'!T49</f>
        <v>1450991.9877909776</v>
      </c>
      <c r="U49" s="70">
        <f>'TRA_Stock EU28'!U49-'TRA_Stock UK'!U49</f>
        <v>1498426.9565705205</v>
      </c>
      <c r="V49" s="70">
        <f>'TRA_Stock EU28'!V49-'TRA_Stock UK'!V49</f>
        <v>1548171.1065390143</v>
      </c>
      <c r="W49" s="70">
        <f>'TRA_Stock EU28'!W49-'TRA_Stock UK'!W49</f>
        <v>1578849.0018960563</v>
      </c>
      <c r="X49" s="70">
        <f>'TRA_Stock EU28'!X49-'TRA_Stock UK'!X49</f>
        <v>1627380.0071917572</v>
      </c>
      <c r="Y49" s="70">
        <f>'TRA_Stock EU28'!Y49-'TRA_Stock UK'!Y49</f>
        <v>1678167.0686214052</v>
      </c>
      <c r="Z49" s="70">
        <f>'TRA_Stock EU28'!Z49-'TRA_Stock UK'!Z49</f>
        <v>1740797.9983875912</v>
      </c>
      <c r="AA49" s="70">
        <f>'TRA_Stock EU28'!AA49-'TRA_Stock UK'!AA49</f>
        <v>1815449.9744658296</v>
      </c>
      <c r="AB49" s="70">
        <f>'TRA_Stock EU28'!AB49-'TRA_Stock UK'!AB49</f>
        <v>1902650.069383051</v>
      </c>
      <c r="AC49" s="70">
        <f>'TRA_Stock EU28'!AC49-'TRA_Stock UK'!AC49</f>
        <v>2001594.0606529794</v>
      </c>
      <c r="AD49" s="70">
        <f>'TRA_Stock EU28'!AD49-'TRA_Stock UK'!AD49</f>
        <v>2119214.6517520128</v>
      </c>
      <c r="AE49" s="70">
        <f>'TRA_Stock EU28'!AE49-'TRA_Stock UK'!AE49</f>
        <v>2243710.0726096928</v>
      </c>
      <c r="AF49" s="70">
        <f>'TRA_Stock EU28'!AF49-'TRA_Stock UK'!AF49</f>
        <v>2373931.6301467167</v>
      </c>
      <c r="AG49" s="70">
        <f>'TRA_Stock EU28'!AG49-'TRA_Stock UK'!AG49</f>
        <v>2510597.3564551584</v>
      </c>
      <c r="AH49" s="70">
        <f>'TRA_Stock EU28'!AH49-'TRA_Stock UK'!AH49</f>
        <v>2653194.9059091993</v>
      </c>
      <c r="AI49" s="70">
        <f>'TRA_Stock EU28'!AI49-'TRA_Stock UK'!AI49</f>
        <v>2802061.6029018564</v>
      </c>
      <c r="AJ49" s="70">
        <f>'TRA_Stock EU28'!AJ49-'TRA_Stock UK'!AJ49</f>
        <v>2955023.0056184186</v>
      </c>
      <c r="AK49" s="70">
        <f>'TRA_Stock EU28'!AK49-'TRA_Stock UK'!AK49</f>
        <v>3111316.8332242682</v>
      </c>
      <c r="AL49" s="70">
        <f>'TRA_Stock EU28'!AL49-'TRA_Stock UK'!AL49</f>
        <v>3268332.5453885905</v>
      </c>
      <c r="AM49" s="70">
        <f>'TRA_Stock EU28'!AM49-'TRA_Stock UK'!AM49</f>
        <v>3425692.5041757342</v>
      </c>
      <c r="AN49" s="70">
        <f>'TRA_Stock EU28'!AN49-'TRA_Stock UK'!AN49</f>
        <v>3581789.9602702227</v>
      </c>
      <c r="AO49" s="70">
        <f>'TRA_Stock EU28'!AO49-'TRA_Stock UK'!AO49</f>
        <v>3736521.5330881942</v>
      </c>
      <c r="AP49" s="70">
        <f>'TRA_Stock EU28'!AP49-'TRA_Stock UK'!AP49</f>
        <v>3890118.9354922483</v>
      </c>
      <c r="AQ49" s="70">
        <f>'TRA_Stock EU28'!AQ49-'TRA_Stock UK'!AQ49</f>
        <v>4043895.6364388489</v>
      </c>
      <c r="AR49" s="70">
        <f>'TRA_Stock EU28'!AR49-'TRA_Stock UK'!AR49</f>
        <v>4197544.4421403287</v>
      </c>
      <c r="AS49" s="70">
        <f>'TRA_Stock EU28'!AS49-'TRA_Stock UK'!AS49</f>
        <v>4353083.423572721</v>
      </c>
      <c r="AT49" s="70">
        <f>'TRA_Stock EU28'!AT49-'TRA_Stock UK'!AT49</f>
        <v>4509915.9628929701</v>
      </c>
      <c r="AU49" s="70">
        <f>'TRA_Stock EU28'!AU49-'TRA_Stock UK'!AU49</f>
        <v>4670319.2875325819</v>
      </c>
      <c r="AV49" s="70">
        <f>'TRA_Stock EU28'!AV49-'TRA_Stock UK'!AV49</f>
        <v>4832445.4819509173</v>
      </c>
      <c r="AW49" s="70">
        <f>'TRA_Stock EU28'!AW49-'TRA_Stock UK'!AW49</f>
        <v>4998703.3775010034</v>
      </c>
      <c r="AX49" s="70">
        <f>'TRA_Stock EU28'!AX49-'TRA_Stock UK'!AX49</f>
        <v>5168142.2665233873</v>
      </c>
      <c r="AY49" s="70">
        <f>'TRA_Stock EU28'!AY49-'TRA_Stock UK'!AY49</f>
        <v>5341495.9559532274</v>
      </c>
      <c r="AZ49" s="70">
        <f>'TRA_Stock EU28'!AZ49-'TRA_Stock UK'!AZ49</f>
        <v>5515926.9687946169</v>
      </c>
    </row>
    <row r="50" spans="1:52" x14ac:dyDescent="0.35">
      <c r="A50" s="69" t="s">
        <v>891</v>
      </c>
      <c r="B50" s="70">
        <f>'TRA_Stock EU28'!B50-'TRA_Stock UK'!B50</f>
        <v>0</v>
      </c>
      <c r="C50" s="70">
        <f>'TRA_Stock EU28'!C50-'TRA_Stock UK'!C50</f>
        <v>0</v>
      </c>
      <c r="D50" s="70">
        <f>'TRA_Stock EU28'!D50-'TRA_Stock UK'!D50</f>
        <v>0</v>
      </c>
      <c r="E50" s="70">
        <f>'TRA_Stock EU28'!E50-'TRA_Stock UK'!E50</f>
        <v>0</v>
      </c>
      <c r="F50" s="70">
        <f>'TRA_Stock EU28'!F50-'TRA_Stock UK'!F50</f>
        <v>0</v>
      </c>
      <c r="G50" s="70">
        <f>'TRA_Stock EU28'!G50-'TRA_Stock UK'!G50</f>
        <v>0</v>
      </c>
      <c r="H50" s="70">
        <f>'TRA_Stock EU28'!H50-'TRA_Stock UK'!H50</f>
        <v>0</v>
      </c>
      <c r="I50" s="70">
        <f>'TRA_Stock EU28'!I50-'TRA_Stock UK'!I50</f>
        <v>0</v>
      </c>
      <c r="J50" s="70">
        <f>'TRA_Stock EU28'!J50-'TRA_Stock UK'!J50</f>
        <v>0</v>
      </c>
      <c r="K50" s="70">
        <f>'TRA_Stock EU28'!K50-'TRA_Stock UK'!K50</f>
        <v>0</v>
      </c>
      <c r="L50" s="70">
        <f>'TRA_Stock EU28'!L50-'TRA_Stock UK'!L50</f>
        <v>0</v>
      </c>
      <c r="M50" s="70">
        <f>'TRA_Stock EU28'!M50-'TRA_Stock UK'!M50</f>
        <v>0</v>
      </c>
      <c r="N50" s="70">
        <f>'TRA_Stock EU28'!N50-'TRA_Stock UK'!N50</f>
        <v>0</v>
      </c>
      <c r="O50" s="70">
        <f>'TRA_Stock EU28'!O50-'TRA_Stock UK'!O50</f>
        <v>0</v>
      </c>
      <c r="P50" s="70">
        <f>'TRA_Stock EU28'!P50-'TRA_Stock UK'!P50</f>
        <v>0</v>
      </c>
      <c r="Q50" s="70">
        <f>'TRA_Stock EU28'!Q50-'TRA_Stock UK'!Q50</f>
        <v>0</v>
      </c>
      <c r="R50" s="70">
        <f>'TRA_Stock EU28'!R50-'TRA_Stock UK'!R50</f>
        <v>2356.84399402914</v>
      </c>
      <c r="S50" s="70">
        <f>'TRA_Stock EU28'!S50-'TRA_Stock UK'!S50</f>
        <v>5460.0001180763993</v>
      </c>
      <c r="T50" s="70">
        <f>'TRA_Stock EU28'!T50-'TRA_Stock UK'!T50</f>
        <v>9324.0002047047601</v>
      </c>
      <c r="U50" s="70">
        <f>'TRA_Stock EU28'!U50-'TRA_Stock UK'!U50</f>
        <v>14144.000057972862</v>
      </c>
      <c r="V50" s="70">
        <f>'TRA_Stock EU28'!V50-'TRA_Stock UK'!V50</f>
        <v>20054.99994024539</v>
      </c>
      <c r="W50" s="70">
        <f>'TRA_Stock EU28'!W50-'TRA_Stock UK'!W50</f>
        <v>31620.999892044067</v>
      </c>
      <c r="X50" s="70">
        <f>'TRA_Stock EU28'!X50-'TRA_Stock UK'!X50</f>
        <v>45007.99907104134</v>
      </c>
      <c r="Y50" s="70">
        <f>'TRA_Stock EU28'!Y50-'TRA_Stock UK'!Y50</f>
        <v>60257.000036666272</v>
      </c>
      <c r="Z50" s="70">
        <f>'TRA_Stock EU28'!Z50-'TRA_Stock UK'!Z50</f>
        <v>76732.001005457394</v>
      </c>
      <c r="AA50" s="70">
        <f>'TRA_Stock EU28'!AA50-'TRA_Stock UK'!AA50</f>
        <v>94581.000901061634</v>
      </c>
      <c r="AB50" s="70">
        <f>'TRA_Stock EU28'!AB50-'TRA_Stock UK'!AB50</f>
        <v>113119.00058095357</v>
      </c>
      <c r="AC50" s="70">
        <f>'TRA_Stock EU28'!AC50-'TRA_Stock UK'!AC50</f>
        <v>132834.37293769143</v>
      </c>
      <c r="AD50" s="70">
        <f>'TRA_Stock EU28'!AD50-'TRA_Stock UK'!AD50</f>
        <v>153425.05800349684</v>
      </c>
      <c r="AE50" s="70">
        <f>'TRA_Stock EU28'!AE50-'TRA_Stock UK'!AE50</f>
        <v>175087.24350364698</v>
      </c>
      <c r="AF50" s="70">
        <f>'TRA_Stock EU28'!AF50-'TRA_Stock UK'!AF50</f>
        <v>199113.32334787943</v>
      </c>
      <c r="AG50" s="70">
        <f>'TRA_Stock EU28'!AG50-'TRA_Stock UK'!AG50</f>
        <v>225629.23572194268</v>
      </c>
      <c r="AH50" s="70">
        <f>'TRA_Stock EU28'!AH50-'TRA_Stock UK'!AH50</f>
        <v>254836.24050263059</v>
      </c>
      <c r="AI50" s="70">
        <f>'TRA_Stock EU28'!AI50-'TRA_Stock UK'!AI50</f>
        <v>287182.14795838814</v>
      </c>
      <c r="AJ50" s="70">
        <f>'TRA_Stock EU28'!AJ50-'TRA_Stock UK'!AJ50</f>
        <v>322815.56602652295</v>
      </c>
      <c r="AK50" s="70">
        <f>'TRA_Stock EU28'!AK50-'TRA_Stock UK'!AK50</f>
        <v>362015.16303000518</v>
      </c>
      <c r="AL50" s="70">
        <f>'TRA_Stock EU28'!AL50-'TRA_Stock UK'!AL50</f>
        <v>404970.87189941329</v>
      </c>
      <c r="AM50" s="70">
        <f>'TRA_Stock EU28'!AM50-'TRA_Stock UK'!AM50</f>
        <v>451953.55210327101</v>
      </c>
      <c r="AN50" s="70">
        <f>'TRA_Stock EU28'!AN50-'TRA_Stock UK'!AN50</f>
        <v>503185.57084754418</v>
      </c>
      <c r="AO50" s="70">
        <f>'TRA_Stock EU28'!AO50-'TRA_Stock UK'!AO50</f>
        <v>558898.43143669458</v>
      </c>
      <c r="AP50" s="70">
        <f>'TRA_Stock EU28'!AP50-'TRA_Stock UK'!AP50</f>
        <v>619557.49588872935</v>
      </c>
      <c r="AQ50" s="70">
        <f>'TRA_Stock EU28'!AQ50-'TRA_Stock UK'!AQ50</f>
        <v>685760.84080841206</v>
      </c>
      <c r="AR50" s="70">
        <f>'TRA_Stock EU28'!AR50-'TRA_Stock UK'!AR50</f>
        <v>757592.06415403297</v>
      </c>
      <c r="AS50" s="70">
        <f>'TRA_Stock EU28'!AS50-'TRA_Stock UK'!AS50</f>
        <v>835449.01291527599</v>
      </c>
      <c r="AT50" s="70">
        <f>'TRA_Stock EU28'!AT50-'TRA_Stock UK'!AT50</f>
        <v>919231.02446624765</v>
      </c>
      <c r="AU50" s="70">
        <f>'TRA_Stock EU28'!AU50-'TRA_Stock UK'!AU50</f>
        <v>1009354.3899845344</v>
      </c>
      <c r="AV50" s="70">
        <f>'TRA_Stock EU28'!AV50-'TRA_Stock UK'!AV50</f>
        <v>1105393.1512675651</v>
      </c>
      <c r="AW50" s="70">
        <f>'TRA_Stock EU28'!AW50-'TRA_Stock UK'!AW50</f>
        <v>1207592.8660074109</v>
      </c>
      <c r="AX50" s="70">
        <f>'TRA_Stock EU28'!AX50-'TRA_Stock UK'!AX50</f>
        <v>1315598.4578844146</v>
      </c>
      <c r="AY50" s="70">
        <f>'TRA_Stock EU28'!AY50-'TRA_Stock UK'!AY50</f>
        <v>1429633.5137155715</v>
      </c>
      <c r="AZ50" s="70">
        <f>'TRA_Stock EU28'!AZ50-'TRA_Stock UK'!AZ50</f>
        <v>1548729.3594773039</v>
      </c>
    </row>
    <row r="51" spans="1:52" x14ac:dyDescent="0.35">
      <c r="A51" s="69" t="s">
        <v>880</v>
      </c>
      <c r="B51" s="70">
        <f>'TRA_Stock EU28'!B51-'TRA_Stock UK'!B51</f>
        <v>34571220</v>
      </c>
      <c r="C51" s="70">
        <f>'TRA_Stock EU28'!C51-'TRA_Stock UK'!C51</f>
        <v>37862094</v>
      </c>
      <c r="D51" s="70">
        <f>'TRA_Stock EU28'!D51-'TRA_Stock UK'!D51</f>
        <v>41646341</v>
      </c>
      <c r="E51" s="70">
        <f>'TRA_Stock EU28'!E51-'TRA_Stock UK'!E51</f>
        <v>45690802</v>
      </c>
      <c r="F51" s="70">
        <f>'TRA_Stock EU28'!F51-'TRA_Stock UK'!F51</f>
        <v>50298589</v>
      </c>
      <c r="G51" s="70">
        <f>'TRA_Stock EU28'!G51-'TRA_Stock UK'!G51</f>
        <v>54651763</v>
      </c>
      <c r="H51" s="70">
        <f>'TRA_Stock EU28'!H51-'TRA_Stock UK'!H51</f>
        <v>59863632</v>
      </c>
      <c r="I51" s="70">
        <f>'TRA_Stock EU28'!I51-'TRA_Stock UK'!I51</f>
        <v>64780623</v>
      </c>
      <c r="J51" s="70">
        <f>'TRA_Stock EU28'!J51-'TRA_Stock UK'!J51</f>
        <v>69617524</v>
      </c>
      <c r="K51" s="70">
        <f>'TRA_Stock EU28'!K51-'TRA_Stock UK'!K51</f>
        <v>73573138</v>
      </c>
      <c r="L51" s="70">
        <f>'TRA_Stock EU28'!L51-'TRA_Stock UK'!L51</f>
        <v>77782903</v>
      </c>
      <c r="M51" s="70">
        <f>'TRA_Stock EU28'!M51-'TRA_Stock UK'!M51</f>
        <v>82011607</v>
      </c>
      <c r="N51" s="70">
        <f>'TRA_Stock EU28'!N51-'TRA_Stock UK'!N51</f>
        <v>85399971</v>
      </c>
      <c r="O51" s="70">
        <f>'TRA_Stock EU28'!O51-'TRA_Stock UK'!O51</f>
        <v>88935920</v>
      </c>
      <c r="P51" s="70">
        <f>'TRA_Stock EU28'!P51-'TRA_Stock UK'!P51</f>
        <v>92010994</v>
      </c>
      <c r="Q51" s="70">
        <f>'TRA_Stock EU28'!Q51-'TRA_Stock UK'!Q51</f>
        <v>95172655</v>
      </c>
      <c r="R51" s="70">
        <f>'TRA_Stock EU28'!R51-'TRA_Stock UK'!R51</f>
        <v>98026445.485864893</v>
      </c>
      <c r="S51" s="70">
        <f>'TRA_Stock EU28'!S51-'TRA_Stock UK'!S51</f>
        <v>100618437.16672094</v>
      </c>
      <c r="T51" s="70">
        <f>'TRA_Stock EU28'!T51-'TRA_Stock UK'!T51</f>
        <v>102800667.73946176</v>
      </c>
      <c r="U51" s="70">
        <f>'TRA_Stock EU28'!U51-'TRA_Stock UK'!U51</f>
        <v>104643281.96048471</v>
      </c>
      <c r="V51" s="70">
        <f>'TRA_Stock EU28'!V51-'TRA_Stock UK'!V51</f>
        <v>106040425.35393463</v>
      </c>
      <c r="W51" s="70">
        <f>'TRA_Stock EU28'!W51-'TRA_Stock UK'!W51</f>
        <v>106380042.5179089</v>
      </c>
      <c r="X51" s="70">
        <f>'TRA_Stock EU28'!X51-'TRA_Stock UK'!X51</f>
        <v>106408396.95703009</v>
      </c>
      <c r="Y51" s="70">
        <f>'TRA_Stock EU28'!Y51-'TRA_Stock UK'!Y51</f>
        <v>105863522.47368003</v>
      </c>
      <c r="Z51" s="70">
        <f>'TRA_Stock EU28'!Z51-'TRA_Stock UK'!Z51</f>
        <v>105051672.44664137</v>
      </c>
      <c r="AA51" s="70">
        <f>'TRA_Stock EU28'!AA51-'TRA_Stock UK'!AA51</f>
        <v>103995695.089138</v>
      </c>
      <c r="AB51" s="70">
        <f>'TRA_Stock EU28'!AB51-'TRA_Stock UK'!AB51</f>
        <v>102667636.20490713</v>
      </c>
      <c r="AC51" s="70">
        <f>'TRA_Stock EU28'!AC51-'TRA_Stock UK'!AC51</f>
        <v>101150648.97664431</v>
      </c>
      <c r="AD51" s="70">
        <f>'TRA_Stock EU28'!AD51-'TRA_Stock UK'!AD51</f>
        <v>99705113.071153075</v>
      </c>
      <c r="AE51" s="70">
        <f>'TRA_Stock EU28'!AE51-'TRA_Stock UK'!AE51</f>
        <v>98261635.760497659</v>
      </c>
      <c r="AF51" s="70">
        <f>'TRA_Stock EU28'!AF51-'TRA_Stock UK'!AF51</f>
        <v>96768543.913588449</v>
      </c>
      <c r="AG51" s="70">
        <f>'TRA_Stock EU28'!AG51-'TRA_Stock UK'!AG51</f>
        <v>95242215.558038116</v>
      </c>
      <c r="AH51" s="70">
        <f>'TRA_Stock EU28'!AH51-'TRA_Stock UK'!AH51</f>
        <v>93674756.015205458</v>
      </c>
      <c r="AI51" s="70">
        <f>'TRA_Stock EU28'!AI51-'TRA_Stock UK'!AI51</f>
        <v>92073486.16120398</v>
      </c>
      <c r="AJ51" s="70">
        <f>'TRA_Stock EU28'!AJ51-'TRA_Stock UK'!AJ51</f>
        <v>90412868.210471153</v>
      </c>
      <c r="AK51" s="70">
        <f>'TRA_Stock EU28'!AK51-'TRA_Stock UK'!AK51</f>
        <v>88682176.95614785</v>
      </c>
      <c r="AL51" s="70">
        <f>'TRA_Stock EU28'!AL51-'TRA_Stock UK'!AL51</f>
        <v>86863373.419134751</v>
      </c>
      <c r="AM51" s="70">
        <f>'TRA_Stock EU28'!AM51-'TRA_Stock UK'!AM51</f>
        <v>84955020.236324519</v>
      </c>
      <c r="AN51" s="70">
        <f>'TRA_Stock EU28'!AN51-'TRA_Stock UK'!AN51</f>
        <v>82955542.26500982</v>
      </c>
      <c r="AO51" s="70">
        <f>'TRA_Stock EU28'!AO51-'TRA_Stock UK'!AO51</f>
        <v>80879713.32984969</v>
      </c>
      <c r="AP51" s="70">
        <f>'TRA_Stock EU28'!AP51-'TRA_Stock UK'!AP51</f>
        <v>78762318.653555602</v>
      </c>
      <c r="AQ51" s="70">
        <f>'TRA_Stock EU28'!AQ51-'TRA_Stock UK'!AQ51</f>
        <v>76645847.34910962</v>
      </c>
      <c r="AR51" s="70">
        <f>'TRA_Stock EU28'!AR51-'TRA_Stock UK'!AR51</f>
        <v>74546313.613102391</v>
      </c>
      <c r="AS51" s="70">
        <f>'TRA_Stock EU28'!AS51-'TRA_Stock UK'!AS51</f>
        <v>72491511.574741542</v>
      </c>
      <c r="AT51" s="70">
        <f>'TRA_Stock EU28'!AT51-'TRA_Stock UK'!AT51</f>
        <v>70485409.349215224</v>
      </c>
      <c r="AU51" s="70">
        <f>'TRA_Stock EU28'!AU51-'TRA_Stock UK'!AU51</f>
        <v>68557787.472824901</v>
      </c>
      <c r="AV51" s="70">
        <f>'TRA_Stock EU28'!AV51-'TRA_Stock UK'!AV51</f>
        <v>66698595.362679787</v>
      </c>
      <c r="AW51" s="70">
        <f>'TRA_Stock EU28'!AW51-'TRA_Stock UK'!AW51</f>
        <v>64920166.112188987</v>
      </c>
      <c r="AX51" s="70">
        <f>'TRA_Stock EU28'!AX51-'TRA_Stock UK'!AX51</f>
        <v>63216996.619608864</v>
      </c>
      <c r="AY51" s="70">
        <f>'TRA_Stock EU28'!AY51-'TRA_Stock UK'!AY51</f>
        <v>61593590.251408905</v>
      </c>
      <c r="AZ51" s="70">
        <f>'TRA_Stock EU28'!AZ51-'TRA_Stock UK'!AZ51</f>
        <v>60026391.468842879</v>
      </c>
    </row>
    <row r="52" spans="1:52" x14ac:dyDescent="0.35">
      <c r="A52" s="69" t="s">
        <v>881</v>
      </c>
      <c r="B52" s="70">
        <f>'TRA_Stock EU28'!B52-'TRA_Stock UK'!B52</f>
        <v>0</v>
      </c>
      <c r="C52" s="70">
        <f>'TRA_Stock EU28'!C52-'TRA_Stock UK'!C52</f>
        <v>0</v>
      </c>
      <c r="D52" s="70">
        <f>'TRA_Stock EU28'!D52-'TRA_Stock UK'!D52</f>
        <v>0</v>
      </c>
      <c r="E52" s="70">
        <f>'TRA_Stock EU28'!E52-'TRA_Stock UK'!E52</f>
        <v>0</v>
      </c>
      <c r="F52" s="70">
        <f>'TRA_Stock EU28'!F52-'TRA_Stock UK'!F52</f>
        <v>0</v>
      </c>
      <c r="G52" s="70">
        <f>'TRA_Stock EU28'!G52-'TRA_Stock UK'!G52</f>
        <v>0</v>
      </c>
      <c r="H52" s="70">
        <f>'TRA_Stock EU28'!H52-'TRA_Stock UK'!H52</f>
        <v>0</v>
      </c>
      <c r="I52" s="70">
        <f>'TRA_Stock EU28'!I52-'TRA_Stock UK'!I52</f>
        <v>0</v>
      </c>
      <c r="J52" s="70">
        <f>'TRA_Stock EU28'!J52-'TRA_Stock UK'!J52</f>
        <v>0</v>
      </c>
      <c r="K52" s="70">
        <f>'TRA_Stock EU28'!K52-'TRA_Stock UK'!K52</f>
        <v>0</v>
      </c>
      <c r="L52" s="70">
        <f>'TRA_Stock EU28'!L52-'TRA_Stock UK'!L52</f>
        <v>0</v>
      </c>
      <c r="M52" s="70">
        <f>'TRA_Stock EU28'!M52-'TRA_Stock UK'!M52</f>
        <v>0</v>
      </c>
      <c r="N52" s="70">
        <f>'TRA_Stock EU28'!N52-'TRA_Stock UK'!N52</f>
        <v>0</v>
      </c>
      <c r="O52" s="70">
        <f>'TRA_Stock EU28'!O52-'TRA_Stock UK'!O52</f>
        <v>0</v>
      </c>
      <c r="P52" s="70">
        <f>'TRA_Stock EU28'!P52-'TRA_Stock UK'!P52</f>
        <v>0</v>
      </c>
      <c r="Q52" s="70">
        <f>'TRA_Stock EU28'!Q52-'TRA_Stock UK'!Q52</f>
        <v>0</v>
      </c>
      <c r="R52" s="70">
        <f>'TRA_Stock EU28'!R52-'TRA_Stock UK'!R52</f>
        <v>22.989224238609953</v>
      </c>
      <c r="S52" s="70">
        <f>'TRA_Stock EU28'!S52-'TRA_Stock UK'!S52</f>
        <v>56.99999922779169</v>
      </c>
      <c r="T52" s="70">
        <f>'TRA_Stock EU28'!T52-'TRA_Stock UK'!T52</f>
        <v>103.00000169214925</v>
      </c>
      <c r="U52" s="70">
        <f>'TRA_Stock EU28'!U52-'TRA_Stock UK'!U52</f>
        <v>167.99999759439123</v>
      </c>
      <c r="V52" s="70">
        <f>'TRA_Stock EU28'!V52-'TRA_Stock UK'!V52</f>
        <v>258.99999824209976</v>
      </c>
      <c r="W52" s="70">
        <f>'TRA_Stock EU28'!W52-'TRA_Stock UK'!W52</f>
        <v>384.9999962162517</v>
      </c>
      <c r="X52" s="70">
        <f>'TRA_Stock EU28'!X52-'TRA_Stock UK'!X52</f>
        <v>556.99999398246712</v>
      </c>
      <c r="Y52" s="70">
        <f>'TRA_Stock EU28'!Y52-'TRA_Stock UK'!Y52</f>
        <v>782.00000417772821</v>
      </c>
      <c r="Z52" s="70">
        <f>'TRA_Stock EU28'!Z52-'TRA_Stock UK'!Z52</f>
        <v>1079.0000102429929</v>
      </c>
      <c r="AA52" s="70">
        <f>'TRA_Stock EU28'!AA52-'TRA_Stock UK'!AA52</f>
        <v>1467.0000110254173</v>
      </c>
      <c r="AB52" s="70">
        <f>'TRA_Stock EU28'!AB52-'TRA_Stock UK'!AB52</f>
        <v>1973.0000031886264</v>
      </c>
      <c r="AC52" s="70">
        <f>'TRA_Stock EU28'!AC52-'TRA_Stock UK'!AC52</f>
        <v>2636.7635168481788</v>
      </c>
      <c r="AD52" s="70">
        <f>'TRA_Stock EU28'!AD52-'TRA_Stock UK'!AD52</f>
        <v>3508.7231337239182</v>
      </c>
      <c r="AE52" s="70">
        <f>'TRA_Stock EU28'!AE52-'TRA_Stock UK'!AE52</f>
        <v>4640.7796283141324</v>
      </c>
      <c r="AF52" s="70">
        <f>'TRA_Stock EU28'!AF52-'TRA_Stock UK'!AF52</f>
        <v>6108.5306635374491</v>
      </c>
      <c r="AG52" s="70">
        <f>'TRA_Stock EU28'!AG52-'TRA_Stock UK'!AG52</f>
        <v>8027.1348784747315</v>
      </c>
      <c r="AH52" s="70">
        <f>'TRA_Stock EU28'!AH52-'TRA_Stock UK'!AH52</f>
        <v>10510.472010523681</v>
      </c>
      <c r="AI52" s="70">
        <f>'TRA_Stock EU28'!AI52-'TRA_Stock UK'!AI52</f>
        <v>13739.782043493291</v>
      </c>
      <c r="AJ52" s="70">
        <f>'TRA_Stock EU28'!AJ52-'TRA_Stock UK'!AJ52</f>
        <v>17942.485996851297</v>
      </c>
      <c r="AK52" s="70">
        <f>'TRA_Stock EU28'!AK52-'TRA_Stock UK'!AK52</f>
        <v>23411.346256132751</v>
      </c>
      <c r="AL52" s="70">
        <f>'TRA_Stock EU28'!AL52-'TRA_Stock UK'!AL52</f>
        <v>30521.763500077908</v>
      </c>
      <c r="AM52" s="70">
        <f>'TRA_Stock EU28'!AM52-'TRA_Stock UK'!AM52</f>
        <v>39725.213467271911</v>
      </c>
      <c r="AN52" s="70">
        <f>'TRA_Stock EU28'!AN52-'TRA_Stock UK'!AN52</f>
        <v>51671.900165213759</v>
      </c>
      <c r="AO52" s="70">
        <f>'TRA_Stock EU28'!AO52-'TRA_Stock UK'!AO52</f>
        <v>67052.747167954134</v>
      </c>
      <c r="AP52" s="70">
        <f>'TRA_Stock EU28'!AP52-'TRA_Stock UK'!AP52</f>
        <v>86964.621667039653</v>
      </c>
      <c r="AQ52" s="70">
        <f>'TRA_Stock EU28'!AQ52-'TRA_Stock UK'!AQ52</f>
        <v>112639.80249354118</v>
      </c>
      <c r="AR52" s="70">
        <f>'TRA_Stock EU28'!AR52-'TRA_Stock UK'!AR52</f>
        <v>145719.9996088529</v>
      </c>
      <c r="AS52" s="70">
        <f>'TRA_Stock EU28'!AS52-'TRA_Stock UK'!AS52</f>
        <v>188023.93871473114</v>
      </c>
      <c r="AT52" s="70">
        <f>'TRA_Stock EU28'!AT52-'TRA_Stock UK'!AT52</f>
        <v>241995.61213768608</v>
      </c>
      <c r="AU52" s="70">
        <f>'TRA_Stock EU28'!AU52-'TRA_Stock UK'!AU52</f>
        <v>310213.43122280319</v>
      </c>
      <c r="AV52" s="70">
        <f>'TRA_Stock EU28'!AV52-'TRA_Stock UK'!AV52</f>
        <v>395899.01563333441</v>
      </c>
      <c r="AW52" s="70">
        <f>'TRA_Stock EU28'!AW52-'TRA_Stock UK'!AW52</f>
        <v>502253.54108829063</v>
      </c>
      <c r="AX52" s="70">
        <f>'TRA_Stock EU28'!AX52-'TRA_Stock UK'!AX52</f>
        <v>633297.52287506615</v>
      </c>
      <c r="AY52" s="70">
        <f>'TRA_Stock EU28'!AY52-'TRA_Stock UK'!AY52</f>
        <v>792289.29555511114</v>
      </c>
      <c r="AZ52" s="70">
        <f>'TRA_Stock EU28'!AZ52-'TRA_Stock UK'!AZ52</f>
        <v>982913.41077837953</v>
      </c>
    </row>
    <row r="53" spans="1:52" x14ac:dyDescent="0.35">
      <c r="A53" s="69" t="s">
        <v>892</v>
      </c>
      <c r="B53" s="70">
        <f>'TRA_Stock EU28'!B53-'TRA_Stock UK'!B53</f>
        <v>0</v>
      </c>
      <c r="C53" s="70">
        <f>'TRA_Stock EU28'!C53-'TRA_Stock UK'!C53</f>
        <v>0</v>
      </c>
      <c r="D53" s="70">
        <f>'TRA_Stock EU28'!D53-'TRA_Stock UK'!D53</f>
        <v>0</v>
      </c>
      <c r="E53" s="70">
        <f>'TRA_Stock EU28'!E53-'TRA_Stock UK'!E53</f>
        <v>0</v>
      </c>
      <c r="F53" s="70">
        <f>'TRA_Stock EU28'!F53-'TRA_Stock UK'!F53</f>
        <v>0</v>
      </c>
      <c r="G53" s="70">
        <f>'TRA_Stock EU28'!G53-'TRA_Stock UK'!G53</f>
        <v>0</v>
      </c>
      <c r="H53" s="70">
        <f>'TRA_Stock EU28'!H53-'TRA_Stock UK'!H53</f>
        <v>0</v>
      </c>
      <c r="I53" s="70">
        <f>'TRA_Stock EU28'!I53-'TRA_Stock UK'!I53</f>
        <v>0</v>
      </c>
      <c r="J53" s="70">
        <f>'TRA_Stock EU28'!J53-'TRA_Stock UK'!J53</f>
        <v>0</v>
      </c>
      <c r="K53" s="70">
        <f>'TRA_Stock EU28'!K53-'TRA_Stock UK'!K53</f>
        <v>0</v>
      </c>
      <c r="L53" s="70">
        <f>'TRA_Stock EU28'!L53-'TRA_Stock UK'!L53</f>
        <v>0</v>
      </c>
      <c r="M53" s="70">
        <f>'TRA_Stock EU28'!M53-'TRA_Stock UK'!M53</f>
        <v>0</v>
      </c>
      <c r="N53" s="70">
        <f>'TRA_Stock EU28'!N53-'TRA_Stock UK'!N53</f>
        <v>0</v>
      </c>
      <c r="O53" s="70">
        <f>'TRA_Stock EU28'!O53-'TRA_Stock UK'!O53</f>
        <v>0</v>
      </c>
      <c r="P53" s="70">
        <f>'TRA_Stock EU28'!P53-'TRA_Stock UK'!P53</f>
        <v>0</v>
      </c>
      <c r="Q53" s="70">
        <f>'TRA_Stock EU28'!Q53-'TRA_Stock UK'!Q53</f>
        <v>0</v>
      </c>
      <c r="R53" s="70">
        <f>'TRA_Stock EU28'!R53-'TRA_Stock UK'!R53</f>
        <v>0</v>
      </c>
      <c r="S53" s="70">
        <f>'TRA_Stock EU28'!S53-'TRA_Stock UK'!S53</f>
        <v>0</v>
      </c>
      <c r="T53" s="70">
        <f>'TRA_Stock EU28'!T53-'TRA_Stock UK'!T53</f>
        <v>0</v>
      </c>
      <c r="U53" s="70">
        <f>'TRA_Stock EU28'!U53-'TRA_Stock UK'!U53</f>
        <v>0</v>
      </c>
      <c r="V53" s="70">
        <f>'TRA_Stock EU28'!V53-'TRA_Stock UK'!V53</f>
        <v>0</v>
      </c>
      <c r="W53" s="70">
        <f>'TRA_Stock EU28'!W53-'TRA_Stock UK'!W53</f>
        <v>0</v>
      </c>
      <c r="X53" s="70">
        <f>'TRA_Stock EU28'!X53-'TRA_Stock UK'!X53</f>
        <v>0</v>
      </c>
      <c r="Y53" s="70">
        <f>'TRA_Stock EU28'!Y53-'TRA_Stock UK'!Y53</f>
        <v>0</v>
      </c>
      <c r="Z53" s="70">
        <f>'TRA_Stock EU28'!Z53-'TRA_Stock UK'!Z53</f>
        <v>0</v>
      </c>
      <c r="AA53" s="70">
        <f>'TRA_Stock EU28'!AA53-'TRA_Stock UK'!AA53</f>
        <v>0</v>
      </c>
      <c r="AB53" s="70">
        <f>'TRA_Stock EU28'!AB53-'TRA_Stock UK'!AB53</f>
        <v>0</v>
      </c>
      <c r="AC53" s="70">
        <f>'TRA_Stock EU28'!AC53-'TRA_Stock UK'!AC53</f>
        <v>0</v>
      </c>
      <c r="AD53" s="70">
        <f>'TRA_Stock EU28'!AD53-'TRA_Stock UK'!AD53</f>
        <v>0</v>
      </c>
      <c r="AE53" s="70">
        <f>'TRA_Stock EU28'!AE53-'TRA_Stock UK'!AE53</f>
        <v>0</v>
      </c>
      <c r="AF53" s="70">
        <f>'TRA_Stock EU28'!AF53-'TRA_Stock UK'!AF53</f>
        <v>0</v>
      </c>
      <c r="AG53" s="70">
        <f>'TRA_Stock EU28'!AG53-'TRA_Stock UK'!AG53</f>
        <v>0</v>
      </c>
      <c r="AH53" s="70">
        <f>'TRA_Stock EU28'!AH53-'TRA_Stock UK'!AH53</f>
        <v>0</v>
      </c>
      <c r="AI53" s="70">
        <f>'TRA_Stock EU28'!AI53-'TRA_Stock UK'!AI53</f>
        <v>0</v>
      </c>
      <c r="AJ53" s="70">
        <f>'TRA_Stock EU28'!AJ53-'TRA_Stock UK'!AJ53</f>
        <v>0</v>
      </c>
      <c r="AK53" s="70">
        <f>'TRA_Stock EU28'!AK53-'TRA_Stock UK'!AK53</f>
        <v>0</v>
      </c>
      <c r="AL53" s="70">
        <f>'TRA_Stock EU28'!AL53-'TRA_Stock UK'!AL53</f>
        <v>0</v>
      </c>
      <c r="AM53" s="70">
        <f>'TRA_Stock EU28'!AM53-'TRA_Stock UK'!AM53</f>
        <v>0</v>
      </c>
      <c r="AN53" s="70">
        <f>'TRA_Stock EU28'!AN53-'TRA_Stock UK'!AN53</f>
        <v>0</v>
      </c>
      <c r="AO53" s="70">
        <f>'TRA_Stock EU28'!AO53-'TRA_Stock UK'!AO53</f>
        <v>0</v>
      </c>
      <c r="AP53" s="70">
        <f>'TRA_Stock EU28'!AP53-'TRA_Stock UK'!AP53</f>
        <v>0</v>
      </c>
      <c r="AQ53" s="70">
        <f>'TRA_Stock EU28'!AQ53-'TRA_Stock UK'!AQ53</f>
        <v>0</v>
      </c>
      <c r="AR53" s="70">
        <f>'TRA_Stock EU28'!AR53-'TRA_Stock UK'!AR53</f>
        <v>0</v>
      </c>
      <c r="AS53" s="70">
        <f>'TRA_Stock EU28'!AS53-'TRA_Stock UK'!AS53</f>
        <v>0</v>
      </c>
      <c r="AT53" s="70">
        <f>'TRA_Stock EU28'!AT53-'TRA_Stock UK'!AT53</f>
        <v>0</v>
      </c>
      <c r="AU53" s="70">
        <f>'TRA_Stock EU28'!AU53-'TRA_Stock UK'!AU53</f>
        <v>0</v>
      </c>
      <c r="AV53" s="70">
        <f>'TRA_Stock EU28'!AV53-'TRA_Stock UK'!AV53</f>
        <v>0</v>
      </c>
      <c r="AW53" s="70">
        <f>'TRA_Stock EU28'!AW53-'TRA_Stock UK'!AW53</f>
        <v>0</v>
      </c>
      <c r="AX53" s="70">
        <f>'TRA_Stock EU28'!AX53-'TRA_Stock UK'!AX53</f>
        <v>0</v>
      </c>
      <c r="AY53" s="70">
        <f>'TRA_Stock EU28'!AY53-'TRA_Stock UK'!AY53</f>
        <v>0</v>
      </c>
      <c r="AZ53" s="70">
        <f>'TRA_Stock EU28'!AZ53-'TRA_Stock UK'!AZ53</f>
        <v>0</v>
      </c>
    </row>
    <row r="54" spans="1:52" hidden="1" x14ac:dyDescent="0.35">
      <c r="A54" s="67"/>
      <c r="B54" s="68">
        <f>'TRA_Stock EU28'!B54-'TRA_Stock UK'!B54</f>
        <v>0</v>
      </c>
      <c r="C54" s="68">
        <f>'TRA_Stock EU28'!C54-'TRA_Stock UK'!C54</f>
        <v>0</v>
      </c>
      <c r="D54" s="68">
        <f>'TRA_Stock EU28'!D54-'TRA_Stock UK'!D54</f>
        <v>0</v>
      </c>
      <c r="E54" s="68">
        <f>'TRA_Stock EU28'!E54-'TRA_Stock UK'!E54</f>
        <v>0</v>
      </c>
      <c r="F54" s="68">
        <f>'TRA_Stock EU28'!F54-'TRA_Stock UK'!F54</f>
        <v>0</v>
      </c>
      <c r="G54" s="68">
        <f>'TRA_Stock EU28'!G54-'TRA_Stock UK'!G54</f>
        <v>0</v>
      </c>
      <c r="H54" s="68">
        <f>'TRA_Stock EU28'!H54-'TRA_Stock UK'!H54</f>
        <v>0</v>
      </c>
      <c r="I54" s="68">
        <f>'TRA_Stock EU28'!I54-'TRA_Stock UK'!I54</f>
        <v>0</v>
      </c>
      <c r="J54" s="68">
        <f>'TRA_Stock EU28'!J54-'TRA_Stock UK'!J54</f>
        <v>0</v>
      </c>
      <c r="K54" s="68">
        <f>'TRA_Stock EU28'!K54-'TRA_Stock UK'!K54</f>
        <v>0</v>
      </c>
      <c r="L54" s="68">
        <f>'TRA_Stock EU28'!L54-'TRA_Stock UK'!L54</f>
        <v>0</v>
      </c>
      <c r="M54" s="68">
        <f>'TRA_Stock EU28'!M54-'TRA_Stock UK'!M54</f>
        <v>0</v>
      </c>
      <c r="N54" s="68">
        <f>'TRA_Stock EU28'!N54-'TRA_Stock UK'!N54</f>
        <v>0</v>
      </c>
      <c r="O54" s="68">
        <f>'TRA_Stock EU28'!O54-'TRA_Stock UK'!O54</f>
        <v>0</v>
      </c>
      <c r="P54" s="68">
        <f>'TRA_Stock EU28'!P54-'TRA_Stock UK'!P54</f>
        <v>0</v>
      </c>
      <c r="Q54" s="68">
        <f>'TRA_Stock EU28'!Q54-'TRA_Stock UK'!Q54</f>
        <v>0</v>
      </c>
      <c r="R54" s="68">
        <f>'TRA_Stock EU28'!R54-'TRA_Stock UK'!R54</f>
        <v>0</v>
      </c>
      <c r="S54" s="68">
        <f>'TRA_Stock EU28'!S54-'TRA_Stock UK'!S54</f>
        <v>0</v>
      </c>
      <c r="T54" s="68">
        <f>'TRA_Stock EU28'!T54-'TRA_Stock UK'!T54</f>
        <v>0</v>
      </c>
      <c r="U54" s="68">
        <f>'TRA_Stock EU28'!U54-'TRA_Stock UK'!U54</f>
        <v>0</v>
      </c>
      <c r="V54" s="68">
        <f>'TRA_Stock EU28'!V54-'TRA_Stock UK'!V54</f>
        <v>0</v>
      </c>
      <c r="W54" s="68">
        <f>'TRA_Stock EU28'!W54-'TRA_Stock UK'!W54</f>
        <v>0</v>
      </c>
      <c r="X54" s="68">
        <f>'TRA_Stock EU28'!X54-'TRA_Stock UK'!X54</f>
        <v>0</v>
      </c>
      <c r="Y54" s="68">
        <f>'TRA_Stock EU28'!Y54-'TRA_Stock UK'!Y54</f>
        <v>0</v>
      </c>
      <c r="Z54" s="68">
        <f>'TRA_Stock EU28'!Z54-'TRA_Stock UK'!Z54</f>
        <v>0</v>
      </c>
      <c r="AA54" s="68">
        <f>'TRA_Stock EU28'!AA54-'TRA_Stock UK'!AA54</f>
        <v>0</v>
      </c>
      <c r="AB54" s="68">
        <f>'TRA_Stock EU28'!AB54-'TRA_Stock UK'!AB54</f>
        <v>0</v>
      </c>
      <c r="AC54" s="68">
        <f>'TRA_Stock EU28'!AC54-'TRA_Stock UK'!AC54</f>
        <v>0</v>
      </c>
      <c r="AD54" s="68">
        <f>'TRA_Stock EU28'!AD54-'TRA_Stock UK'!AD54</f>
        <v>0</v>
      </c>
      <c r="AE54" s="68">
        <f>'TRA_Stock EU28'!AE54-'TRA_Stock UK'!AE54</f>
        <v>0</v>
      </c>
      <c r="AF54" s="68">
        <f>'TRA_Stock EU28'!AF54-'TRA_Stock UK'!AF54</f>
        <v>0</v>
      </c>
      <c r="AG54" s="68">
        <f>'TRA_Stock EU28'!AG54-'TRA_Stock UK'!AG54</f>
        <v>0</v>
      </c>
      <c r="AH54" s="68">
        <f>'TRA_Stock EU28'!AH54-'TRA_Stock UK'!AH54</f>
        <v>0</v>
      </c>
      <c r="AI54" s="68">
        <f>'TRA_Stock EU28'!AI54-'TRA_Stock UK'!AI54</f>
        <v>0</v>
      </c>
      <c r="AJ54" s="68">
        <f>'TRA_Stock EU28'!AJ54-'TRA_Stock UK'!AJ54</f>
        <v>0</v>
      </c>
      <c r="AK54" s="68">
        <f>'TRA_Stock EU28'!AK54-'TRA_Stock UK'!AK54</f>
        <v>0</v>
      </c>
      <c r="AL54" s="68">
        <f>'TRA_Stock EU28'!AL54-'TRA_Stock UK'!AL54</f>
        <v>0</v>
      </c>
      <c r="AM54" s="68">
        <f>'TRA_Stock EU28'!AM54-'TRA_Stock UK'!AM54</f>
        <v>0</v>
      </c>
      <c r="AN54" s="68">
        <f>'TRA_Stock EU28'!AN54-'TRA_Stock UK'!AN54</f>
        <v>0</v>
      </c>
      <c r="AO54" s="68">
        <f>'TRA_Stock EU28'!AO54-'TRA_Stock UK'!AO54</f>
        <v>0</v>
      </c>
      <c r="AP54" s="68">
        <f>'TRA_Stock EU28'!AP54-'TRA_Stock UK'!AP54</f>
        <v>0</v>
      </c>
      <c r="AQ54" s="68">
        <f>'TRA_Stock EU28'!AQ54-'TRA_Stock UK'!AQ54</f>
        <v>0</v>
      </c>
      <c r="AR54" s="68">
        <f>'TRA_Stock EU28'!AR54-'TRA_Stock UK'!AR54</f>
        <v>0</v>
      </c>
      <c r="AS54" s="68">
        <f>'TRA_Stock EU28'!AS54-'TRA_Stock UK'!AS54</f>
        <v>0</v>
      </c>
      <c r="AT54" s="68">
        <f>'TRA_Stock EU28'!AT54-'TRA_Stock UK'!AT54</f>
        <v>0</v>
      </c>
      <c r="AU54" s="68">
        <f>'TRA_Stock EU28'!AU54-'TRA_Stock UK'!AU54</f>
        <v>0</v>
      </c>
      <c r="AV54" s="68">
        <f>'TRA_Stock EU28'!AV54-'TRA_Stock UK'!AV54</f>
        <v>0</v>
      </c>
      <c r="AW54" s="68">
        <f>'TRA_Stock EU28'!AW54-'TRA_Stock UK'!AW54</f>
        <v>0</v>
      </c>
      <c r="AX54" s="68">
        <f>'TRA_Stock EU28'!AX54-'TRA_Stock UK'!AX54</f>
        <v>0</v>
      </c>
      <c r="AY54" s="68">
        <f>'TRA_Stock EU28'!AY54-'TRA_Stock UK'!AY54</f>
        <v>0</v>
      </c>
      <c r="AZ54" s="68">
        <f>'TRA_Stock EU28'!AZ54-'TRA_Stock UK'!AZ54</f>
        <v>0</v>
      </c>
    </row>
    <row r="55" spans="1:52" hidden="1" x14ac:dyDescent="0.35">
      <c r="A55" s="69"/>
      <c r="B55" s="70">
        <f>'TRA_Stock EU28'!B55-'TRA_Stock UK'!B55</f>
        <v>0</v>
      </c>
      <c r="C55" s="70">
        <f>'TRA_Stock EU28'!C55-'TRA_Stock UK'!C55</f>
        <v>0</v>
      </c>
      <c r="D55" s="70">
        <f>'TRA_Stock EU28'!D55-'TRA_Stock UK'!D55</f>
        <v>0</v>
      </c>
      <c r="E55" s="70">
        <f>'TRA_Stock EU28'!E55-'TRA_Stock UK'!E55</f>
        <v>0</v>
      </c>
      <c r="F55" s="70">
        <f>'TRA_Stock EU28'!F55-'TRA_Stock UK'!F55</f>
        <v>0</v>
      </c>
      <c r="G55" s="70">
        <f>'TRA_Stock EU28'!G55-'TRA_Stock UK'!G55</f>
        <v>0</v>
      </c>
      <c r="H55" s="70">
        <f>'TRA_Stock EU28'!H55-'TRA_Stock UK'!H55</f>
        <v>0</v>
      </c>
      <c r="I55" s="70">
        <f>'TRA_Stock EU28'!I55-'TRA_Stock UK'!I55</f>
        <v>0</v>
      </c>
      <c r="J55" s="70">
        <f>'TRA_Stock EU28'!J55-'TRA_Stock UK'!J55</f>
        <v>0</v>
      </c>
      <c r="K55" s="70">
        <f>'TRA_Stock EU28'!K55-'TRA_Stock UK'!K55</f>
        <v>0</v>
      </c>
      <c r="L55" s="70">
        <f>'TRA_Stock EU28'!L55-'TRA_Stock UK'!L55</f>
        <v>0</v>
      </c>
      <c r="M55" s="70">
        <f>'TRA_Stock EU28'!M55-'TRA_Stock UK'!M55</f>
        <v>0</v>
      </c>
      <c r="N55" s="70">
        <f>'TRA_Stock EU28'!N55-'TRA_Stock UK'!N55</f>
        <v>0</v>
      </c>
      <c r="O55" s="70">
        <f>'TRA_Stock EU28'!O55-'TRA_Stock UK'!O55</f>
        <v>0</v>
      </c>
      <c r="P55" s="70">
        <f>'TRA_Stock EU28'!P55-'TRA_Stock UK'!P55</f>
        <v>0</v>
      </c>
      <c r="Q55" s="70">
        <f>'TRA_Stock EU28'!Q55-'TRA_Stock UK'!Q55</f>
        <v>0</v>
      </c>
      <c r="R55" s="70">
        <f>'TRA_Stock EU28'!R55-'TRA_Stock UK'!R55</f>
        <v>0</v>
      </c>
      <c r="S55" s="70">
        <f>'TRA_Stock EU28'!S55-'TRA_Stock UK'!S55</f>
        <v>0</v>
      </c>
      <c r="T55" s="70">
        <f>'TRA_Stock EU28'!T55-'TRA_Stock UK'!T55</f>
        <v>0</v>
      </c>
      <c r="U55" s="70">
        <f>'TRA_Stock EU28'!U55-'TRA_Stock UK'!U55</f>
        <v>0</v>
      </c>
      <c r="V55" s="70">
        <f>'TRA_Stock EU28'!V55-'TRA_Stock UK'!V55</f>
        <v>0</v>
      </c>
      <c r="W55" s="70">
        <f>'TRA_Stock EU28'!W55-'TRA_Stock UK'!W55</f>
        <v>0</v>
      </c>
      <c r="X55" s="70">
        <f>'TRA_Stock EU28'!X55-'TRA_Stock UK'!X55</f>
        <v>0</v>
      </c>
      <c r="Y55" s="70">
        <f>'TRA_Stock EU28'!Y55-'TRA_Stock UK'!Y55</f>
        <v>0</v>
      </c>
      <c r="Z55" s="70">
        <f>'TRA_Stock EU28'!Z55-'TRA_Stock UK'!Z55</f>
        <v>0</v>
      </c>
      <c r="AA55" s="70">
        <f>'TRA_Stock EU28'!AA55-'TRA_Stock UK'!AA55</f>
        <v>0</v>
      </c>
      <c r="AB55" s="70">
        <f>'TRA_Stock EU28'!AB55-'TRA_Stock UK'!AB55</f>
        <v>0</v>
      </c>
      <c r="AC55" s="70">
        <f>'TRA_Stock EU28'!AC55-'TRA_Stock UK'!AC55</f>
        <v>0</v>
      </c>
      <c r="AD55" s="70">
        <f>'TRA_Stock EU28'!AD55-'TRA_Stock UK'!AD55</f>
        <v>0</v>
      </c>
      <c r="AE55" s="70">
        <f>'TRA_Stock EU28'!AE55-'TRA_Stock UK'!AE55</f>
        <v>0</v>
      </c>
      <c r="AF55" s="70">
        <f>'TRA_Stock EU28'!AF55-'TRA_Stock UK'!AF55</f>
        <v>0</v>
      </c>
      <c r="AG55" s="70">
        <f>'TRA_Stock EU28'!AG55-'TRA_Stock UK'!AG55</f>
        <v>0</v>
      </c>
      <c r="AH55" s="70">
        <f>'TRA_Stock EU28'!AH55-'TRA_Stock UK'!AH55</f>
        <v>0</v>
      </c>
      <c r="AI55" s="70">
        <f>'TRA_Stock EU28'!AI55-'TRA_Stock UK'!AI55</f>
        <v>0</v>
      </c>
      <c r="AJ55" s="70">
        <f>'TRA_Stock EU28'!AJ55-'TRA_Stock UK'!AJ55</f>
        <v>0</v>
      </c>
      <c r="AK55" s="70">
        <f>'TRA_Stock EU28'!AK55-'TRA_Stock UK'!AK55</f>
        <v>0</v>
      </c>
      <c r="AL55" s="70">
        <f>'TRA_Stock EU28'!AL55-'TRA_Stock UK'!AL55</f>
        <v>0</v>
      </c>
      <c r="AM55" s="70">
        <f>'TRA_Stock EU28'!AM55-'TRA_Stock UK'!AM55</f>
        <v>0</v>
      </c>
      <c r="AN55" s="70">
        <f>'TRA_Stock EU28'!AN55-'TRA_Stock UK'!AN55</f>
        <v>0</v>
      </c>
      <c r="AO55" s="70">
        <f>'TRA_Stock EU28'!AO55-'TRA_Stock UK'!AO55</f>
        <v>0</v>
      </c>
      <c r="AP55" s="70">
        <f>'TRA_Stock EU28'!AP55-'TRA_Stock UK'!AP55</f>
        <v>0</v>
      </c>
      <c r="AQ55" s="70">
        <f>'TRA_Stock EU28'!AQ55-'TRA_Stock UK'!AQ55</f>
        <v>0</v>
      </c>
      <c r="AR55" s="70">
        <f>'TRA_Stock EU28'!AR55-'TRA_Stock UK'!AR55</f>
        <v>0</v>
      </c>
      <c r="AS55" s="70">
        <f>'TRA_Stock EU28'!AS55-'TRA_Stock UK'!AS55</f>
        <v>0</v>
      </c>
      <c r="AT55" s="70">
        <f>'TRA_Stock EU28'!AT55-'TRA_Stock UK'!AT55</f>
        <v>0</v>
      </c>
      <c r="AU55" s="70">
        <f>'TRA_Stock EU28'!AU55-'TRA_Stock UK'!AU55</f>
        <v>0</v>
      </c>
      <c r="AV55" s="70">
        <f>'TRA_Stock EU28'!AV55-'TRA_Stock UK'!AV55</f>
        <v>0</v>
      </c>
      <c r="AW55" s="70">
        <f>'TRA_Stock EU28'!AW55-'TRA_Stock UK'!AW55</f>
        <v>0</v>
      </c>
      <c r="AX55" s="70">
        <f>'TRA_Stock EU28'!AX55-'TRA_Stock UK'!AX55</f>
        <v>0</v>
      </c>
      <c r="AY55" s="70">
        <f>'TRA_Stock EU28'!AY55-'TRA_Stock UK'!AY55</f>
        <v>0</v>
      </c>
      <c r="AZ55" s="70">
        <f>'TRA_Stock EU28'!AZ55-'TRA_Stock UK'!AZ55</f>
        <v>0</v>
      </c>
    </row>
    <row r="56" spans="1:52" hidden="1" x14ac:dyDescent="0.35">
      <c r="A56" s="69"/>
      <c r="B56" s="70">
        <f>'TRA_Stock EU28'!B56-'TRA_Stock UK'!B56</f>
        <v>0</v>
      </c>
      <c r="C56" s="70">
        <f>'TRA_Stock EU28'!C56-'TRA_Stock UK'!C56</f>
        <v>0</v>
      </c>
      <c r="D56" s="70">
        <f>'TRA_Stock EU28'!D56-'TRA_Stock UK'!D56</f>
        <v>0</v>
      </c>
      <c r="E56" s="70">
        <f>'TRA_Stock EU28'!E56-'TRA_Stock UK'!E56</f>
        <v>0</v>
      </c>
      <c r="F56" s="70">
        <f>'TRA_Stock EU28'!F56-'TRA_Stock UK'!F56</f>
        <v>0</v>
      </c>
      <c r="G56" s="70">
        <f>'TRA_Stock EU28'!G56-'TRA_Stock UK'!G56</f>
        <v>0</v>
      </c>
      <c r="H56" s="70">
        <f>'TRA_Stock EU28'!H56-'TRA_Stock UK'!H56</f>
        <v>0</v>
      </c>
      <c r="I56" s="70">
        <f>'TRA_Stock EU28'!I56-'TRA_Stock UK'!I56</f>
        <v>0</v>
      </c>
      <c r="J56" s="70">
        <f>'TRA_Stock EU28'!J56-'TRA_Stock UK'!J56</f>
        <v>0</v>
      </c>
      <c r="K56" s="70">
        <f>'TRA_Stock EU28'!K56-'TRA_Stock UK'!K56</f>
        <v>0</v>
      </c>
      <c r="L56" s="70">
        <f>'TRA_Stock EU28'!L56-'TRA_Stock UK'!L56</f>
        <v>0</v>
      </c>
      <c r="M56" s="70">
        <f>'TRA_Stock EU28'!M56-'TRA_Stock UK'!M56</f>
        <v>0</v>
      </c>
      <c r="N56" s="70">
        <f>'TRA_Stock EU28'!N56-'TRA_Stock UK'!N56</f>
        <v>0</v>
      </c>
      <c r="O56" s="70">
        <f>'TRA_Stock EU28'!O56-'TRA_Stock UK'!O56</f>
        <v>0</v>
      </c>
      <c r="P56" s="70">
        <f>'TRA_Stock EU28'!P56-'TRA_Stock UK'!P56</f>
        <v>0</v>
      </c>
      <c r="Q56" s="70">
        <f>'TRA_Stock EU28'!Q56-'TRA_Stock UK'!Q56</f>
        <v>0</v>
      </c>
      <c r="R56" s="70">
        <f>'TRA_Stock EU28'!R56-'TRA_Stock UK'!R56</f>
        <v>0</v>
      </c>
      <c r="S56" s="70">
        <f>'TRA_Stock EU28'!S56-'TRA_Stock UK'!S56</f>
        <v>0</v>
      </c>
      <c r="T56" s="70">
        <f>'TRA_Stock EU28'!T56-'TRA_Stock UK'!T56</f>
        <v>0</v>
      </c>
      <c r="U56" s="70">
        <f>'TRA_Stock EU28'!U56-'TRA_Stock UK'!U56</f>
        <v>0</v>
      </c>
      <c r="V56" s="70">
        <f>'TRA_Stock EU28'!V56-'TRA_Stock UK'!V56</f>
        <v>0</v>
      </c>
      <c r="W56" s="70">
        <f>'TRA_Stock EU28'!W56-'TRA_Stock UK'!W56</f>
        <v>0</v>
      </c>
      <c r="X56" s="70">
        <f>'TRA_Stock EU28'!X56-'TRA_Stock UK'!X56</f>
        <v>0</v>
      </c>
      <c r="Y56" s="70">
        <f>'TRA_Stock EU28'!Y56-'TRA_Stock UK'!Y56</f>
        <v>0</v>
      </c>
      <c r="Z56" s="70">
        <f>'TRA_Stock EU28'!Z56-'TRA_Stock UK'!Z56</f>
        <v>0</v>
      </c>
      <c r="AA56" s="70">
        <f>'TRA_Stock EU28'!AA56-'TRA_Stock UK'!AA56</f>
        <v>0</v>
      </c>
      <c r="AB56" s="70">
        <f>'TRA_Stock EU28'!AB56-'TRA_Stock UK'!AB56</f>
        <v>0</v>
      </c>
      <c r="AC56" s="70">
        <f>'TRA_Stock EU28'!AC56-'TRA_Stock UK'!AC56</f>
        <v>0</v>
      </c>
      <c r="AD56" s="70">
        <f>'TRA_Stock EU28'!AD56-'TRA_Stock UK'!AD56</f>
        <v>0</v>
      </c>
      <c r="AE56" s="70">
        <f>'TRA_Stock EU28'!AE56-'TRA_Stock UK'!AE56</f>
        <v>0</v>
      </c>
      <c r="AF56" s="70">
        <f>'TRA_Stock EU28'!AF56-'TRA_Stock UK'!AF56</f>
        <v>0</v>
      </c>
      <c r="AG56" s="70">
        <f>'TRA_Stock EU28'!AG56-'TRA_Stock UK'!AG56</f>
        <v>0</v>
      </c>
      <c r="AH56" s="70">
        <f>'TRA_Stock EU28'!AH56-'TRA_Stock UK'!AH56</f>
        <v>0</v>
      </c>
      <c r="AI56" s="70">
        <f>'TRA_Stock EU28'!AI56-'TRA_Stock UK'!AI56</f>
        <v>0</v>
      </c>
      <c r="AJ56" s="70">
        <f>'TRA_Stock EU28'!AJ56-'TRA_Stock UK'!AJ56</f>
        <v>0</v>
      </c>
      <c r="AK56" s="70">
        <f>'TRA_Stock EU28'!AK56-'TRA_Stock UK'!AK56</f>
        <v>0</v>
      </c>
      <c r="AL56" s="70">
        <f>'TRA_Stock EU28'!AL56-'TRA_Stock UK'!AL56</f>
        <v>0</v>
      </c>
      <c r="AM56" s="70">
        <f>'TRA_Stock EU28'!AM56-'TRA_Stock UK'!AM56</f>
        <v>0</v>
      </c>
      <c r="AN56" s="70">
        <f>'TRA_Stock EU28'!AN56-'TRA_Stock UK'!AN56</f>
        <v>0</v>
      </c>
      <c r="AO56" s="70">
        <f>'TRA_Stock EU28'!AO56-'TRA_Stock UK'!AO56</f>
        <v>0</v>
      </c>
      <c r="AP56" s="70">
        <f>'TRA_Stock EU28'!AP56-'TRA_Stock UK'!AP56</f>
        <v>0</v>
      </c>
      <c r="AQ56" s="70">
        <f>'TRA_Stock EU28'!AQ56-'TRA_Stock UK'!AQ56</f>
        <v>0</v>
      </c>
      <c r="AR56" s="70">
        <f>'TRA_Stock EU28'!AR56-'TRA_Stock UK'!AR56</f>
        <v>0</v>
      </c>
      <c r="AS56" s="70">
        <f>'TRA_Stock EU28'!AS56-'TRA_Stock UK'!AS56</f>
        <v>0</v>
      </c>
      <c r="AT56" s="70">
        <f>'TRA_Stock EU28'!AT56-'TRA_Stock UK'!AT56</f>
        <v>0</v>
      </c>
      <c r="AU56" s="70">
        <f>'TRA_Stock EU28'!AU56-'TRA_Stock UK'!AU56</f>
        <v>0</v>
      </c>
      <c r="AV56" s="70">
        <f>'TRA_Stock EU28'!AV56-'TRA_Stock UK'!AV56</f>
        <v>0</v>
      </c>
      <c r="AW56" s="70">
        <f>'TRA_Stock EU28'!AW56-'TRA_Stock UK'!AW56</f>
        <v>0</v>
      </c>
      <c r="AX56" s="70">
        <f>'TRA_Stock EU28'!AX56-'TRA_Stock UK'!AX56</f>
        <v>0</v>
      </c>
      <c r="AY56" s="70">
        <f>'TRA_Stock EU28'!AY56-'TRA_Stock UK'!AY56</f>
        <v>0</v>
      </c>
      <c r="AZ56" s="70">
        <f>'TRA_Stock EU28'!AZ56-'TRA_Stock UK'!AZ56</f>
        <v>0</v>
      </c>
    </row>
    <row r="57" spans="1:52" hidden="1" x14ac:dyDescent="0.35">
      <c r="A57" s="69"/>
      <c r="B57" s="70">
        <f>'TRA_Stock EU28'!B57-'TRA_Stock UK'!B57</f>
        <v>0</v>
      </c>
      <c r="C57" s="70">
        <f>'TRA_Stock EU28'!C57-'TRA_Stock UK'!C57</f>
        <v>0</v>
      </c>
      <c r="D57" s="70">
        <f>'TRA_Stock EU28'!D57-'TRA_Stock UK'!D57</f>
        <v>0</v>
      </c>
      <c r="E57" s="70">
        <f>'TRA_Stock EU28'!E57-'TRA_Stock UK'!E57</f>
        <v>0</v>
      </c>
      <c r="F57" s="70">
        <f>'TRA_Stock EU28'!F57-'TRA_Stock UK'!F57</f>
        <v>0</v>
      </c>
      <c r="G57" s="70">
        <f>'TRA_Stock EU28'!G57-'TRA_Stock UK'!G57</f>
        <v>0</v>
      </c>
      <c r="H57" s="70">
        <f>'TRA_Stock EU28'!H57-'TRA_Stock UK'!H57</f>
        <v>0</v>
      </c>
      <c r="I57" s="70">
        <f>'TRA_Stock EU28'!I57-'TRA_Stock UK'!I57</f>
        <v>0</v>
      </c>
      <c r="J57" s="70">
        <f>'TRA_Stock EU28'!J57-'TRA_Stock UK'!J57</f>
        <v>0</v>
      </c>
      <c r="K57" s="70">
        <f>'TRA_Stock EU28'!K57-'TRA_Stock UK'!K57</f>
        <v>0</v>
      </c>
      <c r="L57" s="70">
        <f>'TRA_Stock EU28'!L57-'TRA_Stock UK'!L57</f>
        <v>0</v>
      </c>
      <c r="M57" s="70">
        <f>'TRA_Stock EU28'!M57-'TRA_Stock UK'!M57</f>
        <v>0</v>
      </c>
      <c r="N57" s="70">
        <f>'TRA_Stock EU28'!N57-'TRA_Stock UK'!N57</f>
        <v>0</v>
      </c>
      <c r="O57" s="70">
        <f>'TRA_Stock EU28'!O57-'TRA_Stock UK'!O57</f>
        <v>0</v>
      </c>
      <c r="P57" s="70">
        <f>'TRA_Stock EU28'!P57-'TRA_Stock UK'!P57</f>
        <v>0</v>
      </c>
      <c r="Q57" s="70">
        <f>'TRA_Stock EU28'!Q57-'TRA_Stock UK'!Q57</f>
        <v>0</v>
      </c>
      <c r="R57" s="70">
        <f>'TRA_Stock EU28'!R57-'TRA_Stock UK'!R57</f>
        <v>0</v>
      </c>
      <c r="S57" s="70">
        <f>'TRA_Stock EU28'!S57-'TRA_Stock UK'!S57</f>
        <v>0</v>
      </c>
      <c r="T57" s="70">
        <f>'TRA_Stock EU28'!T57-'TRA_Stock UK'!T57</f>
        <v>0</v>
      </c>
      <c r="U57" s="70">
        <f>'TRA_Stock EU28'!U57-'TRA_Stock UK'!U57</f>
        <v>0</v>
      </c>
      <c r="V57" s="70">
        <f>'TRA_Stock EU28'!V57-'TRA_Stock UK'!V57</f>
        <v>0</v>
      </c>
      <c r="W57" s="70">
        <f>'TRA_Stock EU28'!W57-'TRA_Stock UK'!W57</f>
        <v>0</v>
      </c>
      <c r="X57" s="70">
        <f>'TRA_Stock EU28'!X57-'TRA_Stock UK'!X57</f>
        <v>0</v>
      </c>
      <c r="Y57" s="70">
        <f>'TRA_Stock EU28'!Y57-'TRA_Stock UK'!Y57</f>
        <v>0</v>
      </c>
      <c r="Z57" s="70">
        <f>'TRA_Stock EU28'!Z57-'TRA_Stock UK'!Z57</f>
        <v>0</v>
      </c>
      <c r="AA57" s="70">
        <f>'TRA_Stock EU28'!AA57-'TRA_Stock UK'!AA57</f>
        <v>0</v>
      </c>
      <c r="AB57" s="70">
        <f>'TRA_Stock EU28'!AB57-'TRA_Stock UK'!AB57</f>
        <v>0</v>
      </c>
      <c r="AC57" s="70">
        <f>'TRA_Stock EU28'!AC57-'TRA_Stock UK'!AC57</f>
        <v>0</v>
      </c>
      <c r="AD57" s="70">
        <f>'TRA_Stock EU28'!AD57-'TRA_Stock UK'!AD57</f>
        <v>0</v>
      </c>
      <c r="AE57" s="70">
        <f>'TRA_Stock EU28'!AE57-'TRA_Stock UK'!AE57</f>
        <v>0</v>
      </c>
      <c r="AF57" s="70">
        <f>'TRA_Stock EU28'!AF57-'TRA_Stock UK'!AF57</f>
        <v>0</v>
      </c>
      <c r="AG57" s="70">
        <f>'TRA_Stock EU28'!AG57-'TRA_Stock UK'!AG57</f>
        <v>0</v>
      </c>
      <c r="AH57" s="70">
        <f>'TRA_Stock EU28'!AH57-'TRA_Stock UK'!AH57</f>
        <v>0</v>
      </c>
      <c r="AI57" s="70">
        <f>'TRA_Stock EU28'!AI57-'TRA_Stock UK'!AI57</f>
        <v>0</v>
      </c>
      <c r="AJ57" s="70">
        <f>'TRA_Stock EU28'!AJ57-'TRA_Stock UK'!AJ57</f>
        <v>0</v>
      </c>
      <c r="AK57" s="70">
        <f>'TRA_Stock EU28'!AK57-'TRA_Stock UK'!AK57</f>
        <v>0</v>
      </c>
      <c r="AL57" s="70">
        <f>'TRA_Stock EU28'!AL57-'TRA_Stock UK'!AL57</f>
        <v>0</v>
      </c>
      <c r="AM57" s="70">
        <f>'TRA_Stock EU28'!AM57-'TRA_Stock UK'!AM57</f>
        <v>0</v>
      </c>
      <c r="AN57" s="70">
        <f>'TRA_Stock EU28'!AN57-'TRA_Stock UK'!AN57</f>
        <v>0</v>
      </c>
      <c r="AO57" s="70">
        <f>'TRA_Stock EU28'!AO57-'TRA_Stock UK'!AO57</f>
        <v>0</v>
      </c>
      <c r="AP57" s="70">
        <f>'TRA_Stock EU28'!AP57-'TRA_Stock UK'!AP57</f>
        <v>0</v>
      </c>
      <c r="AQ57" s="70">
        <f>'TRA_Stock EU28'!AQ57-'TRA_Stock UK'!AQ57</f>
        <v>0</v>
      </c>
      <c r="AR57" s="70">
        <f>'TRA_Stock EU28'!AR57-'TRA_Stock UK'!AR57</f>
        <v>0</v>
      </c>
      <c r="AS57" s="70">
        <f>'TRA_Stock EU28'!AS57-'TRA_Stock UK'!AS57</f>
        <v>0</v>
      </c>
      <c r="AT57" s="70">
        <f>'TRA_Stock EU28'!AT57-'TRA_Stock UK'!AT57</f>
        <v>0</v>
      </c>
      <c r="AU57" s="70">
        <f>'TRA_Stock EU28'!AU57-'TRA_Stock UK'!AU57</f>
        <v>0</v>
      </c>
      <c r="AV57" s="70">
        <f>'TRA_Stock EU28'!AV57-'TRA_Stock UK'!AV57</f>
        <v>0</v>
      </c>
      <c r="AW57" s="70">
        <f>'TRA_Stock EU28'!AW57-'TRA_Stock UK'!AW57</f>
        <v>0</v>
      </c>
      <c r="AX57" s="70">
        <f>'TRA_Stock EU28'!AX57-'TRA_Stock UK'!AX57</f>
        <v>0</v>
      </c>
      <c r="AY57" s="70">
        <f>'TRA_Stock EU28'!AY57-'TRA_Stock UK'!AY57</f>
        <v>0</v>
      </c>
      <c r="AZ57" s="70">
        <f>'TRA_Stock EU28'!AZ57-'TRA_Stock UK'!AZ57</f>
        <v>0</v>
      </c>
    </row>
    <row r="58" spans="1:52" hidden="1" x14ac:dyDescent="0.35">
      <c r="A58" s="69"/>
      <c r="B58" s="70">
        <f>'TRA_Stock EU28'!B58-'TRA_Stock UK'!B58</f>
        <v>0</v>
      </c>
      <c r="C58" s="70">
        <f>'TRA_Stock EU28'!C58-'TRA_Stock UK'!C58</f>
        <v>0</v>
      </c>
      <c r="D58" s="70">
        <f>'TRA_Stock EU28'!D58-'TRA_Stock UK'!D58</f>
        <v>0</v>
      </c>
      <c r="E58" s="70">
        <f>'TRA_Stock EU28'!E58-'TRA_Stock UK'!E58</f>
        <v>0</v>
      </c>
      <c r="F58" s="70">
        <f>'TRA_Stock EU28'!F58-'TRA_Stock UK'!F58</f>
        <v>0</v>
      </c>
      <c r="G58" s="70">
        <f>'TRA_Stock EU28'!G58-'TRA_Stock UK'!G58</f>
        <v>0</v>
      </c>
      <c r="H58" s="70">
        <f>'TRA_Stock EU28'!H58-'TRA_Stock UK'!H58</f>
        <v>0</v>
      </c>
      <c r="I58" s="70">
        <f>'TRA_Stock EU28'!I58-'TRA_Stock UK'!I58</f>
        <v>0</v>
      </c>
      <c r="J58" s="70">
        <f>'TRA_Stock EU28'!J58-'TRA_Stock UK'!J58</f>
        <v>0</v>
      </c>
      <c r="K58" s="70">
        <f>'TRA_Stock EU28'!K58-'TRA_Stock UK'!K58</f>
        <v>0</v>
      </c>
      <c r="L58" s="70">
        <f>'TRA_Stock EU28'!L58-'TRA_Stock UK'!L58</f>
        <v>0</v>
      </c>
      <c r="M58" s="70">
        <f>'TRA_Stock EU28'!M58-'TRA_Stock UK'!M58</f>
        <v>0</v>
      </c>
      <c r="N58" s="70">
        <f>'TRA_Stock EU28'!N58-'TRA_Stock UK'!N58</f>
        <v>0</v>
      </c>
      <c r="O58" s="70">
        <f>'TRA_Stock EU28'!O58-'TRA_Stock UK'!O58</f>
        <v>0</v>
      </c>
      <c r="P58" s="70">
        <f>'TRA_Stock EU28'!P58-'TRA_Stock UK'!P58</f>
        <v>0</v>
      </c>
      <c r="Q58" s="70">
        <f>'TRA_Stock EU28'!Q58-'TRA_Stock UK'!Q58</f>
        <v>0</v>
      </c>
      <c r="R58" s="70">
        <f>'TRA_Stock EU28'!R58-'TRA_Stock UK'!R58</f>
        <v>0</v>
      </c>
      <c r="S58" s="70">
        <f>'TRA_Stock EU28'!S58-'TRA_Stock UK'!S58</f>
        <v>0</v>
      </c>
      <c r="T58" s="70">
        <f>'TRA_Stock EU28'!T58-'TRA_Stock UK'!T58</f>
        <v>0</v>
      </c>
      <c r="U58" s="70">
        <f>'TRA_Stock EU28'!U58-'TRA_Stock UK'!U58</f>
        <v>0</v>
      </c>
      <c r="V58" s="70">
        <f>'TRA_Stock EU28'!V58-'TRA_Stock UK'!V58</f>
        <v>0</v>
      </c>
      <c r="W58" s="70">
        <f>'TRA_Stock EU28'!W58-'TRA_Stock UK'!W58</f>
        <v>0</v>
      </c>
      <c r="X58" s="70">
        <f>'TRA_Stock EU28'!X58-'TRA_Stock UK'!X58</f>
        <v>0</v>
      </c>
      <c r="Y58" s="70">
        <f>'TRA_Stock EU28'!Y58-'TRA_Stock UK'!Y58</f>
        <v>0</v>
      </c>
      <c r="Z58" s="70">
        <f>'TRA_Stock EU28'!Z58-'TRA_Stock UK'!Z58</f>
        <v>0</v>
      </c>
      <c r="AA58" s="70">
        <f>'TRA_Stock EU28'!AA58-'TRA_Stock UK'!AA58</f>
        <v>0</v>
      </c>
      <c r="AB58" s="70">
        <f>'TRA_Stock EU28'!AB58-'TRA_Stock UK'!AB58</f>
        <v>0</v>
      </c>
      <c r="AC58" s="70">
        <f>'TRA_Stock EU28'!AC58-'TRA_Stock UK'!AC58</f>
        <v>0</v>
      </c>
      <c r="AD58" s="70">
        <f>'TRA_Stock EU28'!AD58-'TRA_Stock UK'!AD58</f>
        <v>0</v>
      </c>
      <c r="AE58" s="70">
        <f>'TRA_Stock EU28'!AE58-'TRA_Stock UK'!AE58</f>
        <v>0</v>
      </c>
      <c r="AF58" s="70">
        <f>'TRA_Stock EU28'!AF58-'TRA_Stock UK'!AF58</f>
        <v>0</v>
      </c>
      <c r="AG58" s="70">
        <f>'TRA_Stock EU28'!AG58-'TRA_Stock UK'!AG58</f>
        <v>0</v>
      </c>
      <c r="AH58" s="70">
        <f>'TRA_Stock EU28'!AH58-'TRA_Stock UK'!AH58</f>
        <v>0</v>
      </c>
      <c r="AI58" s="70">
        <f>'TRA_Stock EU28'!AI58-'TRA_Stock UK'!AI58</f>
        <v>0</v>
      </c>
      <c r="AJ58" s="70">
        <f>'TRA_Stock EU28'!AJ58-'TRA_Stock UK'!AJ58</f>
        <v>0</v>
      </c>
      <c r="AK58" s="70">
        <f>'TRA_Stock EU28'!AK58-'TRA_Stock UK'!AK58</f>
        <v>0</v>
      </c>
      <c r="AL58" s="70">
        <f>'TRA_Stock EU28'!AL58-'TRA_Stock UK'!AL58</f>
        <v>0</v>
      </c>
      <c r="AM58" s="70">
        <f>'TRA_Stock EU28'!AM58-'TRA_Stock UK'!AM58</f>
        <v>0</v>
      </c>
      <c r="AN58" s="70">
        <f>'TRA_Stock EU28'!AN58-'TRA_Stock UK'!AN58</f>
        <v>0</v>
      </c>
      <c r="AO58" s="70">
        <f>'TRA_Stock EU28'!AO58-'TRA_Stock UK'!AO58</f>
        <v>0</v>
      </c>
      <c r="AP58" s="70">
        <f>'TRA_Stock EU28'!AP58-'TRA_Stock UK'!AP58</f>
        <v>0</v>
      </c>
      <c r="AQ58" s="70">
        <f>'TRA_Stock EU28'!AQ58-'TRA_Stock UK'!AQ58</f>
        <v>0</v>
      </c>
      <c r="AR58" s="70">
        <f>'TRA_Stock EU28'!AR58-'TRA_Stock UK'!AR58</f>
        <v>0</v>
      </c>
      <c r="AS58" s="70">
        <f>'TRA_Stock EU28'!AS58-'TRA_Stock UK'!AS58</f>
        <v>0</v>
      </c>
      <c r="AT58" s="70">
        <f>'TRA_Stock EU28'!AT58-'TRA_Stock UK'!AT58</f>
        <v>0</v>
      </c>
      <c r="AU58" s="70">
        <f>'TRA_Stock EU28'!AU58-'TRA_Stock UK'!AU58</f>
        <v>0</v>
      </c>
      <c r="AV58" s="70">
        <f>'TRA_Stock EU28'!AV58-'TRA_Stock UK'!AV58</f>
        <v>0</v>
      </c>
      <c r="AW58" s="70">
        <f>'TRA_Stock EU28'!AW58-'TRA_Stock UK'!AW58</f>
        <v>0</v>
      </c>
      <c r="AX58" s="70">
        <f>'TRA_Stock EU28'!AX58-'TRA_Stock UK'!AX58</f>
        <v>0</v>
      </c>
      <c r="AY58" s="70">
        <f>'TRA_Stock EU28'!AY58-'TRA_Stock UK'!AY58</f>
        <v>0</v>
      </c>
      <c r="AZ58" s="70">
        <f>'TRA_Stock EU28'!AZ58-'TRA_Stock UK'!AZ58</f>
        <v>0</v>
      </c>
    </row>
    <row r="59" spans="1:52" hidden="1" x14ac:dyDescent="0.35">
      <c r="A59" s="69"/>
      <c r="B59" s="70">
        <f>'TRA_Stock EU28'!B59-'TRA_Stock UK'!B59</f>
        <v>0</v>
      </c>
      <c r="C59" s="70">
        <f>'TRA_Stock EU28'!C59-'TRA_Stock UK'!C59</f>
        <v>0</v>
      </c>
      <c r="D59" s="70">
        <f>'TRA_Stock EU28'!D59-'TRA_Stock UK'!D59</f>
        <v>0</v>
      </c>
      <c r="E59" s="70">
        <f>'TRA_Stock EU28'!E59-'TRA_Stock UK'!E59</f>
        <v>0</v>
      </c>
      <c r="F59" s="70">
        <f>'TRA_Stock EU28'!F59-'TRA_Stock UK'!F59</f>
        <v>0</v>
      </c>
      <c r="G59" s="70">
        <f>'TRA_Stock EU28'!G59-'TRA_Stock UK'!G59</f>
        <v>0</v>
      </c>
      <c r="H59" s="70">
        <f>'TRA_Stock EU28'!H59-'TRA_Stock UK'!H59</f>
        <v>0</v>
      </c>
      <c r="I59" s="70">
        <f>'TRA_Stock EU28'!I59-'TRA_Stock UK'!I59</f>
        <v>0</v>
      </c>
      <c r="J59" s="70">
        <f>'TRA_Stock EU28'!J59-'TRA_Stock UK'!J59</f>
        <v>0</v>
      </c>
      <c r="K59" s="70">
        <f>'TRA_Stock EU28'!K59-'TRA_Stock UK'!K59</f>
        <v>0</v>
      </c>
      <c r="L59" s="70">
        <f>'TRA_Stock EU28'!L59-'TRA_Stock UK'!L59</f>
        <v>0</v>
      </c>
      <c r="M59" s="70">
        <f>'TRA_Stock EU28'!M59-'TRA_Stock UK'!M59</f>
        <v>0</v>
      </c>
      <c r="N59" s="70">
        <f>'TRA_Stock EU28'!N59-'TRA_Stock UK'!N59</f>
        <v>0</v>
      </c>
      <c r="O59" s="70">
        <f>'TRA_Stock EU28'!O59-'TRA_Stock UK'!O59</f>
        <v>0</v>
      </c>
      <c r="P59" s="70">
        <f>'TRA_Stock EU28'!P59-'TRA_Stock UK'!P59</f>
        <v>0</v>
      </c>
      <c r="Q59" s="70">
        <f>'TRA_Stock EU28'!Q59-'TRA_Stock UK'!Q59</f>
        <v>0</v>
      </c>
      <c r="R59" s="70">
        <f>'TRA_Stock EU28'!R59-'TRA_Stock UK'!R59</f>
        <v>0</v>
      </c>
      <c r="S59" s="70">
        <f>'TRA_Stock EU28'!S59-'TRA_Stock UK'!S59</f>
        <v>0</v>
      </c>
      <c r="T59" s="70">
        <f>'TRA_Stock EU28'!T59-'TRA_Stock UK'!T59</f>
        <v>0</v>
      </c>
      <c r="U59" s="70">
        <f>'TRA_Stock EU28'!U59-'TRA_Stock UK'!U59</f>
        <v>0</v>
      </c>
      <c r="V59" s="70">
        <f>'TRA_Stock EU28'!V59-'TRA_Stock UK'!V59</f>
        <v>0</v>
      </c>
      <c r="W59" s="70">
        <f>'TRA_Stock EU28'!W59-'TRA_Stock UK'!W59</f>
        <v>0</v>
      </c>
      <c r="X59" s="70">
        <f>'TRA_Stock EU28'!X59-'TRA_Stock UK'!X59</f>
        <v>0</v>
      </c>
      <c r="Y59" s="70">
        <f>'TRA_Stock EU28'!Y59-'TRA_Stock UK'!Y59</f>
        <v>0</v>
      </c>
      <c r="Z59" s="70">
        <f>'TRA_Stock EU28'!Z59-'TRA_Stock UK'!Z59</f>
        <v>0</v>
      </c>
      <c r="AA59" s="70">
        <f>'TRA_Stock EU28'!AA59-'TRA_Stock UK'!AA59</f>
        <v>0</v>
      </c>
      <c r="AB59" s="70">
        <f>'TRA_Stock EU28'!AB59-'TRA_Stock UK'!AB59</f>
        <v>0</v>
      </c>
      <c r="AC59" s="70">
        <f>'TRA_Stock EU28'!AC59-'TRA_Stock UK'!AC59</f>
        <v>0</v>
      </c>
      <c r="AD59" s="70">
        <f>'TRA_Stock EU28'!AD59-'TRA_Stock UK'!AD59</f>
        <v>0</v>
      </c>
      <c r="AE59" s="70">
        <f>'TRA_Stock EU28'!AE59-'TRA_Stock UK'!AE59</f>
        <v>0</v>
      </c>
      <c r="AF59" s="70">
        <f>'TRA_Stock EU28'!AF59-'TRA_Stock UK'!AF59</f>
        <v>0</v>
      </c>
      <c r="AG59" s="70">
        <f>'TRA_Stock EU28'!AG59-'TRA_Stock UK'!AG59</f>
        <v>0</v>
      </c>
      <c r="AH59" s="70">
        <f>'TRA_Stock EU28'!AH59-'TRA_Stock UK'!AH59</f>
        <v>0</v>
      </c>
      <c r="AI59" s="70">
        <f>'TRA_Stock EU28'!AI59-'TRA_Stock UK'!AI59</f>
        <v>0</v>
      </c>
      <c r="AJ59" s="70">
        <f>'TRA_Stock EU28'!AJ59-'TRA_Stock UK'!AJ59</f>
        <v>0</v>
      </c>
      <c r="AK59" s="70">
        <f>'TRA_Stock EU28'!AK59-'TRA_Stock UK'!AK59</f>
        <v>0</v>
      </c>
      <c r="AL59" s="70">
        <f>'TRA_Stock EU28'!AL59-'TRA_Stock UK'!AL59</f>
        <v>0</v>
      </c>
      <c r="AM59" s="70">
        <f>'TRA_Stock EU28'!AM59-'TRA_Stock UK'!AM59</f>
        <v>0</v>
      </c>
      <c r="AN59" s="70">
        <f>'TRA_Stock EU28'!AN59-'TRA_Stock UK'!AN59</f>
        <v>0</v>
      </c>
      <c r="AO59" s="70">
        <f>'TRA_Stock EU28'!AO59-'TRA_Stock UK'!AO59</f>
        <v>0</v>
      </c>
      <c r="AP59" s="70">
        <f>'TRA_Stock EU28'!AP59-'TRA_Stock UK'!AP59</f>
        <v>0</v>
      </c>
      <c r="AQ59" s="70">
        <f>'TRA_Stock EU28'!AQ59-'TRA_Stock UK'!AQ59</f>
        <v>0</v>
      </c>
      <c r="AR59" s="70">
        <f>'TRA_Stock EU28'!AR59-'TRA_Stock UK'!AR59</f>
        <v>0</v>
      </c>
      <c r="AS59" s="70">
        <f>'TRA_Stock EU28'!AS59-'TRA_Stock UK'!AS59</f>
        <v>0</v>
      </c>
      <c r="AT59" s="70">
        <f>'TRA_Stock EU28'!AT59-'TRA_Stock UK'!AT59</f>
        <v>0</v>
      </c>
      <c r="AU59" s="70">
        <f>'TRA_Stock EU28'!AU59-'TRA_Stock UK'!AU59</f>
        <v>0</v>
      </c>
      <c r="AV59" s="70">
        <f>'TRA_Stock EU28'!AV59-'TRA_Stock UK'!AV59</f>
        <v>0</v>
      </c>
      <c r="AW59" s="70">
        <f>'TRA_Stock EU28'!AW59-'TRA_Stock UK'!AW59</f>
        <v>0</v>
      </c>
      <c r="AX59" s="70">
        <f>'TRA_Stock EU28'!AX59-'TRA_Stock UK'!AX59</f>
        <v>0</v>
      </c>
      <c r="AY59" s="70">
        <f>'TRA_Stock EU28'!AY59-'TRA_Stock UK'!AY59</f>
        <v>0</v>
      </c>
      <c r="AZ59" s="70">
        <f>'TRA_Stock EU28'!AZ59-'TRA_Stock UK'!AZ59</f>
        <v>0</v>
      </c>
    </row>
    <row r="60" spans="1:52" hidden="1" x14ac:dyDescent="0.35">
      <c r="A60" s="69"/>
      <c r="B60" s="70">
        <f>'TRA_Stock EU28'!B60-'TRA_Stock UK'!B60</f>
        <v>0</v>
      </c>
      <c r="C60" s="70">
        <f>'TRA_Stock EU28'!C60-'TRA_Stock UK'!C60</f>
        <v>0</v>
      </c>
      <c r="D60" s="70">
        <f>'TRA_Stock EU28'!D60-'TRA_Stock UK'!D60</f>
        <v>0</v>
      </c>
      <c r="E60" s="70">
        <f>'TRA_Stock EU28'!E60-'TRA_Stock UK'!E60</f>
        <v>0</v>
      </c>
      <c r="F60" s="70">
        <f>'TRA_Stock EU28'!F60-'TRA_Stock UK'!F60</f>
        <v>0</v>
      </c>
      <c r="G60" s="70">
        <f>'TRA_Stock EU28'!G60-'TRA_Stock UK'!G60</f>
        <v>0</v>
      </c>
      <c r="H60" s="70">
        <f>'TRA_Stock EU28'!H60-'TRA_Stock UK'!H60</f>
        <v>0</v>
      </c>
      <c r="I60" s="70">
        <f>'TRA_Stock EU28'!I60-'TRA_Stock UK'!I60</f>
        <v>0</v>
      </c>
      <c r="J60" s="70">
        <f>'TRA_Stock EU28'!J60-'TRA_Stock UK'!J60</f>
        <v>0</v>
      </c>
      <c r="K60" s="70">
        <f>'TRA_Stock EU28'!K60-'TRA_Stock UK'!K60</f>
        <v>0</v>
      </c>
      <c r="L60" s="70">
        <f>'TRA_Stock EU28'!L60-'TRA_Stock UK'!L60</f>
        <v>0</v>
      </c>
      <c r="M60" s="70">
        <f>'TRA_Stock EU28'!M60-'TRA_Stock UK'!M60</f>
        <v>0</v>
      </c>
      <c r="N60" s="70">
        <f>'TRA_Stock EU28'!N60-'TRA_Stock UK'!N60</f>
        <v>0</v>
      </c>
      <c r="O60" s="70">
        <f>'TRA_Stock EU28'!O60-'TRA_Stock UK'!O60</f>
        <v>0</v>
      </c>
      <c r="P60" s="70">
        <f>'TRA_Stock EU28'!P60-'TRA_Stock UK'!P60</f>
        <v>0</v>
      </c>
      <c r="Q60" s="70">
        <f>'TRA_Stock EU28'!Q60-'TRA_Stock UK'!Q60</f>
        <v>0</v>
      </c>
      <c r="R60" s="70">
        <f>'TRA_Stock EU28'!R60-'TRA_Stock UK'!R60</f>
        <v>0</v>
      </c>
      <c r="S60" s="70">
        <f>'TRA_Stock EU28'!S60-'TRA_Stock UK'!S60</f>
        <v>0</v>
      </c>
      <c r="T60" s="70">
        <f>'TRA_Stock EU28'!T60-'TRA_Stock UK'!T60</f>
        <v>0</v>
      </c>
      <c r="U60" s="70">
        <f>'TRA_Stock EU28'!U60-'TRA_Stock UK'!U60</f>
        <v>0</v>
      </c>
      <c r="V60" s="70">
        <f>'TRA_Stock EU28'!V60-'TRA_Stock UK'!V60</f>
        <v>0</v>
      </c>
      <c r="W60" s="70">
        <f>'TRA_Stock EU28'!W60-'TRA_Stock UK'!W60</f>
        <v>0</v>
      </c>
      <c r="X60" s="70">
        <f>'TRA_Stock EU28'!X60-'TRA_Stock UK'!X60</f>
        <v>0</v>
      </c>
      <c r="Y60" s="70">
        <f>'TRA_Stock EU28'!Y60-'TRA_Stock UK'!Y60</f>
        <v>0</v>
      </c>
      <c r="Z60" s="70">
        <f>'TRA_Stock EU28'!Z60-'TRA_Stock UK'!Z60</f>
        <v>0</v>
      </c>
      <c r="AA60" s="70">
        <f>'TRA_Stock EU28'!AA60-'TRA_Stock UK'!AA60</f>
        <v>0</v>
      </c>
      <c r="AB60" s="70">
        <f>'TRA_Stock EU28'!AB60-'TRA_Stock UK'!AB60</f>
        <v>0</v>
      </c>
      <c r="AC60" s="70">
        <f>'TRA_Stock EU28'!AC60-'TRA_Stock UK'!AC60</f>
        <v>0</v>
      </c>
      <c r="AD60" s="70">
        <f>'TRA_Stock EU28'!AD60-'TRA_Stock UK'!AD60</f>
        <v>0</v>
      </c>
      <c r="AE60" s="70">
        <f>'TRA_Stock EU28'!AE60-'TRA_Stock UK'!AE60</f>
        <v>0</v>
      </c>
      <c r="AF60" s="70">
        <f>'TRA_Stock EU28'!AF60-'TRA_Stock UK'!AF60</f>
        <v>0</v>
      </c>
      <c r="AG60" s="70">
        <f>'TRA_Stock EU28'!AG60-'TRA_Stock UK'!AG60</f>
        <v>0</v>
      </c>
      <c r="AH60" s="70">
        <f>'TRA_Stock EU28'!AH60-'TRA_Stock UK'!AH60</f>
        <v>0</v>
      </c>
      <c r="AI60" s="70">
        <f>'TRA_Stock EU28'!AI60-'TRA_Stock UK'!AI60</f>
        <v>0</v>
      </c>
      <c r="AJ60" s="70">
        <f>'TRA_Stock EU28'!AJ60-'TRA_Stock UK'!AJ60</f>
        <v>0</v>
      </c>
      <c r="AK60" s="70">
        <f>'TRA_Stock EU28'!AK60-'TRA_Stock UK'!AK60</f>
        <v>0</v>
      </c>
      <c r="AL60" s="70">
        <f>'TRA_Stock EU28'!AL60-'TRA_Stock UK'!AL60</f>
        <v>0</v>
      </c>
      <c r="AM60" s="70">
        <f>'TRA_Stock EU28'!AM60-'TRA_Stock UK'!AM60</f>
        <v>0</v>
      </c>
      <c r="AN60" s="70">
        <f>'TRA_Stock EU28'!AN60-'TRA_Stock UK'!AN60</f>
        <v>0</v>
      </c>
      <c r="AO60" s="70">
        <f>'TRA_Stock EU28'!AO60-'TRA_Stock UK'!AO60</f>
        <v>0</v>
      </c>
      <c r="AP60" s="70">
        <f>'TRA_Stock EU28'!AP60-'TRA_Stock UK'!AP60</f>
        <v>0</v>
      </c>
      <c r="AQ60" s="70">
        <f>'TRA_Stock EU28'!AQ60-'TRA_Stock UK'!AQ60</f>
        <v>0</v>
      </c>
      <c r="AR60" s="70">
        <f>'TRA_Stock EU28'!AR60-'TRA_Stock UK'!AR60</f>
        <v>0</v>
      </c>
      <c r="AS60" s="70">
        <f>'TRA_Stock EU28'!AS60-'TRA_Stock UK'!AS60</f>
        <v>0</v>
      </c>
      <c r="AT60" s="70">
        <f>'TRA_Stock EU28'!AT60-'TRA_Stock UK'!AT60</f>
        <v>0</v>
      </c>
      <c r="AU60" s="70">
        <f>'TRA_Stock EU28'!AU60-'TRA_Stock UK'!AU60</f>
        <v>0</v>
      </c>
      <c r="AV60" s="70">
        <f>'TRA_Stock EU28'!AV60-'TRA_Stock UK'!AV60</f>
        <v>0</v>
      </c>
      <c r="AW60" s="70">
        <f>'TRA_Stock EU28'!AW60-'TRA_Stock UK'!AW60</f>
        <v>0</v>
      </c>
      <c r="AX60" s="70">
        <f>'TRA_Stock EU28'!AX60-'TRA_Stock UK'!AX60</f>
        <v>0</v>
      </c>
      <c r="AY60" s="70">
        <f>'TRA_Stock EU28'!AY60-'TRA_Stock UK'!AY60</f>
        <v>0</v>
      </c>
      <c r="AZ60" s="70">
        <f>'TRA_Stock EU28'!AZ60-'TRA_Stock UK'!AZ60</f>
        <v>0</v>
      </c>
    </row>
    <row r="61" spans="1:52" hidden="1" x14ac:dyDescent="0.35">
      <c r="A61" s="69"/>
      <c r="B61" s="70">
        <f>'TRA_Stock EU28'!B61-'TRA_Stock UK'!B61</f>
        <v>0</v>
      </c>
      <c r="C61" s="70">
        <f>'TRA_Stock EU28'!C61-'TRA_Stock UK'!C61</f>
        <v>0</v>
      </c>
      <c r="D61" s="70">
        <f>'TRA_Stock EU28'!D61-'TRA_Stock UK'!D61</f>
        <v>0</v>
      </c>
      <c r="E61" s="70">
        <f>'TRA_Stock EU28'!E61-'TRA_Stock UK'!E61</f>
        <v>0</v>
      </c>
      <c r="F61" s="70">
        <f>'TRA_Stock EU28'!F61-'TRA_Stock UK'!F61</f>
        <v>0</v>
      </c>
      <c r="G61" s="70">
        <f>'TRA_Stock EU28'!G61-'TRA_Stock UK'!G61</f>
        <v>0</v>
      </c>
      <c r="H61" s="70">
        <f>'TRA_Stock EU28'!H61-'TRA_Stock UK'!H61</f>
        <v>0</v>
      </c>
      <c r="I61" s="70">
        <f>'TRA_Stock EU28'!I61-'TRA_Stock UK'!I61</f>
        <v>0</v>
      </c>
      <c r="J61" s="70">
        <f>'TRA_Stock EU28'!J61-'TRA_Stock UK'!J61</f>
        <v>0</v>
      </c>
      <c r="K61" s="70">
        <f>'TRA_Stock EU28'!K61-'TRA_Stock UK'!K61</f>
        <v>0</v>
      </c>
      <c r="L61" s="70">
        <f>'TRA_Stock EU28'!L61-'TRA_Stock UK'!L61</f>
        <v>0</v>
      </c>
      <c r="M61" s="70">
        <f>'TRA_Stock EU28'!M61-'TRA_Stock UK'!M61</f>
        <v>0</v>
      </c>
      <c r="N61" s="70">
        <f>'TRA_Stock EU28'!N61-'TRA_Stock UK'!N61</f>
        <v>0</v>
      </c>
      <c r="O61" s="70">
        <f>'TRA_Stock EU28'!O61-'TRA_Stock UK'!O61</f>
        <v>0</v>
      </c>
      <c r="P61" s="70">
        <f>'TRA_Stock EU28'!P61-'TRA_Stock UK'!P61</f>
        <v>0</v>
      </c>
      <c r="Q61" s="70">
        <f>'TRA_Stock EU28'!Q61-'TRA_Stock UK'!Q61</f>
        <v>0</v>
      </c>
      <c r="R61" s="70">
        <f>'TRA_Stock EU28'!R61-'TRA_Stock UK'!R61</f>
        <v>0</v>
      </c>
      <c r="S61" s="70">
        <f>'TRA_Stock EU28'!S61-'TRA_Stock UK'!S61</f>
        <v>0</v>
      </c>
      <c r="T61" s="70">
        <f>'TRA_Stock EU28'!T61-'TRA_Stock UK'!T61</f>
        <v>0</v>
      </c>
      <c r="U61" s="70">
        <f>'TRA_Stock EU28'!U61-'TRA_Stock UK'!U61</f>
        <v>0</v>
      </c>
      <c r="V61" s="70">
        <f>'TRA_Stock EU28'!V61-'TRA_Stock UK'!V61</f>
        <v>0</v>
      </c>
      <c r="W61" s="70">
        <f>'TRA_Stock EU28'!W61-'TRA_Stock UK'!W61</f>
        <v>0</v>
      </c>
      <c r="X61" s="70">
        <f>'TRA_Stock EU28'!X61-'TRA_Stock UK'!X61</f>
        <v>0</v>
      </c>
      <c r="Y61" s="70">
        <f>'TRA_Stock EU28'!Y61-'TRA_Stock UK'!Y61</f>
        <v>0</v>
      </c>
      <c r="Z61" s="70">
        <f>'TRA_Stock EU28'!Z61-'TRA_Stock UK'!Z61</f>
        <v>0</v>
      </c>
      <c r="AA61" s="70">
        <f>'TRA_Stock EU28'!AA61-'TRA_Stock UK'!AA61</f>
        <v>0</v>
      </c>
      <c r="AB61" s="70">
        <f>'TRA_Stock EU28'!AB61-'TRA_Stock UK'!AB61</f>
        <v>0</v>
      </c>
      <c r="AC61" s="70">
        <f>'TRA_Stock EU28'!AC61-'TRA_Stock UK'!AC61</f>
        <v>0</v>
      </c>
      <c r="AD61" s="70">
        <f>'TRA_Stock EU28'!AD61-'TRA_Stock UK'!AD61</f>
        <v>0</v>
      </c>
      <c r="AE61" s="70">
        <f>'TRA_Stock EU28'!AE61-'TRA_Stock UK'!AE61</f>
        <v>0</v>
      </c>
      <c r="AF61" s="70">
        <f>'TRA_Stock EU28'!AF61-'TRA_Stock UK'!AF61</f>
        <v>0</v>
      </c>
      <c r="AG61" s="70">
        <f>'TRA_Stock EU28'!AG61-'TRA_Stock UK'!AG61</f>
        <v>0</v>
      </c>
      <c r="AH61" s="70">
        <f>'TRA_Stock EU28'!AH61-'TRA_Stock UK'!AH61</f>
        <v>0</v>
      </c>
      <c r="AI61" s="70">
        <f>'TRA_Stock EU28'!AI61-'TRA_Stock UK'!AI61</f>
        <v>0</v>
      </c>
      <c r="AJ61" s="70">
        <f>'TRA_Stock EU28'!AJ61-'TRA_Stock UK'!AJ61</f>
        <v>0</v>
      </c>
      <c r="AK61" s="70">
        <f>'TRA_Stock EU28'!AK61-'TRA_Stock UK'!AK61</f>
        <v>0</v>
      </c>
      <c r="AL61" s="70">
        <f>'TRA_Stock EU28'!AL61-'TRA_Stock UK'!AL61</f>
        <v>0</v>
      </c>
      <c r="AM61" s="70">
        <f>'TRA_Stock EU28'!AM61-'TRA_Stock UK'!AM61</f>
        <v>0</v>
      </c>
      <c r="AN61" s="70">
        <f>'TRA_Stock EU28'!AN61-'TRA_Stock UK'!AN61</f>
        <v>0</v>
      </c>
      <c r="AO61" s="70">
        <f>'TRA_Stock EU28'!AO61-'TRA_Stock UK'!AO61</f>
        <v>0</v>
      </c>
      <c r="AP61" s="70">
        <f>'TRA_Stock EU28'!AP61-'TRA_Stock UK'!AP61</f>
        <v>0</v>
      </c>
      <c r="AQ61" s="70">
        <f>'TRA_Stock EU28'!AQ61-'TRA_Stock UK'!AQ61</f>
        <v>0</v>
      </c>
      <c r="AR61" s="70">
        <f>'TRA_Stock EU28'!AR61-'TRA_Stock UK'!AR61</f>
        <v>0</v>
      </c>
      <c r="AS61" s="70">
        <f>'TRA_Stock EU28'!AS61-'TRA_Stock UK'!AS61</f>
        <v>0</v>
      </c>
      <c r="AT61" s="70">
        <f>'TRA_Stock EU28'!AT61-'TRA_Stock UK'!AT61</f>
        <v>0</v>
      </c>
      <c r="AU61" s="70">
        <f>'TRA_Stock EU28'!AU61-'TRA_Stock UK'!AU61</f>
        <v>0</v>
      </c>
      <c r="AV61" s="70">
        <f>'TRA_Stock EU28'!AV61-'TRA_Stock UK'!AV61</f>
        <v>0</v>
      </c>
      <c r="AW61" s="70">
        <f>'TRA_Stock EU28'!AW61-'TRA_Stock UK'!AW61</f>
        <v>0</v>
      </c>
      <c r="AX61" s="70">
        <f>'TRA_Stock EU28'!AX61-'TRA_Stock UK'!AX61</f>
        <v>0</v>
      </c>
      <c r="AY61" s="70">
        <f>'TRA_Stock EU28'!AY61-'TRA_Stock UK'!AY61</f>
        <v>0</v>
      </c>
      <c r="AZ61" s="70">
        <f>'TRA_Stock EU28'!AZ61-'TRA_Stock UK'!AZ61</f>
        <v>0</v>
      </c>
    </row>
    <row r="62" spans="1:52" x14ac:dyDescent="0.35">
      <c r="A62" s="67" t="s">
        <v>882</v>
      </c>
      <c r="B62" s="68">
        <f>'TRA_Stock EU28'!B62-'TRA_Stock UK'!B62</f>
        <v>0</v>
      </c>
      <c r="C62" s="68">
        <f>'TRA_Stock EU28'!C62-'TRA_Stock UK'!C62</f>
        <v>0</v>
      </c>
      <c r="D62" s="68">
        <f>'TRA_Stock EU28'!D62-'TRA_Stock UK'!D62</f>
        <v>0</v>
      </c>
      <c r="E62" s="68">
        <f>'TRA_Stock EU28'!E62-'TRA_Stock UK'!E62</f>
        <v>0</v>
      </c>
      <c r="F62" s="68">
        <f>'TRA_Stock EU28'!F62-'TRA_Stock UK'!F62</f>
        <v>0</v>
      </c>
      <c r="G62" s="68">
        <f>'TRA_Stock EU28'!G62-'TRA_Stock UK'!G62</f>
        <v>0</v>
      </c>
      <c r="H62" s="68">
        <f>'TRA_Stock EU28'!H62-'TRA_Stock UK'!H62</f>
        <v>0</v>
      </c>
      <c r="I62" s="68">
        <f>'TRA_Stock EU28'!I62-'TRA_Stock UK'!I62</f>
        <v>0</v>
      </c>
      <c r="J62" s="68">
        <f>'TRA_Stock EU28'!J62-'TRA_Stock UK'!J62</f>
        <v>132</v>
      </c>
      <c r="K62" s="68">
        <f>'TRA_Stock EU28'!K62-'TRA_Stock UK'!K62</f>
        <v>165</v>
      </c>
      <c r="L62" s="68">
        <f>'TRA_Stock EU28'!L62-'TRA_Stock UK'!L62</f>
        <v>389</v>
      </c>
      <c r="M62" s="68">
        <f>'TRA_Stock EU28'!M62-'TRA_Stock UK'!M62</f>
        <v>608</v>
      </c>
      <c r="N62" s="68">
        <f>'TRA_Stock EU28'!N62-'TRA_Stock UK'!N62</f>
        <v>6805</v>
      </c>
      <c r="O62" s="68">
        <f>'TRA_Stock EU28'!O62-'TRA_Stock UK'!O62</f>
        <v>30764</v>
      </c>
      <c r="P62" s="68">
        <f>'TRA_Stock EU28'!P62-'TRA_Stock UK'!P62</f>
        <v>85228</v>
      </c>
      <c r="Q62" s="68">
        <f>'TRA_Stock EU28'!Q62-'TRA_Stock UK'!Q62</f>
        <v>154970</v>
      </c>
      <c r="R62" s="68">
        <f>'TRA_Stock EU28'!R62-'TRA_Stock UK'!R62</f>
        <v>245025.86591710756</v>
      </c>
      <c r="S62" s="68">
        <f>'TRA_Stock EU28'!S62-'TRA_Stock UK'!S62</f>
        <v>352706.003114102</v>
      </c>
      <c r="T62" s="68">
        <f>'TRA_Stock EU28'!T62-'TRA_Stock UK'!T62</f>
        <v>476661.02084306814</v>
      </c>
      <c r="U62" s="68">
        <f>'TRA_Stock EU28'!U62-'TRA_Stock UK'!U62</f>
        <v>640944.00111972308</v>
      </c>
      <c r="V62" s="68">
        <f>'TRA_Stock EU28'!V62-'TRA_Stock UK'!V62</f>
        <v>854075.96777159465</v>
      </c>
      <c r="W62" s="68">
        <f>'TRA_Stock EU28'!W62-'TRA_Stock UK'!W62</f>
        <v>1517001.0435911457</v>
      </c>
      <c r="X62" s="68">
        <f>'TRA_Stock EU28'!X62-'TRA_Stock UK'!X62</f>
        <v>2411343.9890947295</v>
      </c>
      <c r="Y62" s="68">
        <f>'TRA_Stock EU28'!Y62-'TRA_Stock UK'!Y62</f>
        <v>3537985.0901259496</v>
      </c>
      <c r="Z62" s="68">
        <f>'TRA_Stock EU28'!Z62-'TRA_Stock UK'!Z62</f>
        <v>4761770.1695644092</v>
      </c>
      <c r="AA62" s="68">
        <f>'TRA_Stock EU28'!AA62-'TRA_Stock UK'!AA62</f>
        <v>6063412.1216306258</v>
      </c>
      <c r="AB62" s="68">
        <f>'TRA_Stock EU28'!AB62-'TRA_Stock UK'!AB62</f>
        <v>7353724.1439450085</v>
      </c>
      <c r="AC62" s="68">
        <f>'TRA_Stock EU28'!AC62-'TRA_Stock UK'!AC62</f>
        <v>8655596.676323168</v>
      </c>
      <c r="AD62" s="68">
        <f>'TRA_Stock EU28'!AD62-'TRA_Stock UK'!AD62</f>
        <v>9917111.4250750709</v>
      </c>
      <c r="AE62" s="68">
        <f>'TRA_Stock EU28'!AE62-'TRA_Stock UK'!AE62</f>
        <v>11147729.19130075</v>
      </c>
      <c r="AF62" s="68">
        <f>'TRA_Stock EU28'!AF62-'TRA_Stock UK'!AF62</f>
        <v>12427938.118633026</v>
      </c>
      <c r="AG62" s="68">
        <f>'TRA_Stock EU28'!AG62-'TRA_Stock UK'!AG62</f>
        <v>13746144.441530723</v>
      </c>
      <c r="AH62" s="68">
        <f>'TRA_Stock EU28'!AH62-'TRA_Stock UK'!AH62</f>
        <v>15113681.401843432</v>
      </c>
      <c r="AI62" s="68">
        <f>'TRA_Stock EU28'!AI62-'TRA_Stock UK'!AI62</f>
        <v>16523304.268376213</v>
      </c>
      <c r="AJ62" s="68">
        <f>'TRA_Stock EU28'!AJ62-'TRA_Stock UK'!AJ62</f>
        <v>17969232.91553764</v>
      </c>
      <c r="AK62" s="68">
        <f>'TRA_Stock EU28'!AK62-'TRA_Stock UK'!AK62</f>
        <v>19431179.671805255</v>
      </c>
      <c r="AL62" s="68">
        <f>'TRA_Stock EU28'!AL62-'TRA_Stock UK'!AL62</f>
        <v>20887664.671539217</v>
      </c>
      <c r="AM62" s="68">
        <f>'TRA_Stock EU28'!AM62-'TRA_Stock UK'!AM62</f>
        <v>22308832.584021743</v>
      </c>
      <c r="AN62" s="68">
        <f>'TRA_Stock EU28'!AN62-'TRA_Stock UK'!AN62</f>
        <v>23669777.814065188</v>
      </c>
      <c r="AO62" s="68">
        <f>'TRA_Stock EU28'!AO62-'TRA_Stock UK'!AO62</f>
        <v>24935190.318130266</v>
      </c>
      <c r="AP62" s="68">
        <f>'TRA_Stock EU28'!AP62-'TRA_Stock UK'!AP62</f>
        <v>26082672.674939424</v>
      </c>
      <c r="AQ62" s="68">
        <f>'TRA_Stock EU28'!AQ62-'TRA_Stock UK'!AQ62</f>
        <v>27080846.224163804</v>
      </c>
      <c r="AR62" s="68">
        <f>'TRA_Stock EU28'!AR62-'TRA_Stock UK'!AR62</f>
        <v>27901844.679209746</v>
      </c>
      <c r="AS62" s="68">
        <f>'TRA_Stock EU28'!AS62-'TRA_Stock UK'!AS62</f>
        <v>28530048.905596092</v>
      </c>
      <c r="AT62" s="68">
        <f>'TRA_Stock EU28'!AT62-'TRA_Stock UK'!AT62</f>
        <v>28953944.039387912</v>
      </c>
      <c r="AU62" s="68">
        <f>'TRA_Stock EU28'!AU62-'TRA_Stock UK'!AU62</f>
        <v>29173960.216783572</v>
      </c>
      <c r="AV62" s="68">
        <f>'TRA_Stock EU28'!AV62-'TRA_Stock UK'!AV62</f>
        <v>29185282.11430284</v>
      </c>
      <c r="AW62" s="68">
        <f>'TRA_Stock EU28'!AW62-'TRA_Stock UK'!AW62</f>
        <v>28995157.400068071</v>
      </c>
      <c r="AX62" s="68">
        <f>'TRA_Stock EU28'!AX62-'TRA_Stock UK'!AX62</f>
        <v>28613050.296294801</v>
      </c>
      <c r="AY62" s="68">
        <f>'TRA_Stock EU28'!AY62-'TRA_Stock UK'!AY62</f>
        <v>28063215.236706499</v>
      </c>
      <c r="AZ62" s="68">
        <f>'TRA_Stock EU28'!AZ62-'TRA_Stock UK'!AZ62</f>
        <v>27373177.897027083</v>
      </c>
    </row>
    <row r="63" spans="1:52" x14ac:dyDescent="0.35">
      <c r="A63" s="69" t="s">
        <v>889</v>
      </c>
      <c r="B63" s="70">
        <f>'TRA_Stock EU28'!B63-'TRA_Stock UK'!B63</f>
        <v>0</v>
      </c>
      <c r="C63" s="70">
        <f>'TRA_Stock EU28'!C63-'TRA_Stock UK'!C63</f>
        <v>0</v>
      </c>
      <c r="D63" s="70">
        <f>'TRA_Stock EU28'!D63-'TRA_Stock UK'!D63</f>
        <v>0</v>
      </c>
      <c r="E63" s="70">
        <f>'TRA_Stock EU28'!E63-'TRA_Stock UK'!E63</f>
        <v>0</v>
      </c>
      <c r="F63" s="70">
        <f>'TRA_Stock EU28'!F63-'TRA_Stock UK'!F63</f>
        <v>0</v>
      </c>
      <c r="G63" s="70">
        <f>'TRA_Stock EU28'!G63-'TRA_Stock UK'!G63</f>
        <v>0</v>
      </c>
      <c r="H63" s="70">
        <f>'TRA_Stock EU28'!H63-'TRA_Stock UK'!H63</f>
        <v>0</v>
      </c>
      <c r="I63" s="70">
        <f>'TRA_Stock EU28'!I63-'TRA_Stock UK'!I63</f>
        <v>0</v>
      </c>
      <c r="J63" s="70">
        <f>'TRA_Stock EU28'!J63-'TRA_Stock UK'!J63</f>
        <v>0</v>
      </c>
      <c r="K63" s="70">
        <f>'TRA_Stock EU28'!K63-'TRA_Stock UK'!K63</f>
        <v>0</v>
      </c>
      <c r="L63" s="70">
        <f>'TRA_Stock EU28'!L63-'TRA_Stock UK'!L63</f>
        <v>0</v>
      </c>
      <c r="M63" s="70">
        <f>'TRA_Stock EU28'!M63-'TRA_Stock UK'!M63</f>
        <v>0</v>
      </c>
      <c r="N63" s="70">
        <f>'TRA_Stock EU28'!N63-'TRA_Stock UK'!N63</f>
        <v>0</v>
      </c>
      <c r="O63" s="70">
        <f>'TRA_Stock EU28'!O63-'TRA_Stock UK'!O63</f>
        <v>0</v>
      </c>
      <c r="P63" s="70">
        <f>'TRA_Stock EU28'!P63-'TRA_Stock UK'!P63</f>
        <v>0</v>
      </c>
      <c r="Q63" s="70">
        <f>'TRA_Stock EU28'!Q63-'TRA_Stock UK'!Q63</f>
        <v>0</v>
      </c>
      <c r="R63" s="70">
        <f>'TRA_Stock EU28'!R63-'TRA_Stock UK'!R63</f>
        <v>0</v>
      </c>
      <c r="S63" s="70">
        <f>'TRA_Stock EU28'!S63-'TRA_Stock UK'!S63</f>
        <v>0</v>
      </c>
      <c r="T63" s="70">
        <f>'TRA_Stock EU28'!T63-'TRA_Stock UK'!T63</f>
        <v>0</v>
      </c>
      <c r="U63" s="70">
        <f>'TRA_Stock EU28'!U63-'TRA_Stock UK'!U63</f>
        <v>0</v>
      </c>
      <c r="V63" s="70">
        <f>'TRA_Stock EU28'!V63-'TRA_Stock UK'!V63</f>
        <v>0</v>
      </c>
      <c r="W63" s="70">
        <f>'TRA_Stock EU28'!W63-'TRA_Stock UK'!W63</f>
        <v>0</v>
      </c>
      <c r="X63" s="70">
        <f>'TRA_Stock EU28'!X63-'TRA_Stock UK'!X63</f>
        <v>0</v>
      </c>
      <c r="Y63" s="70">
        <f>'TRA_Stock EU28'!Y63-'TRA_Stock UK'!Y63</f>
        <v>0</v>
      </c>
      <c r="Z63" s="70">
        <f>'TRA_Stock EU28'!Z63-'TRA_Stock UK'!Z63</f>
        <v>0</v>
      </c>
      <c r="AA63" s="70">
        <f>'TRA_Stock EU28'!AA63-'TRA_Stock UK'!AA63</f>
        <v>0</v>
      </c>
      <c r="AB63" s="70">
        <f>'TRA_Stock EU28'!AB63-'TRA_Stock UK'!AB63</f>
        <v>0</v>
      </c>
      <c r="AC63" s="70">
        <f>'TRA_Stock EU28'!AC63-'TRA_Stock UK'!AC63</f>
        <v>0</v>
      </c>
      <c r="AD63" s="70">
        <f>'TRA_Stock EU28'!AD63-'TRA_Stock UK'!AD63</f>
        <v>0</v>
      </c>
      <c r="AE63" s="70">
        <f>'TRA_Stock EU28'!AE63-'TRA_Stock UK'!AE63</f>
        <v>0</v>
      </c>
      <c r="AF63" s="70">
        <f>'TRA_Stock EU28'!AF63-'TRA_Stock UK'!AF63</f>
        <v>0</v>
      </c>
      <c r="AG63" s="70">
        <f>'TRA_Stock EU28'!AG63-'TRA_Stock UK'!AG63</f>
        <v>0</v>
      </c>
      <c r="AH63" s="70">
        <f>'TRA_Stock EU28'!AH63-'TRA_Stock UK'!AH63</f>
        <v>0</v>
      </c>
      <c r="AI63" s="70">
        <f>'TRA_Stock EU28'!AI63-'TRA_Stock UK'!AI63</f>
        <v>0</v>
      </c>
      <c r="AJ63" s="70">
        <f>'TRA_Stock EU28'!AJ63-'TRA_Stock UK'!AJ63</f>
        <v>0</v>
      </c>
      <c r="AK63" s="70">
        <f>'TRA_Stock EU28'!AK63-'TRA_Stock UK'!AK63</f>
        <v>0</v>
      </c>
      <c r="AL63" s="70">
        <f>'TRA_Stock EU28'!AL63-'TRA_Stock UK'!AL63</f>
        <v>0</v>
      </c>
      <c r="AM63" s="70">
        <f>'TRA_Stock EU28'!AM63-'TRA_Stock UK'!AM63</f>
        <v>0</v>
      </c>
      <c r="AN63" s="70">
        <f>'TRA_Stock EU28'!AN63-'TRA_Stock UK'!AN63</f>
        <v>0</v>
      </c>
      <c r="AO63" s="70">
        <f>'TRA_Stock EU28'!AO63-'TRA_Stock UK'!AO63</f>
        <v>0</v>
      </c>
      <c r="AP63" s="70">
        <f>'TRA_Stock EU28'!AP63-'TRA_Stock UK'!AP63</f>
        <v>0</v>
      </c>
      <c r="AQ63" s="70">
        <f>'TRA_Stock EU28'!AQ63-'TRA_Stock UK'!AQ63</f>
        <v>0</v>
      </c>
      <c r="AR63" s="70">
        <f>'TRA_Stock EU28'!AR63-'TRA_Stock UK'!AR63</f>
        <v>0</v>
      </c>
      <c r="AS63" s="70">
        <f>'TRA_Stock EU28'!AS63-'TRA_Stock UK'!AS63</f>
        <v>0</v>
      </c>
      <c r="AT63" s="70">
        <f>'TRA_Stock EU28'!AT63-'TRA_Stock UK'!AT63</f>
        <v>0</v>
      </c>
      <c r="AU63" s="70">
        <f>'TRA_Stock EU28'!AU63-'TRA_Stock UK'!AU63</f>
        <v>0</v>
      </c>
      <c r="AV63" s="70">
        <f>'TRA_Stock EU28'!AV63-'TRA_Stock UK'!AV63</f>
        <v>0</v>
      </c>
      <c r="AW63" s="70">
        <f>'TRA_Stock EU28'!AW63-'TRA_Stock UK'!AW63</f>
        <v>0</v>
      </c>
      <c r="AX63" s="70">
        <f>'TRA_Stock EU28'!AX63-'TRA_Stock UK'!AX63</f>
        <v>0</v>
      </c>
      <c r="AY63" s="70">
        <f>'TRA_Stock EU28'!AY63-'TRA_Stock UK'!AY63</f>
        <v>0</v>
      </c>
      <c r="AZ63" s="70">
        <f>'TRA_Stock EU28'!AZ63-'TRA_Stock UK'!AZ63</f>
        <v>0</v>
      </c>
    </row>
    <row r="64" spans="1:52" x14ac:dyDescent="0.35">
      <c r="A64" s="69" t="s">
        <v>879</v>
      </c>
      <c r="B64" s="70">
        <f>'TRA_Stock EU28'!B64-'TRA_Stock UK'!B64</f>
        <v>0</v>
      </c>
      <c r="C64" s="70">
        <f>'TRA_Stock EU28'!C64-'TRA_Stock UK'!C64</f>
        <v>0</v>
      </c>
      <c r="D64" s="70">
        <f>'TRA_Stock EU28'!D64-'TRA_Stock UK'!D64</f>
        <v>0</v>
      </c>
      <c r="E64" s="70">
        <f>'TRA_Stock EU28'!E64-'TRA_Stock UK'!E64</f>
        <v>0</v>
      </c>
      <c r="F64" s="70">
        <f>'TRA_Stock EU28'!F64-'TRA_Stock UK'!F64</f>
        <v>0</v>
      </c>
      <c r="G64" s="70">
        <f>'TRA_Stock EU28'!G64-'TRA_Stock UK'!G64</f>
        <v>0</v>
      </c>
      <c r="H64" s="70">
        <f>'TRA_Stock EU28'!H64-'TRA_Stock UK'!H64</f>
        <v>0</v>
      </c>
      <c r="I64" s="70">
        <f>'TRA_Stock EU28'!I64-'TRA_Stock UK'!I64</f>
        <v>0</v>
      </c>
      <c r="J64" s="70">
        <f>'TRA_Stock EU28'!J64-'TRA_Stock UK'!J64</f>
        <v>132</v>
      </c>
      <c r="K64" s="70">
        <f>'TRA_Stock EU28'!K64-'TRA_Stock UK'!K64</f>
        <v>165</v>
      </c>
      <c r="L64" s="70">
        <f>'TRA_Stock EU28'!L64-'TRA_Stock UK'!L64</f>
        <v>389</v>
      </c>
      <c r="M64" s="70">
        <f>'TRA_Stock EU28'!M64-'TRA_Stock UK'!M64</f>
        <v>608</v>
      </c>
      <c r="N64" s="70">
        <f>'TRA_Stock EU28'!N64-'TRA_Stock UK'!N64</f>
        <v>6805</v>
      </c>
      <c r="O64" s="70">
        <f>'TRA_Stock EU28'!O64-'TRA_Stock UK'!O64</f>
        <v>30764</v>
      </c>
      <c r="P64" s="70">
        <f>'TRA_Stock EU28'!P64-'TRA_Stock UK'!P64</f>
        <v>85228</v>
      </c>
      <c r="Q64" s="70">
        <f>'TRA_Stock EU28'!Q64-'TRA_Stock UK'!Q64</f>
        <v>154970</v>
      </c>
      <c r="R64" s="70">
        <f>'TRA_Stock EU28'!R64-'TRA_Stock UK'!R64</f>
        <v>245025.86591710756</v>
      </c>
      <c r="S64" s="70">
        <f>'TRA_Stock EU28'!S64-'TRA_Stock UK'!S64</f>
        <v>352706.003114102</v>
      </c>
      <c r="T64" s="70">
        <f>'TRA_Stock EU28'!T64-'TRA_Stock UK'!T64</f>
        <v>476661.02084306814</v>
      </c>
      <c r="U64" s="70">
        <f>'TRA_Stock EU28'!U64-'TRA_Stock UK'!U64</f>
        <v>640944.00111972308</v>
      </c>
      <c r="V64" s="70">
        <f>'TRA_Stock EU28'!V64-'TRA_Stock UK'!V64</f>
        <v>854075.96777159465</v>
      </c>
      <c r="W64" s="70">
        <f>'TRA_Stock EU28'!W64-'TRA_Stock UK'!W64</f>
        <v>1517000.0435911543</v>
      </c>
      <c r="X64" s="70">
        <f>'TRA_Stock EU28'!X64-'TRA_Stock UK'!X64</f>
        <v>2411340.9890947361</v>
      </c>
      <c r="Y64" s="70">
        <f>'TRA_Stock EU28'!Y64-'TRA_Stock UK'!Y64</f>
        <v>3537979.0901258956</v>
      </c>
      <c r="Z64" s="70">
        <f>'TRA_Stock EU28'!Z64-'TRA_Stock UK'!Z64</f>
        <v>4761760.1695644883</v>
      </c>
      <c r="AA64" s="70">
        <f>'TRA_Stock EU28'!AA64-'TRA_Stock UK'!AA64</f>
        <v>6063398.1216305345</v>
      </c>
      <c r="AB64" s="70">
        <f>'TRA_Stock EU28'!AB64-'TRA_Stock UK'!AB64</f>
        <v>7353706.1439449629</v>
      </c>
      <c r="AC64" s="70">
        <f>'TRA_Stock EU28'!AC64-'TRA_Stock UK'!AC64</f>
        <v>8655574.6763234176</v>
      </c>
      <c r="AD64" s="70">
        <f>'TRA_Stock EU28'!AD64-'TRA_Stock UK'!AD64</f>
        <v>9917085.4250752144</v>
      </c>
      <c r="AE64" s="70">
        <f>'TRA_Stock EU28'!AE64-'TRA_Stock UK'!AE64</f>
        <v>11147699.191300124</v>
      </c>
      <c r="AF64" s="70">
        <f>'TRA_Stock EU28'!AF64-'TRA_Stock UK'!AF64</f>
        <v>12427903.118632868</v>
      </c>
      <c r="AG64" s="70">
        <f>'TRA_Stock EU28'!AG64-'TRA_Stock UK'!AG64</f>
        <v>13746103.441530731</v>
      </c>
      <c r="AH64" s="70">
        <f>'TRA_Stock EU28'!AH64-'TRA_Stock UK'!AH64</f>
        <v>15113634.401843585</v>
      </c>
      <c r="AI64" s="70">
        <f>'TRA_Stock EU28'!AI64-'TRA_Stock UK'!AI64</f>
        <v>16523250.26837701</v>
      </c>
      <c r="AJ64" s="70">
        <f>'TRA_Stock EU28'!AJ64-'TRA_Stock UK'!AJ64</f>
        <v>17969171.915536255</v>
      </c>
      <c r="AK64" s="70">
        <f>'TRA_Stock EU28'!AK64-'TRA_Stock UK'!AK64</f>
        <v>19431110.671805102</v>
      </c>
      <c r="AL64" s="70">
        <f>'TRA_Stock EU28'!AL64-'TRA_Stock UK'!AL64</f>
        <v>20887587.671537038</v>
      </c>
      <c r="AM64" s="70">
        <f>'TRA_Stock EU28'!AM64-'TRA_Stock UK'!AM64</f>
        <v>22308747.584022276</v>
      </c>
      <c r="AN64" s="70">
        <f>'TRA_Stock EU28'!AN64-'TRA_Stock UK'!AN64</f>
        <v>23669684.814064451</v>
      </c>
      <c r="AO64" s="70">
        <f>'TRA_Stock EU28'!AO64-'TRA_Stock UK'!AO64</f>
        <v>24935089.318130851</v>
      </c>
      <c r="AP64" s="70">
        <f>'TRA_Stock EU28'!AP64-'TRA_Stock UK'!AP64</f>
        <v>26082563.674942497</v>
      </c>
      <c r="AQ64" s="70">
        <f>'TRA_Stock EU28'!AQ64-'TRA_Stock UK'!AQ64</f>
        <v>27080729.224162094</v>
      </c>
      <c r="AR64" s="70">
        <f>'TRA_Stock EU28'!AR64-'TRA_Stock UK'!AR64</f>
        <v>27901719.679209981</v>
      </c>
      <c r="AS64" s="70">
        <f>'TRA_Stock EU28'!AS64-'TRA_Stock UK'!AS64</f>
        <v>28529916.905595601</v>
      </c>
      <c r="AT64" s="70">
        <f>'TRA_Stock EU28'!AT64-'TRA_Stock UK'!AT64</f>
        <v>28953806.039386183</v>
      </c>
      <c r="AU64" s="70">
        <f>'TRA_Stock EU28'!AU64-'TRA_Stock UK'!AU64</f>
        <v>29173817.216782134</v>
      </c>
      <c r="AV64" s="70">
        <f>'TRA_Stock EU28'!AV64-'TRA_Stock UK'!AV64</f>
        <v>29185140.114307582</v>
      </c>
      <c r="AW64" s="70">
        <f>'TRA_Stock EU28'!AW64-'TRA_Stock UK'!AW64</f>
        <v>28995015.400064941</v>
      </c>
      <c r="AX64" s="70">
        <f>'TRA_Stock EU28'!AX64-'TRA_Stock UK'!AX64</f>
        <v>28612907.296294697</v>
      </c>
      <c r="AY64" s="70">
        <f>'TRA_Stock EU28'!AY64-'TRA_Stock UK'!AY64</f>
        <v>28063074.23670714</v>
      </c>
      <c r="AZ64" s="70">
        <f>'TRA_Stock EU28'!AZ64-'TRA_Stock UK'!AZ64</f>
        <v>27373040.897027809</v>
      </c>
    </row>
    <row r="65" spans="1:52" x14ac:dyDescent="0.35">
      <c r="A65" s="69" t="s">
        <v>890</v>
      </c>
      <c r="B65" s="70">
        <f>'TRA_Stock EU28'!B65-'TRA_Stock UK'!B65</f>
        <v>0</v>
      </c>
      <c r="C65" s="70">
        <f>'TRA_Stock EU28'!C65-'TRA_Stock UK'!C65</f>
        <v>0</v>
      </c>
      <c r="D65" s="70">
        <f>'TRA_Stock EU28'!D65-'TRA_Stock UK'!D65</f>
        <v>0</v>
      </c>
      <c r="E65" s="70">
        <f>'TRA_Stock EU28'!E65-'TRA_Stock UK'!E65</f>
        <v>0</v>
      </c>
      <c r="F65" s="70">
        <f>'TRA_Stock EU28'!F65-'TRA_Stock UK'!F65</f>
        <v>0</v>
      </c>
      <c r="G65" s="70">
        <f>'TRA_Stock EU28'!G65-'TRA_Stock UK'!G65</f>
        <v>0</v>
      </c>
      <c r="H65" s="70">
        <f>'TRA_Stock EU28'!H65-'TRA_Stock UK'!H65</f>
        <v>0</v>
      </c>
      <c r="I65" s="70">
        <f>'TRA_Stock EU28'!I65-'TRA_Stock UK'!I65</f>
        <v>0</v>
      </c>
      <c r="J65" s="70">
        <f>'TRA_Stock EU28'!J65-'TRA_Stock UK'!J65</f>
        <v>0</v>
      </c>
      <c r="K65" s="70">
        <f>'TRA_Stock EU28'!K65-'TRA_Stock UK'!K65</f>
        <v>0</v>
      </c>
      <c r="L65" s="70">
        <f>'TRA_Stock EU28'!L65-'TRA_Stock UK'!L65</f>
        <v>0</v>
      </c>
      <c r="M65" s="70">
        <f>'TRA_Stock EU28'!M65-'TRA_Stock UK'!M65</f>
        <v>0</v>
      </c>
      <c r="N65" s="70">
        <f>'TRA_Stock EU28'!N65-'TRA_Stock UK'!N65</f>
        <v>0</v>
      </c>
      <c r="O65" s="70">
        <f>'TRA_Stock EU28'!O65-'TRA_Stock UK'!O65</f>
        <v>0</v>
      </c>
      <c r="P65" s="70">
        <f>'TRA_Stock EU28'!P65-'TRA_Stock UK'!P65</f>
        <v>0</v>
      </c>
      <c r="Q65" s="70">
        <f>'TRA_Stock EU28'!Q65-'TRA_Stock UK'!Q65</f>
        <v>0</v>
      </c>
      <c r="R65" s="70">
        <f>'TRA_Stock EU28'!R65-'TRA_Stock UK'!R65</f>
        <v>0</v>
      </c>
      <c r="S65" s="70">
        <f>'TRA_Stock EU28'!S65-'TRA_Stock UK'!S65</f>
        <v>0</v>
      </c>
      <c r="T65" s="70">
        <f>'TRA_Stock EU28'!T65-'TRA_Stock UK'!T65</f>
        <v>0</v>
      </c>
      <c r="U65" s="70">
        <f>'TRA_Stock EU28'!U65-'TRA_Stock UK'!U65</f>
        <v>0</v>
      </c>
      <c r="V65" s="70">
        <f>'TRA_Stock EU28'!V65-'TRA_Stock UK'!V65</f>
        <v>0</v>
      </c>
      <c r="W65" s="70">
        <f>'TRA_Stock EU28'!W65-'TRA_Stock UK'!W65</f>
        <v>0</v>
      </c>
      <c r="X65" s="70">
        <f>'TRA_Stock EU28'!X65-'TRA_Stock UK'!X65</f>
        <v>0</v>
      </c>
      <c r="Y65" s="70">
        <f>'TRA_Stock EU28'!Y65-'TRA_Stock UK'!Y65</f>
        <v>0</v>
      </c>
      <c r="Z65" s="70">
        <f>'TRA_Stock EU28'!Z65-'TRA_Stock UK'!Z65</f>
        <v>0</v>
      </c>
      <c r="AA65" s="70">
        <f>'TRA_Stock EU28'!AA65-'TRA_Stock UK'!AA65</f>
        <v>0</v>
      </c>
      <c r="AB65" s="70">
        <f>'TRA_Stock EU28'!AB65-'TRA_Stock UK'!AB65</f>
        <v>0</v>
      </c>
      <c r="AC65" s="70">
        <f>'TRA_Stock EU28'!AC65-'TRA_Stock UK'!AC65</f>
        <v>0</v>
      </c>
      <c r="AD65" s="70">
        <f>'TRA_Stock EU28'!AD65-'TRA_Stock UK'!AD65</f>
        <v>0</v>
      </c>
      <c r="AE65" s="70">
        <f>'TRA_Stock EU28'!AE65-'TRA_Stock UK'!AE65</f>
        <v>0</v>
      </c>
      <c r="AF65" s="70">
        <f>'TRA_Stock EU28'!AF65-'TRA_Stock UK'!AF65</f>
        <v>0</v>
      </c>
      <c r="AG65" s="70">
        <f>'TRA_Stock EU28'!AG65-'TRA_Stock UK'!AG65</f>
        <v>0</v>
      </c>
      <c r="AH65" s="70">
        <f>'TRA_Stock EU28'!AH65-'TRA_Stock UK'!AH65</f>
        <v>0</v>
      </c>
      <c r="AI65" s="70">
        <f>'TRA_Stock EU28'!AI65-'TRA_Stock UK'!AI65</f>
        <v>0</v>
      </c>
      <c r="AJ65" s="70">
        <f>'TRA_Stock EU28'!AJ65-'TRA_Stock UK'!AJ65</f>
        <v>0</v>
      </c>
      <c r="AK65" s="70">
        <f>'TRA_Stock EU28'!AK65-'TRA_Stock UK'!AK65</f>
        <v>0</v>
      </c>
      <c r="AL65" s="70">
        <f>'TRA_Stock EU28'!AL65-'TRA_Stock UK'!AL65</f>
        <v>0</v>
      </c>
      <c r="AM65" s="70">
        <f>'TRA_Stock EU28'!AM65-'TRA_Stock UK'!AM65</f>
        <v>0</v>
      </c>
      <c r="AN65" s="70">
        <f>'TRA_Stock EU28'!AN65-'TRA_Stock UK'!AN65</f>
        <v>0</v>
      </c>
      <c r="AO65" s="70">
        <f>'TRA_Stock EU28'!AO65-'TRA_Stock UK'!AO65</f>
        <v>0</v>
      </c>
      <c r="AP65" s="70">
        <f>'TRA_Stock EU28'!AP65-'TRA_Stock UK'!AP65</f>
        <v>0</v>
      </c>
      <c r="AQ65" s="70">
        <f>'TRA_Stock EU28'!AQ65-'TRA_Stock UK'!AQ65</f>
        <v>0</v>
      </c>
      <c r="AR65" s="70">
        <f>'TRA_Stock EU28'!AR65-'TRA_Stock UK'!AR65</f>
        <v>0</v>
      </c>
      <c r="AS65" s="70">
        <f>'TRA_Stock EU28'!AS65-'TRA_Stock UK'!AS65</f>
        <v>0</v>
      </c>
      <c r="AT65" s="70">
        <f>'TRA_Stock EU28'!AT65-'TRA_Stock UK'!AT65</f>
        <v>0</v>
      </c>
      <c r="AU65" s="70">
        <f>'TRA_Stock EU28'!AU65-'TRA_Stock UK'!AU65</f>
        <v>0</v>
      </c>
      <c r="AV65" s="70">
        <f>'TRA_Stock EU28'!AV65-'TRA_Stock UK'!AV65</f>
        <v>0</v>
      </c>
      <c r="AW65" s="70">
        <f>'TRA_Stock EU28'!AW65-'TRA_Stock UK'!AW65</f>
        <v>0</v>
      </c>
      <c r="AX65" s="70">
        <f>'TRA_Stock EU28'!AX65-'TRA_Stock UK'!AX65</f>
        <v>0</v>
      </c>
      <c r="AY65" s="70">
        <f>'TRA_Stock EU28'!AY65-'TRA_Stock UK'!AY65</f>
        <v>0</v>
      </c>
      <c r="AZ65" s="70">
        <f>'TRA_Stock EU28'!AZ65-'TRA_Stock UK'!AZ65</f>
        <v>0</v>
      </c>
    </row>
    <row r="66" spans="1:52" x14ac:dyDescent="0.35">
      <c r="A66" s="69" t="s">
        <v>891</v>
      </c>
      <c r="B66" s="70">
        <f>'TRA_Stock EU28'!B66-'TRA_Stock UK'!B66</f>
        <v>0</v>
      </c>
      <c r="C66" s="70">
        <f>'TRA_Stock EU28'!C66-'TRA_Stock UK'!C66</f>
        <v>0</v>
      </c>
      <c r="D66" s="70">
        <f>'TRA_Stock EU28'!D66-'TRA_Stock UK'!D66</f>
        <v>0</v>
      </c>
      <c r="E66" s="70">
        <f>'TRA_Stock EU28'!E66-'TRA_Stock UK'!E66</f>
        <v>0</v>
      </c>
      <c r="F66" s="70">
        <f>'TRA_Stock EU28'!F66-'TRA_Stock UK'!F66</f>
        <v>0</v>
      </c>
      <c r="G66" s="70">
        <f>'TRA_Stock EU28'!G66-'TRA_Stock UK'!G66</f>
        <v>0</v>
      </c>
      <c r="H66" s="70">
        <f>'TRA_Stock EU28'!H66-'TRA_Stock UK'!H66</f>
        <v>0</v>
      </c>
      <c r="I66" s="70">
        <f>'TRA_Stock EU28'!I66-'TRA_Stock UK'!I66</f>
        <v>0</v>
      </c>
      <c r="J66" s="70">
        <f>'TRA_Stock EU28'!J66-'TRA_Stock UK'!J66</f>
        <v>0</v>
      </c>
      <c r="K66" s="70">
        <f>'TRA_Stock EU28'!K66-'TRA_Stock UK'!K66</f>
        <v>0</v>
      </c>
      <c r="L66" s="70">
        <f>'TRA_Stock EU28'!L66-'TRA_Stock UK'!L66</f>
        <v>0</v>
      </c>
      <c r="M66" s="70">
        <f>'TRA_Stock EU28'!M66-'TRA_Stock UK'!M66</f>
        <v>0</v>
      </c>
      <c r="N66" s="70">
        <f>'TRA_Stock EU28'!N66-'TRA_Stock UK'!N66</f>
        <v>0</v>
      </c>
      <c r="O66" s="70">
        <f>'TRA_Stock EU28'!O66-'TRA_Stock UK'!O66</f>
        <v>0</v>
      </c>
      <c r="P66" s="70">
        <f>'TRA_Stock EU28'!P66-'TRA_Stock UK'!P66</f>
        <v>0</v>
      </c>
      <c r="Q66" s="70">
        <f>'TRA_Stock EU28'!Q66-'TRA_Stock UK'!Q66</f>
        <v>0</v>
      </c>
      <c r="R66" s="70">
        <f>'TRA_Stock EU28'!R66-'TRA_Stock UK'!R66</f>
        <v>0</v>
      </c>
      <c r="S66" s="70">
        <f>'TRA_Stock EU28'!S66-'TRA_Stock UK'!S66</f>
        <v>0</v>
      </c>
      <c r="T66" s="70">
        <f>'TRA_Stock EU28'!T66-'TRA_Stock UK'!T66</f>
        <v>0</v>
      </c>
      <c r="U66" s="70">
        <f>'TRA_Stock EU28'!U66-'TRA_Stock UK'!U66</f>
        <v>0</v>
      </c>
      <c r="V66" s="70">
        <f>'TRA_Stock EU28'!V66-'TRA_Stock UK'!V66</f>
        <v>0</v>
      </c>
      <c r="W66" s="70">
        <f>'TRA_Stock EU28'!W66-'TRA_Stock UK'!W66</f>
        <v>0</v>
      </c>
      <c r="X66" s="70">
        <f>'TRA_Stock EU28'!X66-'TRA_Stock UK'!X66</f>
        <v>0</v>
      </c>
      <c r="Y66" s="70">
        <f>'TRA_Stock EU28'!Y66-'TRA_Stock UK'!Y66</f>
        <v>0</v>
      </c>
      <c r="Z66" s="70">
        <f>'TRA_Stock EU28'!Z66-'TRA_Stock UK'!Z66</f>
        <v>0</v>
      </c>
      <c r="AA66" s="70">
        <f>'TRA_Stock EU28'!AA66-'TRA_Stock UK'!AA66</f>
        <v>0</v>
      </c>
      <c r="AB66" s="70">
        <f>'TRA_Stock EU28'!AB66-'TRA_Stock UK'!AB66</f>
        <v>0</v>
      </c>
      <c r="AC66" s="70">
        <f>'TRA_Stock EU28'!AC66-'TRA_Stock UK'!AC66</f>
        <v>0</v>
      </c>
      <c r="AD66" s="70">
        <f>'TRA_Stock EU28'!AD66-'TRA_Stock UK'!AD66</f>
        <v>0</v>
      </c>
      <c r="AE66" s="70">
        <f>'TRA_Stock EU28'!AE66-'TRA_Stock UK'!AE66</f>
        <v>0</v>
      </c>
      <c r="AF66" s="70">
        <f>'TRA_Stock EU28'!AF66-'TRA_Stock UK'!AF66</f>
        <v>0</v>
      </c>
      <c r="AG66" s="70">
        <f>'TRA_Stock EU28'!AG66-'TRA_Stock UK'!AG66</f>
        <v>0</v>
      </c>
      <c r="AH66" s="70">
        <f>'TRA_Stock EU28'!AH66-'TRA_Stock UK'!AH66</f>
        <v>0</v>
      </c>
      <c r="AI66" s="70">
        <f>'TRA_Stock EU28'!AI66-'TRA_Stock UK'!AI66</f>
        <v>0</v>
      </c>
      <c r="AJ66" s="70">
        <f>'TRA_Stock EU28'!AJ66-'TRA_Stock UK'!AJ66</f>
        <v>0</v>
      </c>
      <c r="AK66" s="70">
        <f>'TRA_Stock EU28'!AK66-'TRA_Stock UK'!AK66</f>
        <v>0</v>
      </c>
      <c r="AL66" s="70">
        <f>'TRA_Stock EU28'!AL66-'TRA_Stock UK'!AL66</f>
        <v>0</v>
      </c>
      <c r="AM66" s="70">
        <f>'TRA_Stock EU28'!AM66-'TRA_Stock UK'!AM66</f>
        <v>0</v>
      </c>
      <c r="AN66" s="70">
        <f>'TRA_Stock EU28'!AN66-'TRA_Stock UK'!AN66</f>
        <v>0</v>
      </c>
      <c r="AO66" s="70">
        <f>'TRA_Stock EU28'!AO66-'TRA_Stock UK'!AO66</f>
        <v>0</v>
      </c>
      <c r="AP66" s="70">
        <f>'TRA_Stock EU28'!AP66-'TRA_Stock UK'!AP66</f>
        <v>0</v>
      </c>
      <c r="AQ66" s="70">
        <f>'TRA_Stock EU28'!AQ66-'TRA_Stock UK'!AQ66</f>
        <v>0</v>
      </c>
      <c r="AR66" s="70">
        <f>'TRA_Stock EU28'!AR66-'TRA_Stock UK'!AR66</f>
        <v>0</v>
      </c>
      <c r="AS66" s="70">
        <f>'TRA_Stock EU28'!AS66-'TRA_Stock UK'!AS66</f>
        <v>0</v>
      </c>
      <c r="AT66" s="70">
        <f>'TRA_Stock EU28'!AT66-'TRA_Stock UK'!AT66</f>
        <v>0</v>
      </c>
      <c r="AU66" s="70">
        <f>'TRA_Stock EU28'!AU66-'TRA_Stock UK'!AU66</f>
        <v>0</v>
      </c>
      <c r="AV66" s="70">
        <f>'TRA_Stock EU28'!AV66-'TRA_Stock UK'!AV66</f>
        <v>0</v>
      </c>
      <c r="AW66" s="70">
        <f>'TRA_Stock EU28'!AW66-'TRA_Stock UK'!AW66</f>
        <v>0</v>
      </c>
      <c r="AX66" s="70">
        <f>'TRA_Stock EU28'!AX66-'TRA_Stock UK'!AX66</f>
        <v>0</v>
      </c>
      <c r="AY66" s="70">
        <f>'TRA_Stock EU28'!AY66-'TRA_Stock UK'!AY66</f>
        <v>0</v>
      </c>
      <c r="AZ66" s="70">
        <f>'TRA_Stock EU28'!AZ66-'TRA_Stock UK'!AZ66</f>
        <v>0</v>
      </c>
    </row>
    <row r="67" spans="1:52" x14ac:dyDescent="0.35">
      <c r="A67" s="69" t="s">
        <v>880</v>
      </c>
      <c r="B67" s="70">
        <f>'TRA_Stock EU28'!B67-'TRA_Stock UK'!B67</f>
        <v>0</v>
      </c>
      <c r="C67" s="70">
        <f>'TRA_Stock EU28'!C67-'TRA_Stock UK'!C67</f>
        <v>0</v>
      </c>
      <c r="D67" s="70">
        <f>'TRA_Stock EU28'!D67-'TRA_Stock UK'!D67</f>
        <v>0</v>
      </c>
      <c r="E67" s="70">
        <f>'TRA_Stock EU28'!E67-'TRA_Stock UK'!E67</f>
        <v>0</v>
      </c>
      <c r="F67" s="70">
        <f>'TRA_Stock EU28'!F67-'TRA_Stock UK'!F67</f>
        <v>0</v>
      </c>
      <c r="G67" s="70">
        <f>'TRA_Stock EU28'!G67-'TRA_Stock UK'!G67</f>
        <v>0</v>
      </c>
      <c r="H67" s="70">
        <f>'TRA_Stock EU28'!H67-'TRA_Stock UK'!H67</f>
        <v>0</v>
      </c>
      <c r="I67" s="70">
        <f>'TRA_Stock EU28'!I67-'TRA_Stock UK'!I67</f>
        <v>0</v>
      </c>
      <c r="J67" s="70">
        <f>'TRA_Stock EU28'!J67-'TRA_Stock UK'!J67</f>
        <v>0</v>
      </c>
      <c r="K67" s="70">
        <f>'TRA_Stock EU28'!K67-'TRA_Stock UK'!K67</f>
        <v>0</v>
      </c>
      <c r="L67" s="70">
        <f>'TRA_Stock EU28'!L67-'TRA_Stock UK'!L67</f>
        <v>0</v>
      </c>
      <c r="M67" s="70">
        <f>'TRA_Stock EU28'!M67-'TRA_Stock UK'!M67</f>
        <v>0</v>
      </c>
      <c r="N67" s="70">
        <f>'TRA_Stock EU28'!N67-'TRA_Stock UK'!N67</f>
        <v>0</v>
      </c>
      <c r="O67" s="70">
        <f>'TRA_Stock EU28'!O67-'TRA_Stock UK'!O67</f>
        <v>0</v>
      </c>
      <c r="P67" s="70">
        <f>'TRA_Stock EU28'!P67-'TRA_Stock UK'!P67</f>
        <v>0</v>
      </c>
      <c r="Q67" s="70">
        <f>'TRA_Stock EU28'!Q67-'TRA_Stock UK'!Q67</f>
        <v>0</v>
      </c>
      <c r="R67" s="70">
        <f>'TRA_Stock EU28'!R67-'TRA_Stock UK'!R67</f>
        <v>0</v>
      </c>
      <c r="S67" s="70">
        <f>'TRA_Stock EU28'!S67-'TRA_Stock UK'!S67</f>
        <v>0</v>
      </c>
      <c r="T67" s="70">
        <f>'TRA_Stock EU28'!T67-'TRA_Stock UK'!T67</f>
        <v>0</v>
      </c>
      <c r="U67" s="70">
        <f>'TRA_Stock EU28'!U67-'TRA_Stock UK'!U67</f>
        <v>0</v>
      </c>
      <c r="V67" s="70">
        <f>'TRA_Stock EU28'!V67-'TRA_Stock UK'!V67</f>
        <v>0</v>
      </c>
      <c r="W67" s="70">
        <f>'TRA_Stock EU28'!W67-'TRA_Stock UK'!W67</f>
        <v>0.99999999132128148</v>
      </c>
      <c r="X67" s="70">
        <f>'TRA_Stock EU28'!X67-'TRA_Stock UK'!X67</f>
        <v>2.9999999934331161</v>
      </c>
      <c r="Y67" s="70">
        <f>'TRA_Stock EU28'!Y67-'TRA_Stock UK'!Y67</f>
        <v>6.0000000536877538</v>
      </c>
      <c r="Z67" s="70">
        <f>'TRA_Stock EU28'!Z67-'TRA_Stock UK'!Z67</f>
        <v>9.9999999209615709</v>
      </c>
      <c r="AA67" s="70">
        <f>'TRA_Stock EU28'!AA67-'TRA_Stock UK'!AA67</f>
        <v>14.000000090897448</v>
      </c>
      <c r="AB67" s="70">
        <f>'TRA_Stock EU28'!AB67-'TRA_Stock UK'!AB67</f>
        <v>18.000000045444047</v>
      </c>
      <c r="AC67" s="70">
        <f>'TRA_Stock EU28'!AC67-'TRA_Stock UK'!AC67</f>
        <v>21.999999749813469</v>
      </c>
      <c r="AD67" s="70">
        <f>'TRA_Stock EU28'!AD67-'TRA_Stock UK'!AD67</f>
        <v>25.999999856748772</v>
      </c>
      <c r="AE67" s="70">
        <f>'TRA_Stock EU28'!AE67-'TRA_Stock UK'!AE67</f>
        <v>30.000000626796883</v>
      </c>
      <c r="AF67" s="70">
        <f>'TRA_Stock EU28'!AF67-'TRA_Stock UK'!AF67</f>
        <v>35.000000158980171</v>
      </c>
      <c r="AG67" s="70">
        <f>'TRA_Stock EU28'!AG67-'TRA_Stock UK'!AG67</f>
        <v>40.999999993053564</v>
      </c>
      <c r="AH67" s="70">
        <f>'TRA_Stock EU28'!AH67-'TRA_Stock UK'!AH67</f>
        <v>46.999999845141417</v>
      </c>
      <c r="AI67" s="70">
        <f>'TRA_Stock EU28'!AI67-'TRA_Stock UK'!AI67</f>
        <v>53.999999203146622</v>
      </c>
      <c r="AJ67" s="70">
        <f>'TRA_Stock EU28'!AJ67-'TRA_Stock UK'!AJ67</f>
        <v>61.000001390098348</v>
      </c>
      <c r="AK67" s="70">
        <f>'TRA_Stock EU28'!AK67-'TRA_Stock UK'!AK67</f>
        <v>69.000000152643764</v>
      </c>
      <c r="AL67" s="70">
        <f>'TRA_Stock EU28'!AL67-'TRA_Stock UK'!AL67</f>
        <v>77.000002179598354</v>
      </c>
      <c r="AM67" s="70">
        <f>'TRA_Stock EU28'!AM67-'TRA_Stock UK'!AM67</f>
        <v>84.999999471908708</v>
      </c>
      <c r="AN67" s="70">
        <f>'TRA_Stock EU28'!AN67-'TRA_Stock UK'!AN67</f>
        <v>93.000000735880704</v>
      </c>
      <c r="AO67" s="70">
        <f>'TRA_Stock EU28'!AO67-'TRA_Stock UK'!AO67</f>
        <v>100.99999941598557</v>
      </c>
      <c r="AP67" s="70">
        <f>'TRA_Stock EU28'!AP67-'TRA_Stock UK'!AP67</f>
        <v>108.99999692525576</v>
      </c>
      <c r="AQ67" s="70">
        <f>'TRA_Stock EU28'!AQ67-'TRA_Stock UK'!AQ67</f>
        <v>117.00000171088902</v>
      </c>
      <c r="AR67" s="70">
        <f>'TRA_Stock EU28'!AR67-'TRA_Stock UK'!AR67</f>
        <v>124.99999976346339</v>
      </c>
      <c r="AS67" s="70">
        <f>'TRA_Stock EU28'!AS67-'TRA_Stock UK'!AS67</f>
        <v>132.00000049086304</v>
      </c>
      <c r="AT67" s="70">
        <f>'TRA_Stock EU28'!AT67-'TRA_Stock UK'!AT67</f>
        <v>138.00000172899598</v>
      </c>
      <c r="AU67" s="70">
        <f>'TRA_Stock EU28'!AU67-'TRA_Stock UK'!AU67</f>
        <v>143.00000143936606</v>
      </c>
      <c r="AV67" s="70">
        <f>'TRA_Stock EU28'!AV67-'TRA_Stock UK'!AV67</f>
        <v>141.99999525356247</v>
      </c>
      <c r="AW67" s="70">
        <f>'TRA_Stock EU28'!AW67-'TRA_Stock UK'!AW67</f>
        <v>142.00000312578899</v>
      </c>
      <c r="AX67" s="70">
        <f>'TRA_Stock EU28'!AX67-'TRA_Stock UK'!AX67</f>
        <v>143.0000001034667</v>
      </c>
      <c r="AY67" s="70">
        <f>'TRA_Stock EU28'!AY67-'TRA_Stock UK'!AY67</f>
        <v>140.99999935817965</v>
      </c>
      <c r="AZ67" s="70">
        <f>'TRA_Stock EU28'!AZ67-'TRA_Stock UK'!AZ67</f>
        <v>136.99999927307789</v>
      </c>
    </row>
    <row r="68" spans="1:52" x14ac:dyDescent="0.35">
      <c r="A68" s="69" t="s">
        <v>881</v>
      </c>
      <c r="B68" s="70">
        <f>'TRA_Stock EU28'!B68-'TRA_Stock UK'!B68</f>
        <v>0</v>
      </c>
      <c r="C68" s="70">
        <f>'TRA_Stock EU28'!C68-'TRA_Stock UK'!C68</f>
        <v>0</v>
      </c>
      <c r="D68" s="70">
        <f>'TRA_Stock EU28'!D68-'TRA_Stock UK'!D68</f>
        <v>0</v>
      </c>
      <c r="E68" s="70">
        <f>'TRA_Stock EU28'!E68-'TRA_Stock UK'!E68</f>
        <v>0</v>
      </c>
      <c r="F68" s="70">
        <f>'TRA_Stock EU28'!F68-'TRA_Stock UK'!F68</f>
        <v>0</v>
      </c>
      <c r="G68" s="70">
        <f>'TRA_Stock EU28'!G68-'TRA_Stock UK'!G68</f>
        <v>0</v>
      </c>
      <c r="H68" s="70">
        <f>'TRA_Stock EU28'!H68-'TRA_Stock UK'!H68</f>
        <v>0</v>
      </c>
      <c r="I68" s="70">
        <f>'TRA_Stock EU28'!I68-'TRA_Stock UK'!I68</f>
        <v>0</v>
      </c>
      <c r="J68" s="70">
        <f>'TRA_Stock EU28'!J68-'TRA_Stock UK'!J68</f>
        <v>0</v>
      </c>
      <c r="K68" s="70">
        <f>'TRA_Stock EU28'!K68-'TRA_Stock UK'!K68</f>
        <v>0</v>
      </c>
      <c r="L68" s="70">
        <f>'TRA_Stock EU28'!L68-'TRA_Stock UK'!L68</f>
        <v>0</v>
      </c>
      <c r="M68" s="70">
        <f>'TRA_Stock EU28'!M68-'TRA_Stock UK'!M68</f>
        <v>0</v>
      </c>
      <c r="N68" s="70">
        <f>'TRA_Stock EU28'!N68-'TRA_Stock UK'!N68</f>
        <v>0</v>
      </c>
      <c r="O68" s="70">
        <f>'TRA_Stock EU28'!O68-'TRA_Stock UK'!O68</f>
        <v>0</v>
      </c>
      <c r="P68" s="70">
        <f>'TRA_Stock EU28'!P68-'TRA_Stock UK'!P68</f>
        <v>0</v>
      </c>
      <c r="Q68" s="70">
        <f>'TRA_Stock EU28'!Q68-'TRA_Stock UK'!Q68</f>
        <v>0</v>
      </c>
      <c r="R68" s="70">
        <f>'TRA_Stock EU28'!R68-'TRA_Stock UK'!R68</f>
        <v>0</v>
      </c>
      <c r="S68" s="70">
        <f>'TRA_Stock EU28'!S68-'TRA_Stock UK'!S68</f>
        <v>0</v>
      </c>
      <c r="T68" s="70">
        <f>'TRA_Stock EU28'!T68-'TRA_Stock UK'!T68</f>
        <v>0</v>
      </c>
      <c r="U68" s="70">
        <f>'TRA_Stock EU28'!U68-'TRA_Stock UK'!U68</f>
        <v>0</v>
      </c>
      <c r="V68" s="70">
        <f>'TRA_Stock EU28'!V68-'TRA_Stock UK'!V68</f>
        <v>0</v>
      </c>
      <c r="W68" s="70">
        <f>'TRA_Stock EU28'!W68-'TRA_Stock UK'!W68</f>
        <v>0</v>
      </c>
      <c r="X68" s="70">
        <f>'TRA_Stock EU28'!X68-'TRA_Stock UK'!X68</f>
        <v>0</v>
      </c>
      <c r="Y68" s="70">
        <f>'TRA_Stock EU28'!Y68-'TRA_Stock UK'!Y68</f>
        <v>0</v>
      </c>
      <c r="Z68" s="70">
        <f>'TRA_Stock EU28'!Z68-'TRA_Stock UK'!Z68</f>
        <v>0</v>
      </c>
      <c r="AA68" s="70">
        <f>'TRA_Stock EU28'!AA68-'TRA_Stock UK'!AA68</f>
        <v>0</v>
      </c>
      <c r="AB68" s="70">
        <f>'TRA_Stock EU28'!AB68-'TRA_Stock UK'!AB68</f>
        <v>0</v>
      </c>
      <c r="AC68" s="70">
        <f>'TRA_Stock EU28'!AC68-'TRA_Stock UK'!AC68</f>
        <v>0</v>
      </c>
      <c r="AD68" s="70">
        <f>'TRA_Stock EU28'!AD68-'TRA_Stock UK'!AD68</f>
        <v>0</v>
      </c>
      <c r="AE68" s="70">
        <f>'TRA_Stock EU28'!AE68-'TRA_Stock UK'!AE68</f>
        <v>0</v>
      </c>
      <c r="AF68" s="70">
        <f>'TRA_Stock EU28'!AF68-'TRA_Stock UK'!AF68</f>
        <v>0</v>
      </c>
      <c r="AG68" s="70">
        <f>'TRA_Stock EU28'!AG68-'TRA_Stock UK'!AG68</f>
        <v>0</v>
      </c>
      <c r="AH68" s="70">
        <f>'TRA_Stock EU28'!AH68-'TRA_Stock UK'!AH68</f>
        <v>0</v>
      </c>
      <c r="AI68" s="70">
        <f>'TRA_Stock EU28'!AI68-'TRA_Stock UK'!AI68</f>
        <v>0</v>
      </c>
      <c r="AJ68" s="70">
        <f>'TRA_Stock EU28'!AJ68-'TRA_Stock UK'!AJ68</f>
        <v>0</v>
      </c>
      <c r="AK68" s="70">
        <f>'TRA_Stock EU28'!AK68-'TRA_Stock UK'!AK68</f>
        <v>0</v>
      </c>
      <c r="AL68" s="70">
        <f>'TRA_Stock EU28'!AL68-'TRA_Stock UK'!AL68</f>
        <v>0</v>
      </c>
      <c r="AM68" s="70">
        <f>'TRA_Stock EU28'!AM68-'TRA_Stock UK'!AM68</f>
        <v>0</v>
      </c>
      <c r="AN68" s="70">
        <f>'TRA_Stock EU28'!AN68-'TRA_Stock UK'!AN68</f>
        <v>0</v>
      </c>
      <c r="AO68" s="70">
        <f>'TRA_Stock EU28'!AO68-'TRA_Stock UK'!AO68</f>
        <v>0</v>
      </c>
      <c r="AP68" s="70">
        <f>'TRA_Stock EU28'!AP68-'TRA_Stock UK'!AP68</f>
        <v>0</v>
      </c>
      <c r="AQ68" s="70">
        <f>'TRA_Stock EU28'!AQ68-'TRA_Stock UK'!AQ68</f>
        <v>0</v>
      </c>
      <c r="AR68" s="70">
        <f>'TRA_Stock EU28'!AR68-'TRA_Stock UK'!AR68</f>
        <v>0</v>
      </c>
      <c r="AS68" s="70">
        <f>'TRA_Stock EU28'!AS68-'TRA_Stock UK'!AS68</f>
        <v>0</v>
      </c>
      <c r="AT68" s="70">
        <f>'TRA_Stock EU28'!AT68-'TRA_Stock UK'!AT68</f>
        <v>0</v>
      </c>
      <c r="AU68" s="70">
        <f>'TRA_Stock EU28'!AU68-'TRA_Stock UK'!AU68</f>
        <v>0</v>
      </c>
      <c r="AV68" s="70">
        <f>'TRA_Stock EU28'!AV68-'TRA_Stock UK'!AV68</f>
        <v>0</v>
      </c>
      <c r="AW68" s="70">
        <f>'TRA_Stock EU28'!AW68-'TRA_Stock UK'!AW68</f>
        <v>0</v>
      </c>
      <c r="AX68" s="70">
        <f>'TRA_Stock EU28'!AX68-'TRA_Stock UK'!AX68</f>
        <v>0</v>
      </c>
      <c r="AY68" s="70">
        <f>'TRA_Stock EU28'!AY68-'TRA_Stock UK'!AY68</f>
        <v>0</v>
      </c>
      <c r="AZ68" s="70">
        <f>'TRA_Stock EU28'!AZ68-'TRA_Stock UK'!AZ68</f>
        <v>0</v>
      </c>
    </row>
    <row r="69" spans="1:52" x14ac:dyDescent="0.35">
      <c r="A69" s="69" t="s">
        <v>892</v>
      </c>
      <c r="B69" s="70">
        <f>'TRA_Stock EU28'!B69-'TRA_Stock UK'!B69</f>
        <v>0</v>
      </c>
      <c r="C69" s="70">
        <f>'TRA_Stock EU28'!C69-'TRA_Stock UK'!C69</f>
        <v>0</v>
      </c>
      <c r="D69" s="70">
        <f>'TRA_Stock EU28'!D69-'TRA_Stock UK'!D69</f>
        <v>0</v>
      </c>
      <c r="E69" s="70">
        <f>'TRA_Stock EU28'!E69-'TRA_Stock UK'!E69</f>
        <v>0</v>
      </c>
      <c r="F69" s="70">
        <f>'TRA_Stock EU28'!F69-'TRA_Stock UK'!F69</f>
        <v>0</v>
      </c>
      <c r="G69" s="70">
        <f>'TRA_Stock EU28'!G69-'TRA_Stock UK'!G69</f>
        <v>0</v>
      </c>
      <c r="H69" s="70">
        <f>'TRA_Stock EU28'!H69-'TRA_Stock UK'!H69</f>
        <v>0</v>
      </c>
      <c r="I69" s="70">
        <f>'TRA_Stock EU28'!I69-'TRA_Stock UK'!I69</f>
        <v>0</v>
      </c>
      <c r="J69" s="70">
        <f>'TRA_Stock EU28'!J69-'TRA_Stock UK'!J69</f>
        <v>0</v>
      </c>
      <c r="K69" s="70">
        <f>'TRA_Stock EU28'!K69-'TRA_Stock UK'!K69</f>
        <v>0</v>
      </c>
      <c r="L69" s="70">
        <f>'TRA_Stock EU28'!L69-'TRA_Stock UK'!L69</f>
        <v>0</v>
      </c>
      <c r="M69" s="70">
        <f>'TRA_Stock EU28'!M69-'TRA_Stock UK'!M69</f>
        <v>0</v>
      </c>
      <c r="N69" s="70">
        <f>'TRA_Stock EU28'!N69-'TRA_Stock UK'!N69</f>
        <v>0</v>
      </c>
      <c r="O69" s="70">
        <f>'TRA_Stock EU28'!O69-'TRA_Stock UK'!O69</f>
        <v>0</v>
      </c>
      <c r="P69" s="70">
        <f>'TRA_Stock EU28'!P69-'TRA_Stock UK'!P69</f>
        <v>0</v>
      </c>
      <c r="Q69" s="70">
        <f>'TRA_Stock EU28'!Q69-'TRA_Stock UK'!Q69</f>
        <v>0</v>
      </c>
      <c r="R69" s="70">
        <f>'TRA_Stock EU28'!R69-'TRA_Stock UK'!R69</f>
        <v>0</v>
      </c>
      <c r="S69" s="70">
        <f>'TRA_Stock EU28'!S69-'TRA_Stock UK'!S69</f>
        <v>0</v>
      </c>
      <c r="T69" s="70">
        <f>'TRA_Stock EU28'!T69-'TRA_Stock UK'!T69</f>
        <v>0</v>
      </c>
      <c r="U69" s="70">
        <f>'TRA_Stock EU28'!U69-'TRA_Stock UK'!U69</f>
        <v>0</v>
      </c>
      <c r="V69" s="70">
        <f>'TRA_Stock EU28'!V69-'TRA_Stock UK'!V69</f>
        <v>0</v>
      </c>
      <c r="W69" s="70">
        <f>'TRA_Stock EU28'!W69-'TRA_Stock UK'!W69</f>
        <v>0</v>
      </c>
      <c r="X69" s="70">
        <f>'TRA_Stock EU28'!X69-'TRA_Stock UK'!X69</f>
        <v>0</v>
      </c>
      <c r="Y69" s="70">
        <f>'TRA_Stock EU28'!Y69-'TRA_Stock UK'!Y69</f>
        <v>0</v>
      </c>
      <c r="Z69" s="70">
        <f>'TRA_Stock EU28'!Z69-'TRA_Stock UK'!Z69</f>
        <v>0</v>
      </c>
      <c r="AA69" s="70">
        <f>'TRA_Stock EU28'!AA69-'TRA_Stock UK'!AA69</f>
        <v>0</v>
      </c>
      <c r="AB69" s="70">
        <f>'TRA_Stock EU28'!AB69-'TRA_Stock UK'!AB69</f>
        <v>0</v>
      </c>
      <c r="AC69" s="70">
        <f>'TRA_Stock EU28'!AC69-'TRA_Stock UK'!AC69</f>
        <v>0</v>
      </c>
      <c r="AD69" s="70">
        <f>'TRA_Stock EU28'!AD69-'TRA_Stock UK'!AD69</f>
        <v>0</v>
      </c>
      <c r="AE69" s="70">
        <f>'TRA_Stock EU28'!AE69-'TRA_Stock UK'!AE69</f>
        <v>0</v>
      </c>
      <c r="AF69" s="70">
        <f>'TRA_Stock EU28'!AF69-'TRA_Stock UK'!AF69</f>
        <v>0</v>
      </c>
      <c r="AG69" s="70">
        <f>'TRA_Stock EU28'!AG69-'TRA_Stock UK'!AG69</f>
        <v>0</v>
      </c>
      <c r="AH69" s="70">
        <f>'TRA_Stock EU28'!AH69-'TRA_Stock UK'!AH69</f>
        <v>0</v>
      </c>
      <c r="AI69" s="70">
        <f>'TRA_Stock EU28'!AI69-'TRA_Stock UK'!AI69</f>
        <v>0</v>
      </c>
      <c r="AJ69" s="70">
        <f>'TRA_Stock EU28'!AJ69-'TRA_Stock UK'!AJ69</f>
        <v>0</v>
      </c>
      <c r="AK69" s="70">
        <f>'TRA_Stock EU28'!AK69-'TRA_Stock UK'!AK69</f>
        <v>0</v>
      </c>
      <c r="AL69" s="70">
        <f>'TRA_Stock EU28'!AL69-'TRA_Stock UK'!AL69</f>
        <v>0</v>
      </c>
      <c r="AM69" s="70">
        <f>'TRA_Stock EU28'!AM69-'TRA_Stock UK'!AM69</f>
        <v>0</v>
      </c>
      <c r="AN69" s="70">
        <f>'TRA_Stock EU28'!AN69-'TRA_Stock UK'!AN69</f>
        <v>0</v>
      </c>
      <c r="AO69" s="70">
        <f>'TRA_Stock EU28'!AO69-'TRA_Stock UK'!AO69</f>
        <v>0</v>
      </c>
      <c r="AP69" s="70">
        <f>'TRA_Stock EU28'!AP69-'TRA_Stock UK'!AP69</f>
        <v>0</v>
      </c>
      <c r="AQ69" s="70">
        <f>'TRA_Stock EU28'!AQ69-'TRA_Stock UK'!AQ69</f>
        <v>0</v>
      </c>
      <c r="AR69" s="70">
        <f>'TRA_Stock EU28'!AR69-'TRA_Stock UK'!AR69</f>
        <v>0</v>
      </c>
      <c r="AS69" s="70">
        <f>'TRA_Stock EU28'!AS69-'TRA_Stock UK'!AS69</f>
        <v>0</v>
      </c>
      <c r="AT69" s="70">
        <f>'TRA_Stock EU28'!AT69-'TRA_Stock UK'!AT69</f>
        <v>0</v>
      </c>
      <c r="AU69" s="70">
        <f>'TRA_Stock EU28'!AU69-'TRA_Stock UK'!AU69</f>
        <v>0</v>
      </c>
      <c r="AV69" s="70">
        <f>'TRA_Stock EU28'!AV69-'TRA_Stock UK'!AV69</f>
        <v>0</v>
      </c>
      <c r="AW69" s="70">
        <f>'TRA_Stock EU28'!AW69-'TRA_Stock UK'!AW69</f>
        <v>0</v>
      </c>
      <c r="AX69" s="70">
        <f>'TRA_Stock EU28'!AX69-'TRA_Stock UK'!AX69</f>
        <v>0</v>
      </c>
      <c r="AY69" s="70">
        <f>'TRA_Stock EU28'!AY69-'TRA_Stock UK'!AY69</f>
        <v>0</v>
      </c>
      <c r="AZ69" s="70">
        <f>'TRA_Stock EU28'!AZ69-'TRA_Stock UK'!AZ69</f>
        <v>0</v>
      </c>
    </row>
    <row r="70" spans="1:52" x14ac:dyDescent="0.35">
      <c r="A70" s="67" t="s">
        <v>883</v>
      </c>
      <c r="B70" s="68">
        <f>'TRA_Stock EU28'!B70-'TRA_Stock UK'!B70</f>
        <v>0</v>
      </c>
      <c r="C70" s="68">
        <f>'TRA_Stock EU28'!C70-'TRA_Stock UK'!C70</f>
        <v>0</v>
      </c>
      <c r="D70" s="68">
        <f>'TRA_Stock EU28'!D70-'TRA_Stock UK'!D70</f>
        <v>0</v>
      </c>
      <c r="E70" s="68">
        <f>'TRA_Stock EU28'!E70-'TRA_Stock UK'!E70</f>
        <v>9</v>
      </c>
      <c r="F70" s="68">
        <f>'TRA_Stock EU28'!F70-'TRA_Stock UK'!F70</f>
        <v>13.000000000000004</v>
      </c>
      <c r="G70" s="68">
        <f>'TRA_Stock EU28'!G70-'TRA_Stock UK'!G70</f>
        <v>15</v>
      </c>
      <c r="H70" s="68">
        <f>'TRA_Stock EU28'!H70-'TRA_Stock UK'!H70</f>
        <v>50</v>
      </c>
      <c r="I70" s="68">
        <f>'TRA_Stock EU28'!I70-'TRA_Stock UK'!I70</f>
        <v>76</v>
      </c>
      <c r="J70" s="68">
        <f>'TRA_Stock EU28'!J70-'TRA_Stock UK'!J70</f>
        <v>1064</v>
      </c>
      <c r="K70" s="68">
        <f>'TRA_Stock EU28'!K70-'TRA_Stock UK'!K70</f>
        <v>2126</v>
      </c>
      <c r="L70" s="68">
        <f>'TRA_Stock EU28'!L70-'TRA_Stock UK'!L70</f>
        <v>8051</v>
      </c>
      <c r="M70" s="68">
        <f>'TRA_Stock EU28'!M70-'TRA_Stock UK'!M70</f>
        <v>23302</v>
      </c>
      <c r="N70" s="68">
        <f>'TRA_Stock EU28'!N70-'TRA_Stock UK'!N70</f>
        <v>36912</v>
      </c>
      <c r="O70" s="68">
        <f>'TRA_Stock EU28'!O70-'TRA_Stock UK'!O70</f>
        <v>59760</v>
      </c>
      <c r="P70" s="68">
        <f>'TRA_Stock EU28'!P70-'TRA_Stock UK'!P70</f>
        <v>89733</v>
      </c>
      <c r="Q70" s="68">
        <f>'TRA_Stock EU28'!Q70-'TRA_Stock UK'!Q70</f>
        <v>135538</v>
      </c>
      <c r="R70" s="68">
        <f>'TRA_Stock EU28'!R70-'TRA_Stock UK'!R70</f>
        <v>215798.54783409022</v>
      </c>
      <c r="S70" s="68">
        <f>'TRA_Stock EU28'!S70-'TRA_Stock UK'!S70</f>
        <v>302381.00168386591</v>
      </c>
      <c r="T70" s="68">
        <f>'TRA_Stock EU28'!T70-'TRA_Stock UK'!T70</f>
        <v>420511.01174312521</v>
      </c>
      <c r="U70" s="68">
        <f>'TRA_Stock EU28'!U70-'TRA_Stock UK'!U70</f>
        <v>592739.00279177679</v>
      </c>
      <c r="V70" s="68">
        <f>'TRA_Stock EU28'!V70-'TRA_Stock UK'!V70</f>
        <v>802144.98698383593</v>
      </c>
      <c r="W70" s="68">
        <f>'TRA_Stock EU28'!W70-'TRA_Stock UK'!W70</f>
        <v>2394378.9951061863</v>
      </c>
      <c r="X70" s="68">
        <f>'TRA_Stock EU28'!X70-'TRA_Stock UK'!X70</f>
        <v>4309294.8927467931</v>
      </c>
      <c r="Y70" s="68">
        <f>'TRA_Stock EU28'!Y70-'TRA_Stock UK'!Y70</f>
        <v>6620317.9998297524</v>
      </c>
      <c r="Z70" s="68">
        <f>'TRA_Stock EU28'!Z70-'TRA_Stock UK'!Z70</f>
        <v>8751166.2413503844</v>
      </c>
      <c r="AA70" s="68">
        <f>'TRA_Stock EU28'!AA70-'TRA_Stock UK'!AA70</f>
        <v>10767297.21634917</v>
      </c>
      <c r="AB70" s="68">
        <f>'TRA_Stock EU28'!AB70-'TRA_Stock UK'!AB70</f>
        <v>12486488.224239884</v>
      </c>
      <c r="AC70" s="68">
        <f>'TRA_Stock EU28'!AC70-'TRA_Stock UK'!AC70</f>
        <v>14058528.748430228</v>
      </c>
      <c r="AD70" s="68">
        <f>'TRA_Stock EU28'!AD70-'TRA_Stock UK'!AD70</f>
        <v>15371539.993441125</v>
      </c>
      <c r="AE70" s="68">
        <f>'TRA_Stock EU28'!AE70-'TRA_Stock UK'!AE70</f>
        <v>16563612.063091256</v>
      </c>
      <c r="AF70" s="68">
        <f>'TRA_Stock EU28'!AF70-'TRA_Stock UK'!AF70</f>
        <v>17886529.824053157</v>
      </c>
      <c r="AG70" s="68">
        <f>'TRA_Stock EU28'!AG70-'TRA_Stock UK'!AG70</f>
        <v>19362964.483482305</v>
      </c>
      <c r="AH70" s="68">
        <f>'TRA_Stock EU28'!AH70-'TRA_Stock UK'!AH70</f>
        <v>21031935.522333104</v>
      </c>
      <c r="AI70" s="68">
        <f>'TRA_Stock EU28'!AI70-'TRA_Stock UK'!AI70</f>
        <v>22907267.258355148</v>
      </c>
      <c r="AJ70" s="68">
        <f>'TRA_Stock EU28'!AJ70-'TRA_Stock UK'!AJ70</f>
        <v>24998776.091064155</v>
      </c>
      <c r="AK70" s="68">
        <f>'TRA_Stock EU28'!AK70-'TRA_Stock UK'!AK70</f>
        <v>27301637.507983308</v>
      </c>
      <c r="AL70" s="68">
        <f>'TRA_Stock EU28'!AL70-'TRA_Stock UK'!AL70</f>
        <v>29822691.25224122</v>
      </c>
      <c r="AM70" s="68">
        <f>'TRA_Stock EU28'!AM70-'TRA_Stock UK'!AM70</f>
        <v>32534415.592772834</v>
      </c>
      <c r="AN70" s="68">
        <f>'TRA_Stock EU28'!AN70-'TRA_Stock UK'!AN70</f>
        <v>35425122.921737805</v>
      </c>
      <c r="AO70" s="68">
        <f>'TRA_Stock EU28'!AO70-'TRA_Stock UK'!AO70</f>
        <v>38444064.953496672</v>
      </c>
      <c r="AP70" s="68">
        <f>'TRA_Stock EU28'!AP70-'TRA_Stock UK'!AP70</f>
        <v>41588390.169306442</v>
      </c>
      <c r="AQ70" s="68">
        <f>'TRA_Stock EU28'!AQ70-'TRA_Stock UK'!AQ70</f>
        <v>44826942.626933679</v>
      </c>
      <c r="AR70" s="68">
        <f>'TRA_Stock EU28'!AR70-'TRA_Stock UK'!AR70</f>
        <v>48141689.127751589</v>
      </c>
      <c r="AS70" s="68">
        <f>'TRA_Stock EU28'!AS70-'TRA_Stock UK'!AS70</f>
        <v>51487335.236953698</v>
      </c>
      <c r="AT70" s="68">
        <f>'TRA_Stock EU28'!AT70-'TRA_Stock UK'!AT70</f>
        <v>54857448.039359175</v>
      </c>
      <c r="AU70" s="68">
        <f>'TRA_Stock EU28'!AU70-'TRA_Stock UK'!AU70</f>
        <v>58198125.497821003</v>
      </c>
      <c r="AV70" s="68">
        <f>'TRA_Stock EU28'!AV70-'TRA_Stock UK'!AV70</f>
        <v>61504132.417907029</v>
      </c>
      <c r="AW70" s="68">
        <f>'TRA_Stock EU28'!AW70-'TRA_Stock UK'!AW70</f>
        <v>64719921.367465273</v>
      </c>
      <c r="AX70" s="68">
        <f>'TRA_Stock EU28'!AX70-'TRA_Stock UK'!AX70</f>
        <v>67854722.185459524</v>
      </c>
      <c r="AY70" s="68">
        <f>'TRA_Stock EU28'!AY70-'TRA_Stock UK'!AY70</f>
        <v>70881516.095723182</v>
      </c>
      <c r="AZ70" s="68">
        <f>'TRA_Stock EU28'!AZ70-'TRA_Stock UK'!AZ70</f>
        <v>73816315.928306162</v>
      </c>
    </row>
    <row r="71" spans="1:52" x14ac:dyDescent="0.35">
      <c r="A71" s="69" t="s">
        <v>884</v>
      </c>
      <c r="B71" s="70">
        <f>'TRA_Stock EU28'!B71-'TRA_Stock UK'!B71</f>
        <v>0</v>
      </c>
      <c r="C71" s="70">
        <f>'TRA_Stock EU28'!C71-'TRA_Stock UK'!C71</f>
        <v>0</v>
      </c>
      <c r="D71" s="70">
        <f>'TRA_Stock EU28'!D71-'TRA_Stock UK'!D71</f>
        <v>0</v>
      </c>
      <c r="E71" s="70">
        <f>'TRA_Stock EU28'!E71-'TRA_Stock UK'!E71</f>
        <v>9</v>
      </c>
      <c r="F71" s="70">
        <f>'TRA_Stock EU28'!F71-'TRA_Stock UK'!F71</f>
        <v>13.000000000000004</v>
      </c>
      <c r="G71" s="70">
        <f>'TRA_Stock EU28'!G71-'TRA_Stock UK'!G71</f>
        <v>15</v>
      </c>
      <c r="H71" s="70">
        <f>'TRA_Stock EU28'!H71-'TRA_Stock UK'!H71</f>
        <v>50</v>
      </c>
      <c r="I71" s="70">
        <f>'TRA_Stock EU28'!I71-'TRA_Stock UK'!I71</f>
        <v>76</v>
      </c>
      <c r="J71" s="70">
        <f>'TRA_Stock EU28'!J71-'TRA_Stock UK'!J71</f>
        <v>1064</v>
      </c>
      <c r="K71" s="70">
        <f>'TRA_Stock EU28'!K71-'TRA_Stock UK'!K71</f>
        <v>2126</v>
      </c>
      <c r="L71" s="70">
        <f>'TRA_Stock EU28'!L71-'TRA_Stock UK'!L71</f>
        <v>8051</v>
      </c>
      <c r="M71" s="70">
        <f>'TRA_Stock EU28'!M71-'TRA_Stock UK'!M71</f>
        <v>23302</v>
      </c>
      <c r="N71" s="70">
        <f>'TRA_Stock EU28'!N71-'TRA_Stock UK'!N71</f>
        <v>36912</v>
      </c>
      <c r="O71" s="70">
        <f>'TRA_Stock EU28'!O71-'TRA_Stock UK'!O71</f>
        <v>59760</v>
      </c>
      <c r="P71" s="70">
        <f>'TRA_Stock EU28'!P71-'TRA_Stock UK'!P71</f>
        <v>89733</v>
      </c>
      <c r="Q71" s="70">
        <f>'TRA_Stock EU28'!Q71-'TRA_Stock UK'!Q71</f>
        <v>135538</v>
      </c>
      <c r="R71" s="70">
        <f>'TRA_Stock EU28'!R71-'TRA_Stock UK'!R71</f>
        <v>215787.54783384531</v>
      </c>
      <c r="S71" s="70">
        <f>'TRA_Stock EU28'!S71-'TRA_Stock UK'!S71</f>
        <v>302345.00168471201</v>
      </c>
      <c r="T71" s="70">
        <f>'TRA_Stock EU28'!T71-'TRA_Stock UK'!T71</f>
        <v>420412.0117407217</v>
      </c>
      <c r="U71" s="70">
        <f>'TRA_Stock EU28'!U71-'TRA_Stock UK'!U71</f>
        <v>592462.00279453944</v>
      </c>
      <c r="V71" s="70">
        <f>'TRA_Stock EU28'!V71-'TRA_Stock UK'!V71</f>
        <v>801459.98699179594</v>
      </c>
      <c r="W71" s="70">
        <f>'TRA_Stock EU28'!W71-'TRA_Stock UK'!W71</f>
        <v>2390207.9951234851</v>
      </c>
      <c r="X71" s="70">
        <f>'TRA_Stock EU28'!X71-'TRA_Stock UK'!X71</f>
        <v>4297411.8930490073</v>
      </c>
      <c r="Y71" s="70">
        <f>'TRA_Stock EU28'!Y71-'TRA_Stock UK'!Y71</f>
        <v>6592098.9998524841</v>
      </c>
      <c r="Z71" s="70">
        <f>'TRA_Stock EU28'!Z71-'TRA_Stock UK'!Z71</f>
        <v>8695667.2399256825</v>
      </c>
      <c r="AA71" s="70">
        <f>'TRA_Stock EU28'!AA71-'TRA_Stock UK'!AA71</f>
        <v>10667190.21438418</v>
      </c>
      <c r="AB71" s="70">
        <f>'TRA_Stock EU28'!AB71-'TRA_Stock UK'!AB71</f>
        <v>12321491.221455205</v>
      </c>
      <c r="AC71" s="70">
        <f>'TRA_Stock EU28'!AC71-'TRA_Stock UK'!AC71</f>
        <v>13798813.245890021</v>
      </c>
      <c r="AD71" s="70">
        <f>'TRA_Stock EU28'!AD71-'TRA_Stock UK'!AD71</f>
        <v>14985752.645407893</v>
      </c>
      <c r="AE71" s="70">
        <f>'TRA_Stock EU28'!AE71-'TRA_Stock UK'!AE71</f>
        <v>16010125.749168795</v>
      </c>
      <c r="AF71" s="70">
        <f>'TRA_Stock EU28'!AF71-'TRA_Stock UK'!AF71</f>
        <v>17098173.133213285</v>
      </c>
      <c r="AG71" s="70">
        <f>'TRA_Stock EU28'!AG71-'TRA_Stock UK'!AG71</f>
        <v>18261252.112753902</v>
      </c>
      <c r="AH71" s="70">
        <f>'TRA_Stock EU28'!AH71-'TRA_Stock UK'!AH71</f>
        <v>19527648.96329074</v>
      </c>
      <c r="AI71" s="70">
        <f>'TRA_Stock EU28'!AI71-'TRA_Stock UK'!AI71</f>
        <v>20905579.551176451</v>
      </c>
      <c r="AJ71" s="70">
        <f>'TRA_Stock EU28'!AJ71-'TRA_Stock UK'!AJ71</f>
        <v>22404016.064941447</v>
      </c>
      <c r="AK71" s="70">
        <f>'TRA_Stock EU28'!AK71-'TRA_Stock UK'!AK71</f>
        <v>24023727.825297356</v>
      </c>
      <c r="AL71" s="70">
        <f>'TRA_Stock EU28'!AL71-'TRA_Stock UK'!AL71</f>
        <v>25777568.115976684</v>
      </c>
      <c r="AM71" s="70">
        <f>'TRA_Stock EU28'!AM71-'TRA_Stock UK'!AM71</f>
        <v>27652273.56582547</v>
      </c>
      <c r="AN71" s="70">
        <f>'TRA_Stock EU28'!AN71-'TRA_Stock UK'!AN71</f>
        <v>29647939.211630382</v>
      </c>
      <c r="AO71" s="70">
        <f>'TRA_Stock EU28'!AO71-'TRA_Stock UK'!AO71</f>
        <v>31734354.481042277</v>
      </c>
      <c r="AP71" s="70">
        <f>'TRA_Stock EU28'!AP71-'TRA_Stock UK'!AP71</f>
        <v>33919948.734078489</v>
      </c>
      <c r="AQ71" s="70">
        <f>'TRA_Stock EU28'!AQ71-'TRA_Stock UK'!AQ71</f>
        <v>36191064.978502564</v>
      </c>
      <c r="AR71" s="70">
        <f>'TRA_Stock EU28'!AR71-'TRA_Stock UK'!AR71</f>
        <v>38539748.068914965</v>
      </c>
      <c r="AS71" s="70">
        <f>'TRA_Stock EU28'!AS71-'TRA_Stock UK'!AS71</f>
        <v>40934064.713742755</v>
      </c>
      <c r="AT71" s="70">
        <f>'TRA_Stock EU28'!AT71-'TRA_Stock UK'!AT71</f>
        <v>43373582.059634246</v>
      </c>
      <c r="AU71" s="70">
        <f>'TRA_Stock EU28'!AU71-'TRA_Stock UK'!AU71</f>
        <v>45813147.582820691</v>
      </c>
      <c r="AV71" s="70">
        <f>'TRA_Stock EU28'!AV71-'TRA_Stock UK'!AV71</f>
        <v>48250715.161361434</v>
      </c>
      <c r="AW71" s="70">
        <f>'TRA_Stock EU28'!AW71-'TRA_Stock UK'!AW71</f>
        <v>50637205.413000599</v>
      </c>
      <c r="AX71" s="70">
        <f>'TRA_Stock EU28'!AX71-'TRA_Stock UK'!AX71</f>
        <v>52979507.41261851</v>
      </c>
      <c r="AY71" s="70">
        <f>'TRA_Stock EU28'!AY71-'TRA_Stock UK'!AY71</f>
        <v>55252196.459479839</v>
      </c>
      <c r="AZ71" s="70">
        <f>'TRA_Stock EU28'!AZ71-'TRA_Stock UK'!AZ71</f>
        <v>57468365.555750623</v>
      </c>
    </row>
    <row r="72" spans="1:52" x14ac:dyDescent="0.35">
      <c r="A72" s="69" t="s">
        <v>885</v>
      </c>
      <c r="B72" s="70">
        <f>'TRA_Stock EU28'!B72-'TRA_Stock UK'!B72</f>
        <v>0</v>
      </c>
      <c r="C72" s="70">
        <f>'TRA_Stock EU28'!C72-'TRA_Stock UK'!C72</f>
        <v>0</v>
      </c>
      <c r="D72" s="70">
        <f>'TRA_Stock EU28'!D72-'TRA_Stock UK'!D72</f>
        <v>0</v>
      </c>
      <c r="E72" s="70">
        <f>'TRA_Stock EU28'!E72-'TRA_Stock UK'!E72</f>
        <v>0</v>
      </c>
      <c r="F72" s="70">
        <f>'TRA_Stock EU28'!F72-'TRA_Stock UK'!F72</f>
        <v>0</v>
      </c>
      <c r="G72" s="70">
        <f>'TRA_Stock EU28'!G72-'TRA_Stock UK'!G72</f>
        <v>0</v>
      </c>
      <c r="H72" s="70">
        <f>'TRA_Stock EU28'!H72-'TRA_Stock UK'!H72</f>
        <v>0</v>
      </c>
      <c r="I72" s="70">
        <f>'TRA_Stock EU28'!I72-'TRA_Stock UK'!I72</f>
        <v>0</v>
      </c>
      <c r="J72" s="70">
        <f>'TRA_Stock EU28'!J72-'TRA_Stock UK'!J72</f>
        <v>0</v>
      </c>
      <c r="K72" s="70">
        <f>'TRA_Stock EU28'!K72-'TRA_Stock UK'!K72</f>
        <v>0</v>
      </c>
      <c r="L72" s="70">
        <f>'TRA_Stock EU28'!L72-'TRA_Stock UK'!L72</f>
        <v>0</v>
      </c>
      <c r="M72" s="70">
        <f>'TRA_Stock EU28'!M72-'TRA_Stock UK'!M72</f>
        <v>0</v>
      </c>
      <c r="N72" s="70">
        <f>'TRA_Stock EU28'!N72-'TRA_Stock UK'!N72</f>
        <v>0</v>
      </c>
      <c r="O72" s="70">
        <f>'TRA_Stock EU28'!O72-'TRA_Stock UK'!O72</f>
        <v>0</v>
      </c>
      <c r="P72" s="70">
        <f>'TRA_Stock EU28'!P72-'TRA_Stock UK'!P72</f>
        <v>0</v>
      </c>
      <c r="Q72" s="70">
        <f>'TRA_Stock EU28'!Q72-'TRA_Stock UK'!Q72</f>
        <v>0</v>
      </c>
      <c r="R72" s="70">
        <f>'TRA_Stock EU28'!R72-'TRA_Stock UK'!R72</f>
        <v>11.000000244885886</v>
      </c>
      <c r="S72" s="70">
        <f>'TRA_Stock EU28'!S72-'TRA_Stock UK'!S72</f>
        <v>35.999999153927305</v>
      </c>
      <c r="T72" s="70">
        <f>'TRA_Stock EU28'!T72-'TRA_Stock UK'!T72</f>
        <v>99.000002403495714</v>
      </c>
      <c r="U72" s="70">
        <f>'TRA_Stock EU28'!U72-'TRA_Stock UK'!U72</f>
        <v>276.99999723743281</v>
      </c>
      <c r="V72" s="70">
        <f>'TRA_Stock EU28'!V72-'TRA_Stock UK'!V72</f>
        <v>684.99999203995935</v>
      </c>
      <c r="W72" s="70">
        <f>'TRA_Stock EU28'!W72-'TRA_Stock UK'!W72</f>
        <v>4170.9999827015545</v>
      </c>
      <c r="X72" s="70">
        <f>'TRA_Stock EU28'!X72-'TRA_Stock UK'!X72</f>
        <v>11882.99969778601</v>
      </c>
      <c r="Y72" s="70">
        <f>'TRA_Stock EU28'!Y72-'TRA_Stock UK'!Y72</f>
        <v>28218.9999772679</v>
      </c>
      <c r="Z72" s="70">
        <f>'TRA_Stock EU28'!Z72-'TRA_Stock UK'!Z72</f>
        <v>55499.001424702285</v>
      </c>
      <c r="AA72" s="70">
        <f>'TRA_Stock EU28'!AA72-'TRA_Stock UK'!AA72</f>
        <v>100107.00196498973</v>
      </c>
      <c r="AB72" s="70">
        <f>'TRA_Stock EU28'!AB72-'TRA_Stock UK'!AB72</f>
        <v>164997.00278467734</v>
      </c>
      <c r="AC72" s="70">
        <f>'TRA_Stock EU28'!AC72-'TRA_Stock UK'!AC72</f>
        <v>259715.50254020837</v>
      </c>
      <c r="AD72" s="70">
        <f>'TRA_Stock EU28'!AD72-'TRA_Stock UK'!AD72</f>
        <v>385787.3480332297</v>
      </c>
      <c r="AE72" s="70">
        <f>'TRA_Stock EU28'!AE72-'TRA_Stock UK'!AE72</f>
        <v>553486.31392246159</v>
      </c>
      <c r="AF72" s="70">
        <f>'TRA_Stock EU28'!AF72-'TRA_Stock UK'!AF72</f>
        <v>788356.6908398727</v>
      </c>
      <c r="AG72" s="70">
        <f>'TRA_Stock EU28'!AG72-'TRA_Stock UK'!AG72</f>
        <v>1101712.3707284054</v>
      </c>
      <c r="AH72" s="70">
        <f>'TRA_Stock EU28'!AH72-'TRA_Stock UK'!AH72</f>
        <v>1504286.5590423613</v>
      </c>
      <c r="AI72" s="70">
        <f>'TRA_Stock EU28'!AI72-'TRA_Stock UK'!AI72</f>
        <v>2001687.7071786958</v>
      </c>
      <c r="AJ72" s="70">
        <f>'TRA_Stock EU28'!AJ72-'TRA_Stock UK'!AJ72</f>
        <v>2594760.0261227107</v>
      </c>
      <c r="AK72" s="70">
        <f>'TRA_Stock EU28'!AK72-'TRA_Stock UK'!AK72</f>
        <v>3277909.6826859536</v>
      </c>
      <c r="AL72" s="70">
        <f>'TRA_Stock EU28'!AL72-'TRA_Stock UK'!AL72</f>
        <v>4045123.1362645389</v>
      </c>
      <c r="AM72" s="70">
        <f>'TRA_Stock EU28'!AM72-'TRA_Stock UK'!AM72</f>
        <v>4882142.0269473642</v>
      </c>
      <c r="AN72" s="70">
        <f>'TRA_Stock EU28'!AN72-'TRA_Stock UK'!AN72</f>
        <v>5777183.7101074262</v>
      </c>
      <c r="AO72" s="70">
        <f>'TRA_Stock EU28'!AO72-'TRA_Stock UK'!AO72</f>
        <v>6709710.4724543951</v>
      </c>
      <c r="AP72" s="70">
        <f>'TRA_Stock EU28'!AP72-'TRA_Stock UK'!AP72</f>
        <v>7668441.4352279454</v>
      </c>
      <c r="AQ72" s="70">
        <f>'TRA_Stock EU28'!AQ72-'TRA_Stock UK'!AQ72</f>
        <v>8635877.6484311074</v>
      </c>
      <c r="AR72" s="70">
        <f>'TRA_Stock EU28'!AR72-'TRA_Stock UK'!AR72</f>
        <v>9601941.0588366222</v>
      </c>
      <c r="AS72" s="70">
        <f>'TRA_Stock EU28'!AS72-'TRA_Stock UK'!AS72</f>
        <v>10553270.523210945</v>
      </c>
      <c r="AT72" s="70">
        <f>'TRA_Stock EU28'!AT72-'TRA_Stock UK'!AT72</f>
        <v>11483865.979724927</v>
      </c>
      <c r="AU72" s="70">
        <f>'TRA_Stock EU28'!AU72-'TRA_Stock UK'!AU72</f>
        <v>12384977.915000319</v>
      </c>
      <c r="AV72" s="70">
        <f>'TRA_Stock EU28'!AV72-'TRA_Stock UK'!AV72</f>
        <v>13253417.256545594</v>
      </c>
      <c r="AW72" s="70">
        <f>'TRA_Stock EU28'!AW72-'TRA_Stock UK'!AW72</f>
        <v>14082715.954464678</v>
      </c>
      <c r="AX72" s="70">
        <f>'TRA_Stock EU28'!AX72-'TRA_Stock UK'!AX72</f>
        <v>14875214.77284101</v>
      </c>
      <c r="AY72" s="70">
        <f>'TRA_Stock EU28'!AY72-'TRA_Stock UK'!AY72</f>
        <v>15629319.636243338</v>
      </c>
      <c r="AZ72" s="70">
        <f>'TRA_Stock EU28'!AZ72-'TRA_Stock UK'!AZ72</f>
        <v>16347950.372555537</v>
      </c>
    </row>
    <row r="73" spans="1:52" x14ac:dyDescent="0.35">
      <c r="A73" s="69" t="s">
        <v>886</v>
      </c>
      <c r="B73" s="70">
        <f>'TRA_Stock EU28'!B73-'TRA_Stock UK'!B73</f>
        <v>0</v>
      </c>
      <c r="C73" s="70">
        <f>'TRA_Stock EU28'!C73-'TRA_Stock UK'!C73</f>
        <v>0</v>
      </c>
      <c r="D73" s="70">
        <f>'TRA_Stock EU28'!D73-'TRA_Stock UK'!D73</f>
        <v>0</v>
      </c>
      <c r="E73" s="70">
        <f>'TRA_Stock EU28'!E73-'TRA_Stock UK'!E73</f>
        <v>0</v>
      </c>
      <c r="F73" s="70">
        <f>'TRA_Stock EU28'!F73-'TRA_Stock UK'!F73</f>
        <v>0</v>
      </c>
      <c r="G73" s="70">
        <f>'TRA_Stock EU28'!G73-'TRA_Stock UK'!G73</f>
        <v>0</v>
      </c>
      <c r="H73" s="70">
        <f>'TRA_Stock EU28'!H73-'TRA_Stock UK'!H73</f>
        <v>0</v>
      </c>
      <c r="I73" s="70">
        <f>'TRA_Stock EU28'!I73-'TRA_Stock UK'!I73</f>
        <v>0</v>
      </c>
      <c r="J73" s="70">
        <f>'TRA_Stock EU28'!J73-'TRA_Stock UK'!J73</f>
        <v>0</v>
      </c>
      <c r="K73" s="70">
        <f>'TRA_Stock EU28'!K73-'TRA_Stock UK'!K73</f>
        <v>0</v>
      </c>
      <c r="L73" s="70">
        <f>'TRA_Stock EU28'!L73-'TRA_Stock UK'!L73</f>
        <v>0</v>
      </c>
      <c r="M73" s="70">
        <f>'TRA_Stock EU28'!M73-'TRA_Stock UK'!M73</f>
        <v>0</v>
      </c>
      <c r="N73" s="70">
        <f>'TRA_Stock EU28'!N73-'TRA_Stock UK'!N73</f>
        <v>0</v>
      </c>
      <c r="O73" s="70">
        <f>'TRA_Stock EU28'!O73-'TRA_Stock UK'!O73</f>
        <v>0</v>
      </c>
      <c r="P73" s="70">
        <f>'TRA_Stock EU28'!P73-'TRA_Stock UK'!P73</f>
        <v>0</v>
      </c>
      <c r="Q73" s="70">
        <f>'TRA_Stock EU28'!Q73-'TRA_Stock UK'!Q73</f>
        <v>0</v>
      </c>
      <c r="R73" s="70">
        <f>'TRA_Stock EU28'!R73-'TRA_Stock UK'!R73</f>
        <v>0</v>
      </c>
      <c r="S73" s="70">
        <f>'TRA_Stock EU28'!S73-'TRA_Stock UK'!S73</f>
        <v>0</v>
      </c>
      <c r="T73" s="70">
        <f>'TRA_Stock EU28'!T73-'TRA_Stock UK'!T73</f>
        <v>0</v>
      </c>
      <c r="U73" s="70">
        <f>'TRA_Stock EU28'!U73-'TRA_Stock UK'!U73</f>
        <v>0</v>
      </c>
      <c r="V73" s="70">
        <f>'TRA_Stock EU28'!V73-'TRA_Stock UK'!V73</f>
        <v>0</v>
      </c>
      <c r="W73" s="70">
        <f>'TRA_Stock EU28'!W73-'TRA_Stock UK'!W73</f>
        <v>0</v>
      </c>
      <c r="X73" s="70">
        <f>'TRA_Stock EU28'!X73-'TRA_Stock UK'!X73</f>
        <v>0</v>
      </c>
      <c r="Y73" s="70">
        <f>'TRA_Stock EU28'!Y73-'TRA_Stock UK'!Y73</f>
        <v>0</v>
      </c>
      <c r="Z73" s="70">
        <f>'TRA_Stock EU28'!Z73-'TRA_Stock UK'!Z73</f>
        <v>0</v>
      </c>
      <c r="AA73" s="70">
        <f>'TRA_Stock EU28'!AA73-'TRA_Stock UK'!AA73</f>
        <v>0</v>
      </c>
      <c r="AB73" s="70">
        <f>'TRA_Stock EU28'!AB73-'TRA_Stock UK'!AB73</f>
        <v>0</v>
      </c>
      <c r="AC73" s="70">
        <f>'TRA_Stock EU28'!AC73-'TRA_Stock UK'!AC73</f>
        <v>0</v>
      </c>
      <c r="AD73" s="70">
        <f>'TRA_Stock EU28'!AD73-'TRA_Stock UK'!AD73</f>
        <v>0</v>
      </c>
      <c r="AE73" s="70">
        <f>'TRA_Stock EU28'!AE73-'TRA_Stock UK'!AE73</f>
        <v>0</v>
      </c>
      <c r="AF73" s="70">
        <f>'TRA_Stock EU28'!AF73-'TRA_Stock UK'!AF73</f>
        <v>0</v>
      </c>
      <c r="AG73" s="70">
        <f>'TRA_Stock EU28'!AG73-'TRA_Stock UK'!AG73</f>
        <v>0</v>
      </c>
      <c r="AH73" s="70">
        <f>'TRA_Stock EU28'!AH73-'TRA_Stock UK'!AH73</f>
        <v>0</v>
      </c>
      <c r="AI73" s="70">
        <f>'TRA_Stock EU28'!AI73-'TRA_Stock UK'!AI73</f>
        <v>0</v>
      </c>
      <c r="AJ73" s="70">
        <f>'TRA_Stock EU28'!AJ73-'TRA_Stock UK'!AJ73</f>
        <v>0</v>
      </c>
      <c r="AK73" s="70">
        <f>'TRA_Stock EU28'!AK73-'TRA_Stock UK'!AK73</f>
        <v>0</v>
      </c>
      <c r="AL73" s="70">
        <f>'TRA_Stock EU28'!AL73-'TRA_Stock UK'!AL73</f>
        <v>0</v>
      </c>
      <c r="AM73" s="70">
        <f>'TRA_Stock EU28'!AM73-'TRA_Stock UK'!AM73</f>
        <v>0</v>
      </c>
      <c r="AN73" s="70">
        <f>'TRA_Stock EU28'!AN73-'TRA_Stock UK'!AN73</f>
        <v>0</v>
      </c>
      <c r="AO73" s="70">
        <f>'TRA_Stock EU28'!AO73-'TRA_Stock UK'!AO73</f>
        <v>0</v>
      </c>
      <c r="AP73" s="70">
        <f>'TRA_Stock EU28'!AP73-'TRA_Stock UK'!AP73</f>
        <v>0</v>
      </c>
      <c r="AQ73" s="70">
        <f>'TRA_Stock EU28'!AQ73-'TRA_Stock UK'!AQ73</f>
        <v>0</v>
      </c>
      <c r="AR73" s="70">
        <f>'TRA_Stock EU28'!AR73-'TRA_Stock UK'!AR73</f>
        <v>0</v>
      </c>
      <c r="AS73" s="70">
        <f>'TRA_Stock EU28'!AS73-'TRA_Stock UK'!AS73</f>
        <v>0</v>
      </c>
      <c r="AT73" s="70">
        <f>'TRA_Stock EU28'!AT73-'TRA_Stock UK'!AT73</f>
        <v>0</v>
      </c>
      <c r="AU73" s="70">
        <f>'TRA_Stock EU28'!AU73-'TRA_Stock UK'!AU73</f>
        <v>0</v>
      </c>
      <c r="AV73" s="70">
        <f>'TRA_Stock EU28'!AV73-'TRA_Stock UK'!AV73</f>
        <v>0</v>
      </c>
      <c r="AW73" s="70">
        <f>'TRA_Stock EU28'!AW73-'TRA_Stock UK'!AW73</f>
        <v>0</v>
      </c>
      <c r="AX73" s="70">
        <f>'TRA_Stock EU28'!AX73-'TRA_Stock UK'!AX73</f>
        <v>0</v>
      </c>
      <c r="AY73" s="70">
        <f>'TRA_Stock EU28'!AY73-'TRA_Stock UK'!AY73</f>
        <v>0</v>
      </c>
      <c r="AZ73" s="70">
        <f>'TRA_Stock EU28'!AZ73-'TRA_Stock UK'!AZ73</f>
        <v>0</v>
      </c>
    </row>
    <row r="74" spans="1:52" x14ac:dyDescent="0.35">
      <c r="A74" s="69" t="s">
        <v>893</v>
      </c>
      <c r="B74" s="70">
        <f>'TRA_Stock EU28'!B74-'TRA_Stock UK'!B74</f>
        <v>0</v>
      </c>
      <c r="C74" s="70">
        <f>'TRA_Stock EU28'!C74-'TRA_Stock UK'!C74</f>
        <v>0</v>
      </c>
      <c r="D74" s="70">
        <f>'TRA_Stock EU28'!D74-'TRA_Stock UK'!D74</f>
        <v>0</v>
      </c>
      <c r="E74" s="70">
        <f>'TRA_Stock EU28'!E74-'TRA_Stock UK'!E74</f>
        <v>0</v>
      </c>
      <c r="F74" s="70">
        <f>'TRA_Stock EU28'!F74-'TRA_Stock UK'!F74</f>
        <v>0</v>
      </c>
      <c r="G74" s="70">
        <f>'TRA_Stock EU28'!G74-'TRA_Stock UK'!G74</f>
        <v>0</v>
      </c>
      <c r="H74" s="70">
        <f>'TRA_Stock EU28'!H74-'TRA_Stock UK'!H74</f>
        <v>0</v>
      </c>
      <c r="I74" s="70">
        <f>'TRA_Stock EU28'!I74-'TRA_Stock UK'!I74</f>
        <v>0</v>
      </c>
      <c r="J74" s="70">
        <f>'TRA_Stock EU28'!J74-'TRA_Stock UK'!J74</f>
        <v>0</v>
      </c>
      <c r="K74" s="70">
        <f>'TRA_Stock EU28'!K74-'TRA_Stock UK'!K74</f>
        <v>0</v>
      </c>
      <c r="L74" s="70">
        <f>'TRA_Stock EU28'!L74-'TRA_Stock UK'!L74</f>
        <v>0</v>
      </c>
      <c r="M74" s="70">
        <f>'TRA_Stock EU28'!M74-'TRA_Stock UK'!M74</f>
        <v>0</v>
      </c>
      <c r="N74" s="70">
        <f>'TRA_Stock EU28'!N74-'TRA_Stock UK'!N74</f>
        <v>0</v>
      </c>
      <c r="O74" s="70">
        <f>'TRA_Stock EU28'!O74-'TRA_Stock UK'!O74</f>
        <v>0</v>
      </c>
      <c r="P74" s="70">
        <f>'TRA_Stock EU28'!P74-'TRA_Stock UK'!P74</f>
        <v>0</v>
      </c>
      <c r="Q74" s="70">
        <f>'TRA_Stock EU28'!Q74-'TRA_Stock UK'!Q74</f>
        <v>0</v>
      </c>
      <c r="R74" s="70">
        <f>'TRA_Stock EU28'!R74-'TRA_Stock UK'!R74</f>
        <v>0</v>
      </c>
      <c r="S74" s="70">
        <f>'TRA_Stock EU28'!S74-'TRA_Stock UK'!S74</f>
        <v>0</v>
      </c>
      <c r="T74" s="70">
        <f>'TRA_Stock EU28'!T74-'TRA_Stock UK'!T74</f>
        <v>0</v>
      </c>
      <c r="U74" s="70">
        <f>'TRA_Stock EU28'!U74-'TRA_Stock UK'!U74</f>
        <v>0</v>
      </c>
      <c r="V74" s="70">
        <f>'TRA_Stock EU28'!V74-'TRA_Stock UK'!V74</f>
        <v>0</v>
      </c>
      <c r="W74" s="70">
        <f>'TRA_Stock EU28'!W74-'TRA_Stock UK'!W74</f>
        <v>0</v>
      </c>
      <c r="X74" s="70">
        <f>'TRA_Stock EU28'!X74-'TRA_Stock UK'!X74</f>
        <v>0</v>
      </c>
      <c r="Y74" s="70">
        <f>'TRA_Stock EU28'!Y74-'TRA_Stock UK'!Y74</f>
        <v>0</v>
      </c>
      <c r="Z74" s="70">
        <f>'TRA_Stock EU28'!Z74-'TRA_Stock UK'!Z74</f>
        <v>0</v>
      </c>
      <c r="AA74" s="70">
        <f>'TRA_Stock EU28'!AA74-'TRA_Stock UK'!AA74</f>
        <v>0</v>
      </c>
      <c r="AB74" s="70">
        <f>'TRA_Stock EU28'!AB74-'TRA_Stock UK'!AB74</f>
        <v>0</v>
      </c>
      <c r="AC74" s="70">
        <f>'TRA_Stock EU28'!AC74-'TRA_Stock UK'!AC74</f>
        <v>0</v>
      </c>
      <c r="AD74" s="70">
        <f>'TRA_Stock EU28'!AD74-'TRA_Stock UK'!AD74</f>
        <v>0</v>
      </c>
      <c r="AE74" s="70">
        <f>'TRA_Stock EU28'!AE74-'TRA_Stock UK'!AE74</f>
        <v>0</v>
      </c>
      <c r="AF74" s="70">
        <f>'TRA_Stock EU28'!AF74-'TRA_Stock UK'!AF74</f>
        <v>0</v>
      </c>
      <c r="AG74" s="70">
        <f>'TRA_Stock EU28'!AG74-'TRA_Stock UK'!AG74</f>
        <v>0</v>
      </c>
      <c r="AH74" s="70">
        <f>'TRA_Stock EU28'!AH74-'TRA_Stock UK'!AH74</f>
        <v>0</v>
      </c>
      <c r="AI74" s="70">
        <f>'TRA_Stock EU28'!AI74-'TRA_Stock UK'!AI74</f>
        <v>0</v>
      </c>
      <c r="AJ74" s="70">
        <f>'TRA_Stock EU28'!AJ74-'TRA_Stock UK'!AJ74</f>
        <v>0</v>
      </c>
      <c r="AK74" s="70">
        <f>'TRA_Stock EU28'!AK74-'TRA_Stock UK'!AK74</f>
        <v>0</v>
      </c>
      <c r="AL74" s="70">
        <f>'TRA_Stock EU28'!AL74-'TRA_Stock UK'!AL74</f>
        <v>0</v>
      </c>
      <c r="AM74" s="70">
        <f>'TRA_Stock EU28'!AM74-'TRA_Stock UK'!AM74</f>
        <v>0</v>
      </c>
      <c r="AN74" s="70">
        <f>'TRA_Stock EU28'!AN74-'TRA_Stock UK'!AN74</f>
        <v>0</v>
      </c>
      <c r="AO74" s="70">
        <f>'TRA_Stock EU28'!AO74-'TRA_Stock UK'!AO74</f>
        <v>0</v>
      </c>
      <c r="AP74" s="70">
        <f>'TRA_Stock EU28'!AP74-'TRA_Stock UK'!AP74</f>
        <v>0</v>
      </c>
      <c r="AQ74" s="70">
        <f>'TRA_Stock EU28'!AQ74-'TRA_Stock UK'!AQ74</f>
        <v>0</v>
      </c>
      <c r="AR74" s="70">
        <f>'TRA_Stock EU28'!AR74-'TRA_Stock UK'!AR74</f>
        <v>0</v>
      </c>
      <c r="AS74" s="70">
        <f>'TRA_Stock EU28'!AS74-'TRA_Stock UK'!AS74</f>
        <v>0</v>
      </c>
      <c r="AT74" s="70">
        <f>'TRA_Stock EU28'!AT74-'TRA_Stock UK'!AT74</f>
        <v>0</v>
      </c>
      <c r="AU74" s="70">
        <f>'TRA_Stock EU28'!AU74-'TRA_Stock UK'!AU74</f>
        <v>0</v>
      </c>
      <c r="AV74" s="70">
        <f>'TRA_Stock EU28'!AV74-'TRA_Stock UK'!AV74</f>
        <v>0</v>
      </c>
      <c r="AW74" s="70">
        <f>'TRA_Stock EU28'!AW74-'TRA_Stock UK'!AW74</f>
        <v>0</v>
      </c>
      <c r="AX74" s="70">
        <f>'TRA_Stock EU28'!AX74-'TRA_Stock UK'!AX74</f>
        <v>0</v>
      </c>
      <c r="AY74" s="70">
        <f>'TRA_Stock EU28'!AY74-'TRA_Stock UK'!AY74</f>
        <v>0</v>
      </c>
      <c r="AZ74" s="70">
        <f>'TRA_Stock EU28'!AZ74-'TRA_Stock UK'!AZ74</f>
        <v>0</v>
      </c>
    </row>
    <row r="75" spans="1:52" x14ac:dyDescent="0.35">
      <c r="A75" s="67" t="s">
        <v>887</v>
      </c>
      <c r="B75" s="68">
        <f>'TRA_Stock EU28'!B75-'TRA_Stock UK'!B75</f>
        <v>0</v>
      </c>
      <c r="C75" s="68">
        <f>'TRA_Stock EU28'!C75-'TRA_Stock UK'!C75</f>
        <v>0</v>
      </c>
      <c r="D75" s="68">
        <f>'TRA_Stock EU28'!D75-'TRA_Stock UK'!D75</f>
        <v>0</v>
      </c>
      <c r="E75" s="68">
        <f>'TRA_Stock EU28'!E75-'TRA_Stock UK'!E75</f>
        <v>0</v>
      </c>
      <c r="F75" s="68">
        <f>'TRA_Stock EU28'!F75-'TRA_Stock UK'!F75</f>
        <v>0</v>
      </c>
      <c r="G75" s="68">
        <f>'TRA_Stock EU28'!G75-'TRA_Stock UK'!G75</f>
        <v>0</v>
      </c>
      <c r="H75" s="68">
        <f>'TRA_Stock EU28'!H75-'TRA_Stock UK'!H75</f>
        <v>0</v>
      </c>
      <c r="I75" s="68">
        <f>'TRA_Stock EU28'!I75-'TRA_Stock UK'!I75</f>
        <v>0</v>
      </c>
      <c r="J75" s="68">
        <f>'TRA_Stock EU28'!J75-'TRA_Stock UK'!J75</f>
        <v>0</v>
      </c>
      <c r="K75" s="68">
        <f>'TRA_Stock EU28'!K75-'TRA_Stock UK'!K75</f>
        <v>0</v>
      </c>
      <c r="L75" s="68">
        <f>'TRA_Stock EU28'!L75-'TRA_Stock UK'!L75</f>
        <v>0</v>
      </c>
      <c r="M75" s="68">
        <f>'TRA_Stock EU28'!M75-'TRA_Stock UK'!M75</f>
        <v>0</v>
      </c>
      <c r="N75" s="68">
        <f>'TRA_Stock EU28'!N75-'TRA_Stock UK'!N75</f>
        <v>0</v>
      </c>
      <c r="O75" s="68">
        <f>'TRA_Stock EU28'!O75-'TRA_Stock UK'!O75</f>
        <v>0</v>
      </c>
      <c r="P75" s="68">
        <f>'TRA_Stock EU28'!P75-'TRA_Stock UK'!P75</f>
        <v>0</v>
      </c>
      <c r="Q75" s="68">
        <f>'TRA_Stock EU28'!Q75-'TRA_Stock UK'!Q75</f>
        <v>0</v>
      </c>
      <c r="R75" s="68">
        <f>'TRA_Stock EU28'!R75-'TRA_Stock UK'!R75</f>
        <v>463.76101207843317</v>
      </c>
      <c r="S75" s="68">
        <f>'TRA_Stock EU28'!S75-'TRA_Stock UK'!S75</f>
        <v>997.00001280674678</v>
      </c>
      <c r="T75" s="68">
        <f>'TRA_Stock EU28'!T75-'TRA_Stock UK'!T75</f>
        <v>1584.0000314490771</v>
      </c>
      <c r="U75" s="68">
        <f>'TRA_Stock EU28'!U75-'TRA_Stock UK'!U75</f>
        <v>2418.0000002128795</v>
      </c>
      <c r="V75" s="68">
        <f>'TRA_Stock EU28'!V75-'TRA_Stock UK'!V75</f>
        <v>3835.9999872311996</v>
      </c>
      <c r="W75" s="68">
        <f>'TRA_Stock EU28'!W75-'TRA_Stock UK'!W75</f>
        <v>4810.9999782847972</v>
      </c>
      <c r="X75" s="68">
        <f>'TRA_Stock EU28'!X75-'TRA_Stock UK'!X75</f>
        <v>5001.9999141255266</v>
      </c>
      <c r="Y75" s="68">
        <f>'TRA_Stock EU28'!Y75-'TRA_Stock UK'!Y75</f>
        <v>5138.999997354912</v>
      </c>
      <c r="Z75" s="68">
        <f>'TRA_Stock EU28'!Z75-'TRA_Stock UK'!Z75</f>
        <v>5203.0000758536498</v>
      </c>
      <c r="AA75" s="68">
        <f>'TRA_Stock EU28'!AA75-'TRA_Stock UK'!AA75</f>
        <v>5193.0000249651648</v>
      </c>
      <c r="AB75" s="68">
        <f>'TRA_Stock EU28'!AB75-'TRA_Stock UK'!AB75</f>
        <v>5115.9999976363424</v>
      </c>
      <c r="AC75" s="68">
        <f>'TRA_Stock EU28'!AC75-'TRA_Stock UK'!AC75</f>
        <v>4971.5439439207094</v>
      </c>
      <c r="AD75" s="68">
        <f>'TRA_Stock EU28'!AD75-'TRA_Stock UK'!AD75</f>
        <v>4804.2527013769923</v>
      </c>
      <c r="AE75" s="68">
        <f>'TRA_Stock EU28'!AE75-'TRA_Stock UK'!AE75</f>
        <v>5419.3385789249805</v>
      </c>
      <c r="AF75" s="68">
        <f>'TRA_Stock EU28'!AF75-'TRA_Stock UK'!AF75</f>
        <v>14490.632379828876</v>
      </c>
      <c r="AG75" s="68">
        <f>'TRA_Stock EU28'!AG75-'TRA_Stock UK'!AG75</f>
        <v>35535.79343545821</v>
      </c>
      <c r="AH75" s="68">
        <f>'TRA_Stock EU28'!AH75-'TRA_Stock UK'!AH75</f>
        <v>70062.962962433419</v>
      </c>
      <c r="AI75" s="68">
        <f>'TRA_Stock EU28'!AI75-'TRA_Stock UK'!AI75</f>
        <v>119318.77095585517</v>
      </c>
      <c r="AJ75" s="68">
        <f>'TRA_Stock EU28'!AJ75-'TRA_Stock UK'!AJ75</f>
        <v>184026.307076692</v>
      </c>
      <c r="AK75" s="68">
        <f>'TRA_Stock EU28'!AK75-'TRA_Stock UK'!AK75</f>
        <v>264530.71456096164</v>
      </c>
      <c r="AL75" s="68">
        <f>'TRA_Stock EU28'!AL75-'TRA_Stock UK'!AL75</f>
        <v>360952.91720245196</v>
      </c>
      <c r="AM75" s="68">
        <f>'TRA_Stock EU28'!AM75-'TRA_Stock UK'!AM75</f>
        <v>472877.67120187928</v>
      </c>
      <c r="AN75" s="68">
        <f>'TRA_Stock EU28'!AN75-'TRA_Stock UK'!AN75</f>
        <v>599894.39337263943</v>
      </c>
      <c r="AO75" s="68">
        <f>'TRA_Stock EU28'!AO75-'TRA_Stock UK'!AO75</f>
        <v>740962.52320769976</v>
      </c>
      <c r="AP75" s="68">
        <f>'TRA_Stock EU28'!AP75-'TRA_Stock UK'!AP75</f>
        <v>895870.32748795405</v>
      </c>
      <c r="AQ75" s="68">
        <f>'TRA_Stock EU28'!AQ75-'TRA_Stock UK'!AQ75</f>
        <v>1064773.2156700464</v>
      </c>
      <c r="AR75" s="68">
        <f>'TRA_Stock EU28'!AR75-'TRA_Stock UK'!AR75</f>
        <v>1247575.3022493774</v>
      </c>
      <c r="AS75" s="68">
        <f>'TRA_Stock EU28'!AS75-'TRA_Stock UK'!AS75</f>
        <v>1443556.9659168911</v>
      </c>
      <c r="AT75" s="68">
        <f>'TRA_Stock EU28'!AT75-'TRA_Stock UK'!AT75</f>
        <v>1651499.9873043571</v>
      </c>
      <c r="AU75" s="68">
        <f>'TRA_Stock EU28'!AU75-'TRA_Stock UK'!AU75</f>
        <v>1870380.1788319745</v>
      </c>
      <c r="AV75" s="68">
        <f>'TRA_Stock EU28'!AV75-'TRA_Stock UK'!AV75</f>
        <v>2098395.0407783967</v>
      </c>
      <c r="AW75" s="68">
        <f>'TRA_Stock EU28'!AW75-'TRA_Stock UK'!AW75</f>
        <v>2334269.9358136682</v>
      </c>
      <c r="AX75" s="68">
        <f>'TRA_Stock EU28'!AX75-'TRA_Stock UK'!AX75</f>
        <v>2576279.6367669329</v>
      </c>
      <c r="AY75" s="68">
        <f>'TRA_Stock EU28'!AY75-'TRA_Stock UK'!AY75</f>
        <v>2823106.0199663248</v>
      </c>
      <c r="AZ75" s="68">
        <f>'TRA_Stock EU28'!AZ75-'TRA_Stock UK'!AZ75</f>
        <v>3071718.4668133566</v>
      </c>
    </row>
    <row r="76" spans="1:52" x14ac:dyDescent="0.35">
      <c r="A76" s="69" t="s">
        <v>888</v>
      </c>
      <c r="B76" s="70">
        <f>'TRA_Stock EU28'!B76-'TRA_Stock UK'!B76</f>
        <v>0</v>
      </c>
      <c r="C76" s="70">
        <f>'TRA_Stock EU28'!C76-'TRA_Stock UK'!C76</f>
        <v>0</v>
      </c>
      <c r="D76" s="70">
        <f>'TRA_Stock EU28'!D76-'TRA_Stock UK'!D76</f>
        <v>0</v>
      </c>
      <c r="E76" s="70">
        <f>'TRA_Stock EU28'!E76-'TRA_Stock UK'!E76</f>
        <v>0</v>
      </c>
      <c r="F76" s="70">
        <f>'TRA_Stock EU28'!F76-'TRA_Stock UK'!F76</f>
        <v>0</v>
      </c>
      <c r="G76" s="70">
        <f>'TRA_Stock EU28'!G76-'TRA_Stock UK'!G76</f>
        <v>0</v>
      </c>
      <c r="H76" s="70">
        <f>'TRA_Stock EU28'!H76-'TRA_Stock UK'!H76</f>
        <v>0</v>
      </c>
      <c r="I76" s="70">
        <f>'TRA_Stock EU28'!I76-'TRA_Stock UK'!I76</f>
        <v>0</v>
      </c>
      <c r="J76" s="70">
        <f>'TRA_Stock EU28'!J76-'TRA_Stock UK'!J76</f>
        <v>0</v>
      </c>
      <c r="K76" s="70">
        <f>'TRA_Stock EU28'!K76-'TRA_Stock UK'!K76</f>
        <v>0</v>
      </c>
      <c r="L76" s="70">
        <f>'TRA_Stock EU28'!L76-'TRA_Stock UK'!L76</f>
        <v>0</v>
      </c>
      <c r="M76" s="70">
        <f>'TRA_Stock EU28'!M76-'TRA_Stock UK'!M76</f>
        <v>0</v>
      </c>
      <c r="N76" s="70">
        <f>'TRA_Stock EU28'!N76-'TRA_Stock UK'!N76</f>
        <v>0</v>
      </c>
      <c r="O76" s="70">
        <f>'TRA_Stock EU28'!O76-'TRA_Stock UK'!O76</f>
        <v>0</v>
      </c>
      <c r="P76" s="70">
        <f>'TRA_Stock EU28'!P76-'TRA_Stock UK'!P76</f>
        <v>0</v>
      </c>
      <c r="Q76" s="70">
        <f>'TRA_Stock EU28'!Q76-'TRA_Stock UK'!Q76</f>
        <v>0</v>
      </c>
      <c r="R76" s="70">
        <f>'TRA_Stock EU28'!R76-'TRA_Stock UK'!R76</f>
        <v>32.989224338875488</v>
      </c>
      <c r="S76" s="70">
        <f>'TRA_Stock EU28'!S76-'TRA_Stock UK'!S76</f>
        <v>79.999998996204738</v>
      </c>
      <c r="T76" s="70">
        <f>'TRA_Stock EU28'!T76-'TRA_Stock UK'!T76</f>
        <v>141.00000233904063</v>
      </c>
      <c r="U76" s="70">
        <f>'TRA_Stock EU28'!U76-'TRA_Stock UK'!U76</f>
        <v>243.99999565643662</v>
      </c>
      <c r="V76" s="70">
        <f>'TRA_Stock EU28'!V76-'TRA_Stock UK'!V76</f>
        <v>449.9999974675639</v>
      </c>
      <c r="W76" s="70">
        <f>'TRA_Stock EU28'!W76-'TRA_Stock UK'!W76</f>
        <v>729.99999241813452</v>
      </c>
      <c r="X76" s="70">
        <f>'TRA_Stock EU28'!X76-'TRA_Stock UK'!X76</f>
        <v>803.99998791820008</v>
      </c>
      <c r="Y76" s="70">
        <f>'TRA_Stock EU28'!Y76-'TRA_Stock UK'!Y76</f>
        <v>874.00000248863455</v>
      </c>
      <c r="Z76" s="70">
        <f>'TRA_Stock EU28'!Z76-'TRA_Stock UK'!Z76</f>
        <v>931.00001242790836</v>
      </c>
      <c r="AA76" s="70">
        <f>'TRA_Stock EU28'!AA76-'TRA_Stock UK'!AA76</f>
        <v>974.00000212784062</v>
      </c>
      <c r="AB76" s="70">
        <f>'TRA_Stock EU28'!AB76-'TRA_Stock UK'!AB76</f>
        <v>1003.0000028981486</v>
      </c>
      <c r="AC76" s="70">
        <f>'TRA_Stock EU28'!AC76-'TRA_Stock UK'!AC76</f>
        <v>1024.8874057547746</v>
      </c>
      <c r="AD76" s="70">
        <f>'TRA_Stock EU28'!AD76-'TRA_Stock UK'!AD76</f>
        <v>1045.5519723757679</v>
      </c>
      <c r="AE76" s="70">
        <f>'TRA_Stock EU28'!AE76-'TRA_Stock UK'!AE76</f>
        <v>1423.7648114879439</v>
      </c>
      <c r="AF76" s="70">
        <f>'TRA_Stock EU28'!AF76-'TRA_Stock UK'!AF76</f>
        <v>5938.3426525133846</v>
      </c>
      <c r="AG76" s="70">
        <f>'TRA_Stock EU28'!AG76-'TRA_Stock UK'!AG76</f>
        <v>17089.602647343061</v>
      </c>
      <c r="AH76" s="70">
        <f>'TRA_Stock EU28'!AH76-'TRA_Stock UK'!AH76</f>
        <v>36651.399680059272</v>
      </c>
      <c r="AI76" s="70">
        <f>'TRA_Stock EU28'!AI76-'TRA_Stock UK'!AI76</f>
        <v>66318.841849761244</v>
      </c>
      <c r="AJ76" s="70">
        <f>'TRA_Stock EU28'!AJ76-'TRA_Stock UK'!AJ76</f>
        <v>107489.66670212679</v>
      </c>
      <c r="AK76" s="70">
        <f>'TRA_Stock EU28'!AK76-'TRA_Stock UK'!AK76</f>
        <v>161335.58840872339</v>
      </c>
      <c r="AL76" s="70">
        <f>'TRA_Stock EU28'!AL76-'TRA_Stock UK'!AL76</f>
        <v>228780.05564725038</v>
      </c>
      <c r="AM76" s="70">
        <f>'TRA_Stock EU28'!AM76-'TRA_Stock UK'!AM76</f>
        <v>310346.96589829854</v>
      </c>
      <c r="AN76" s="70">
        <f>'TRA_Stock EU28'!AN76-'TRA_Stock UK'!AN76</f>
        <v>406394.74419647583</v>
      </c>
      <c r="AO76" s="70">
        <f>'TRA_Stock EU28'!AO76-'TRA_Stock UK'!AO76</f>
        <v>516755.36687270517</v>
      </c>
      <c r="AP76" s="70">
        <f>'TRA_Stock EU28'!AP76-'TRA_Stock UK'!AP76</f>
        <v>641743.16279600293</v>
      </c>
      <c r="AQ76" s="70">
        <f>'TRA_Stock EU28'!AQ76-'TRA_Stock UK'!AQ76</f>
        <v>781959.8512816052</v>
      </c>
      <c r="AR76" s="70">
        <f>'TRA_Stock EU28'!AR76-'TRA_Stock UK'!AR76</f>
        <v>937647.58486548346</v>
      </c>
      <c r="AS76" s="70">
        <f>'TRA_Stock EU28'!AS76-'TRA_Stock UK'!AS76</f>
        <v>1108441.521729839</v>
      </c>
      <c r="AT76" s="70">
        <f>'TRA_Stock EU28'!AT76-'TRA_Stock UK'!AT76</f>
        <v>1293482.6158029584</v>
      </c>
      <c r="AU76" s="70">
        <f>'TRA_Stock EU28'!AU76-'TRA_Stock UK'!AU76</f>
        <v>1491954.777262782</v>
      </c>
      <c r="AV76" s="70">
        <f>'TRA_Stock EU28'!AV76-'TRA_Stock UK'!AV76</f>
        <v>1702256.5298558399</v>
      </c>
      <c r="AW76" s="70">
        <f>'TRA_Stock EU28'!AW76-'TRA_Stock UK'!AW76</f>
        <v>1923073.2006419951</v>
      </c>
      <c r="AX76" s="70">
        <f>'TRA_Stock EU28'!AX76-'TRA_Stock UK'!AX76</f>
        <v>2152571.1257516067</v>
      </c>
      <c r="AY76" s="70">
        <f>'TRA_Stock EU28'!AY76-'TRA_Stock UK'!AY76</f>
        <v>2389199.2004361674</v>
      </c>
      <c r="AZ76" s="70">
        <f>'TRA_Stock EU28'!AZ76-'TRA_Stock UK'!AZ76</f>
        <v>2629802.340218842</v>
      </c>
    </row>
    <row r="77" spans="1:52" x14ac:dyDescent="0.35">
      <c r="A77" s="69" t="s">
        <v>894</v>
      </c>
      <c r="B77" s="70">
        <f>'TRA_Stock EU28'!B77-'TRA_Stock UK'!B77</f>
        <v>0</v>
      </c>
      <c r="C77" s="70">
        <f>'TRA_Stock EU28'!C77-'TRA_Stock UK'!C77</f>
        <v>0</v>
      </c>
      <c r="D77" s="70">
        <f>'TRA_Stock EU28'!D77-'TRA_Stock UK'!D77</f>
        <v>0</v>
      </c>
      <c r="E77" s="70">
        <f>'TRA_Stock EU28'!E77-'TRA_Stock UK'!E77</f>
        <v>0</v>
      </c>
      <c r="F77" s="70">
        <f>'TRA_Stock EU28'!F77-'TRA_Stock UK'!F77</f>
        <v>0</v>
      </c>
      <c r="G77" s="70">
        <f>'TRA_Stock EU28'!G77-'TRA_Stock UK'!G77</f>
        <v>0</v>
      </c>
      <c r="H77" s="70">
        <f>'TRA_Stock EU28'!H77-'TRA_Stock UK'!H77</f>
        <v>0</v>
      </c>
      <c r="I77" s="70">
        <f>'TRA_Stock EU28'!I77-'TRA_Stock UK'!I77</f>
        <v>0</v>
      </c>
      <c r="J77" s="70">
        <f>'TRA_Stock EU28'!J77-'TRA_Stock UK'!J77</f>
        <v>0</v>
      </c>
      <c r="K77" s="70">
        <f>'TRA_Stock EU28'!K77-'TRA_Stock UK'!K77</f>
        <v>0</v>
      </c>
      <c r="L77" s="70">
        <f>'TRA_Stock EU28'!L77-'TRA_Stock UK'!L77</f>
        <v>0</v>
      </c>
      <c r="M77" s="70">
        <f>'TRA_Stock EU28'!M77-'TRA_Stock UK'!M77</f>
        <v>0</v>
      </c>
      <c r="N77" s="70">
        <f>'TRA_Stock EU28'!N77-'TRA_Stock UK'!N77</f>
        <v>0</v>
      </c>
      <c r="O77" s="70">
        <f>'TRA_Stock EU28'!O77-'TRA_Stock UK'!O77</f>
        <v>0</v>
      </c>
      <c r="P77" s="70">
        <f>'TRA_Stock EU28'!P77-'TRA_Stock UK'!P77</f>
        <v>0</v>
      </c>
      <c r="Q77" s="70">
        <f>'TRA_Stock EU28'!Q77-'TRA_Stock UK'!Q77</f>
        <v>0</v>
      </c>
      <c r="R77" s="70">
        <f>'TRA_Stock EU28'!R77-'TRA_Stock UK'!R77</f>
        <v>430.77178773955768</v>
      </c>
      <c r="S77" s="70">
        <f>'TRA_Stock EU28'!S77-'TRA_Stock UK'!S77</f>
        <v>917.00001381054187</v>
      </c>
      <c r="T77" s="70">
        <f>'TRA_Stock EU28'!T77-'TRA_Stock UK'!T77</f>
        <v>1443.0000291100364</v>
      </c>
      <c r="U77" s="70">
        <f>'TRA_Stock EU28'!U77-'TRA_Stock UK'!U77</f>
        <v>2174.0000045564429</v>
      </c>
      <c r="V77" s="70">
        <f>'TRA_Stock EU28'!V77-'TRA_Stock UK'!V77</f>
        <v>3385.9999897636353</v>
      </c>
      <c r="W77" s="70">
        <f>'TRA_Stock EU28'!W77-'TRA_Stock UK'!W77</f>
        <v>4080.9999858666629</v>
      </c>
      <c r="X77" s="70">
        <f>'TRA_Stock EU28'!X77-'TRA_Stock UK'!X77</f>
        <v>4197.9999262073261</v>
      </c>
      <c r="Y77" s="70">
        <f>'TRA_Stock EU28'!Y77-'TRA_Stock UK'!Y77</f>
        <v>4264.9999948662771</v>
      </c>
      <c r="Z77" s="70">
        <f>'TRA_Stock EU28'!Z77-'TRA_Stock UK'!Z77</f>
        <v>4272.0000634257412</v>
      </c>
      <c r="AA77" s="70">
        <f>'TRA_Stock EU28'!AA77-'TRA_Stock UK'!AA77</f>
        <v>4219.0000228373237</v>
      </c>
      <c r="AB77" s="70">
        <f>'TRA_Stock EU28'!AB77-'TRA_Stock UK'!AB77</f>
        <v>4112.9999947381939</v>
      </c>
      <c r="AC77" s="70">
        <f>'TRA_Stock EU28'!AC77-'TRA_Stock UK'!AC77</f>
        <v>3946.6565381659357</v>
      </c>
      <c r="AD77" s="70">
        <f>'TRA_Stock EU28'!AD77-'TRA_Stock UK'!AD77</f>
        <v>3758.7007290012252</v>
      </c>
      <c r="AE77" s="70">
        <f>'TRA_Stock EU28'!AE77-'TRA_Stock UK'!AE77</f>
        <v>3995.5737674370362</v>
      </c>
      <c r="AF77" s="70">
        <f>'TRA_Stock EU28'!AF77-'TRA_Stock UK'!AF77</f>
        <v>8552.2897273154904</v>
      </c>
      <c r="AG77" s="70">
        <f>'TRA_Stock EU28'!AG77-'TRA_Stock UK'!AG77</f>
        <v>18446.190788115156</v>
      </c>
      <c r="AH77" s="70">
        <f>'TRA_Stock EU28'!AH77-'TRA_Stock UK'!AH77</f>
        <v>33411.563282374154</v>
      </c>
      <c r="AI77" s="70">
        <f>'TRA_Stock EU28'!AI77-'TRA_Stock UK'!AI77</f>
        <v>52999.929106093958</v>
      </c>
      <c r="AJ77" s="70">
        <f>'TRA_Stock EU28'!AJ77-'TRA_Stock UK'!AJ77</f>
        <v>76536.640374565221</v>
      </c>
      <c r="AK77" s="70">
        <f>'TRA_Stock EU28'!AK77-'TRA_Stock UK'!AK77</f>
        <v>103195.12615223823</v>
      </c>
      <c r="AL77" s="70">
        <f>'TRA_Stock EU28'!AL77-'TRA_Stock UK'!AL77</f>
        <v>132172.86155520158</v>
      </c>
      <c r="AM77" s="70">
        <f>'TRA_Stock EU28'!AM77-'TRA_Stock UK'!AM77</f>
        <v>162530.70530358062</v>
      </c>
      <c r="AN77" s="70">
        <f>'TRA_Stock EU28'!AN77-'TRA_Stock UK'!AN77</f>
        <v>193499.64917616357</v>
      </c>
      <c r="AO77" s="70">
        <f>'TRA_Stock EU28'!AO77-'TRA_Stock UK'!AO77</f>
        <v>224207.15633499459</v>
      </c>
      <c r="AP77" s="70">
        <f>'TRA_Stock EU28'!AP77-'TRA_Stock UK'!AP77</f>
        <v>254127.1646919511</v>
      </c>
      <c r="AQ77" s="70">
        <f>'TRA_Stock EU28'!AQ77-'TRA_Stock UK'!AQ77</f>
        <v>282813.36438844097</v>
      </c>
      <c r="AR77" s="70">
        <f>'TRA_Stock EU28'!AR77-'TRA_Stock UK'!AR77</f>
        <v>309927.71738389391</v>
      </c>
      <c r="AS77" s="70">
        <f>'TRA_Stock EU28'!AS77-'TRA_Stock UK'!AS77</f>
        <v>335115.4441870522</v>
      </c>
      <c r="AT77" s="70">
        <f>'TRA_Stock EU28'!AT77-'TRA_Stock UK'!AT77</f>
        <v>358017.37150139868</v>
      </c>
      <c r="AU77" s="70">
        <f>'TRA_Stock EU28'!AU77-'TRA_Stock UK'!AU77</f>
        <v>378425.40156919253</v>
      </c>
      <c r="AV77" s="70">
        <f>'TRA_Stock EU28'!AV77-'TRA_Stock UK'!AV77</f>
        <v>396138.51092255686</v>
      </c>
      <c r="AW77" s="70">
        <f>'TRA_Stock EU28'!AW77-'TRA_Stock UK'!AW77</f>
        <v>411196.73517167306</v>
      </c>
      <c r="AX77" s="70">
        <f>'TRA_Stock EU28'!AX77-'TRA_Stock UK'!AX77</f>
        <v>423708.51101532602</v>
      </c>
      <c r="AY77" s="70">
        <f>'TRA_Stock EU28'!AY77-'TRA_Stock UK'!AY77</f>
        <v>433906.81953015726</v>
      </c>
      <c r="AZ77" s="70">
        <f>'TRA_Stock EU28'!AZ77-'TRA_Stock UK'!AZ77</f>
        <v>441916.1265945147</v>
      </c>
    </row>
    <row r="78" spans="1:52" x14ac:dyDescent="0.35">
      <c r="A78" s="65" t="s">
        <v>861</v>
      </c>
      <c r="B78" s="66">
        <f>'TRA_Stock EU28'!B78-'TRA_Stock UK'!B78</f>
        <v>619446</v>
      </c>
      <c r="C78" s="66">
        <f>'TRA_Stock EU28'!C78-'TRA_Stock UK'!C78</f>
        <v>627658</v>
      </c>
      <c r="D78" s="66">
        <f>'TRA_Stock EU28'!D78-'TRA_Stock UK'!D78</f>
        <v>621842</v>
      </c>
      <c r="E78" s="66">
        <f>'TRA_Stock EU28'!E78-'TRA_Stock UK'!E78</f>
        <v>626217</v>
      </c>
      <c r="F78" s="66">
        <f>'TRA_Stock EU28'!F78-'TRA_Stock UK'!F78</f>
        <v>629512</v>
      </c>
      <c r="G78" s="66">
        <f>'TRA_Stock EU28'!G78-'TRA_Stock UK'!G78</f>
        <v>622438</v>
      </c>
      <c r="H78" s="66">
        <f>'TRA_Stock EU28'!H78-'TRA_Stock UK'!H78</f>
        <v>624699</v>
      </c>
      <c r="I78" s="66">
        <f>'TRA_Stock EU28'!I78-'TRA_Stock UK'!I78</f>
        <v>626141</v>
      </c>
      <c r="J78" s="66">
        <f>'TRA_Stock EU28'!J78-'TRA_Stock UK'!J78</f>
        <v>634922</v>
      </c>
      <c r="K78" s="66">
        <f>'TRA_Stock EU28'!K78-'TRA_Stock UK'!K78</f>
        <v>635312</v>
      </c>
      <c r="L78" s="66">
        <f>'TRA_Stock EU28'!L78-'TRA_Stock UK'!L78</f>
        <v>633110</v>
      </c>
      <c r="M78" s="66">
        <f>'TRA_Stock EU28'!M78-'TRA_Stock UK'!M78</f>
        <v>635136</v>
      </c>
      <c r="N78" s="66">
        <f>'TRA_Stock EU28'!N78-'TRA_Stock UK'!N78</f>
        <v>630758</v>
      </c>
      <c r="O78" s="66">
        <f>'TRA_Stock EU28'!O78-'TRA_Stock UK'!O78</f>
        <v>635902</v>
      </c>
      <c r="P78" s="66">
        <f>'TRA_Stock EU28'!P78-'TRA_Stock UK'!P78</f>
        <v>646304</v>
      </c>
      <c r="Q78" s="66">
        <f>'TRA_Stock EU28'!Q78-'TRA_Stock UK'!Q78</f>
        <v>669347</v>
      </c>
      <c r="R78" s="66">
        <f>'TRA_Stock EU28'!R78-'TRA_Stock UK'!R78</f>
        <v>685377.62517881719</v>
      </c>
      <c r="S78" s="66">
        <f>'TRA_Stock EU28'!S78-'TRA_Stock UK'!S78</f>
        <v>708358.6350767765</v>
      </c>
      <c r="T78" s="66">
        <f>'TRA_Stock EU28'!T78-'TRA_Stock UK'!T78</f>
        <v>727862.38507961028</v>
      </c>
      <c r="U78" s="66">
        <f>'TRA_Stock EU28'!U78-'TRA_Stock UK'!U78</f>
        <v>744773.4126273857</v>
      </c>
      <c r="V78" s="66">
        <f>'TRA_Stock EU28'!V78-'TRA_Stock UK'!V78</f>
        <v>759272.46222797153</v>
      </c>
      <c r="W78" s="66">
        <f>'TRA_Stock EU28'!W78-'TRA_Stock UK'!W78</f>
        <v>772227.55491137016</v>
      </c>
      <c r="X78" s="66">
        <f>'TRA_Stock EU28'!X78-'TRA_Stock UK'!X78</f>
        <v>782698.19435233856</v>
      </c>
      <c r="Y78" s="66">
        <f>'TRA_Stock EU28'!Y78-'TRA_Stock UK'!Y78</f>
        <v>793120.54242272698</v>
      </c>
      <c r="Z78" s="66">
        <f>'TRA_Stock EU28'!Z78-'TRA_Stock UK'!Z78</f>
        <v>802971.78307285707</v>
      </c>
      <c r="AA78" s="66">
        <f>'TRA_Stock EU28'!AA78-'TRA_Stock UK'!AA78</f>
        <v>812271.72415379121</v>
      </c>
      <c r="AB78" s="66">
        <f>'TRA_Stock EU28'!AB78-'TRA_Stock UK'!AB78</f>
        <v>820137.52088835114</v>
      </c>
      <c r="AC78" s="66">
        <f>'TRA_Stock EU28'!AC78-'TRA_Stock UK'!AC78</f>
        <v>827043.94772909558</v>
      </c>
      <c r="AD78" s="66">
        <f>'TRA_Stock EU28'!AD78-'TRA_Stock UK'!AD78</f>
        <v>833857.95051988622</v>
      </c>
      <c r="AE78" s="66">
        <f>'TRA_Stock EU28'!AE78-'TRA_Stock UK'!AE78</f>
        <v>840322.71328965062</v>
      </c>
      <c r="AF78" s="66">
        <f>'TRA_Stock EU28'!AF78-'TRA_Stock UK'!AF78</f>
        <v>846281.72898901696</v>
      </c>
      <c r="AG78" s="66">
        <f>'TRA_Stock EU28'!AG78-'TRA_Stock UK'!AG78</f>
        <v>851437.9412948871</v>
      </c>
      <c r="AH78" s="66">
        <f>'TRA_Stock EU28'!AH78-'TRA_Stock UK'!AH78</f>
        <v>855975.55543449649</v>
      </c>
      <c r="AI78" s="66">
        <f>'TRA_Stock EU28'!AI78-'TRA_Stock UK'!AI78</f>
        <v>860425.43311583274</v>
      </c>
      <c r="AJ78" s="66">
        <f>'TRA_Stock EU28'!AJ78-'TRA_Stock UK'!AJ78</f>
        <v>865876.25259779964</v>
      </c>
      <c r="AK78" s="66">
        <f>'TRA_Stock EU28'!AK78-'TRA_Stock UK'!AK78</f>
        <v>870921.88612589298</v>
      </c>
      <c r="AL78" s="66">
        <f>'TRA_Stock EU28'!AL78-'TRA_Stock UK'!AL78</f>
        <v>875761.44303944556</v>
      </c>
      <c r="AM78" s="66">
        <f>'TRA_Stock EU28'!AM78-'TRA_Stock UK'!AM78</f>
        <v>880680.07310537517</v>
      </c>
      <c r="AN78" s="66">
        <f>'TRA_Stock EU28'!AN78-'TRA_Stock UK'!AN78</f>
        <v>885423.11266985419</v>
      </c>
      <c r="AO78" s="66">
        <f>'TRA_Stock EU28'!AO78-'TRA_Stock UK'!AO78</f>
        <v>890139.47416629118</v>
      </c>
      <c r="AP78" s="66">
        <f>'TRA_Stock EU28'!AP78-'TRA_Stock UK'!AP78</f>
        <v>895523.63614851481</v>
      </c>
      <c r="AQ78" s="66">
        <f>'TRA_Stock EU28'!AQ78-'TRA_Stock UK'!AQ78</f>
        <v>900832.41945117142</v>
      </c>
      <c r="AR78" s="66">
        <f>'TRA_Stock EU28'!AR78-'TRA_Stock UK'!AR78</f>
        <v>905995.2832072255</v>
      </c>
      <c r="AS78" s="66">
        <f>'TRA_Stock EU28'!AS78-'TRA_Stock UK'!AS78</f>
        <v>911081.2255953087</v>
      </c>
      <c r="AT78" s="66">
        <f>'TRA_Stock EU28'!AT78-'TRA_Stock UK'!AT78</f>
        <v>916160.18754307716</v>
      </c>
      <c r="AU78" s="66">
        <f>'TRA_Stock EU28'!AU78-'TRA_Stock UK'!AU78</f>
        <v>921323.55148727784</v>
      </c>
      <c r="AV78" s="66">
        <f>'TRA_Stock EU28'!AV78-'TRA_Stock UK'!AV78</f>
        <v>926457.0332194654</v>
      </c>
      <c r="AW78" s="66">
        <f>'TRA_Stock EU28'!AW78-'TRA_Stock UK'!AW78</f>
        <v>931885.12100350915</v>
      </c>
      <c r="AX78" s="66">
        <f>'TRA_Stock EU28'!AX78-'TRA_Stock UK'!AX78</f>
        <v>937409.18962553539</v>
      </c>
      <c r="AY78" s="66">
        <f>'TRA_Stock EU28'!AY78-'TRA_Stock UK'!AY78</f>
        <v>943149.89767685544</v>
      </c>
      <c r="AZ78" s="66">
        <f>'TRA_Stock EU28'!AZ78-'TRA_Stock UK'!AZ78</f>
        <v>949001.23219837702</v>
      </c>
    </row>
    <row r="79" spans="1:52" x14ac:dyDescent="0.35">
      <c r="A79" s="67" t="s">
        <v>878</v>
      </c>
      <c r="B79" s="68">
        <f>'TRA_Stock EU28'!B79-'TRA_Stock UK'!B79</f>
        <v>617792</v>
      </c>
      <c r="C79" s="68">
        <f>'TRA_Stock EU28'!C79-'TRA_Stock UK'!C79</f>
        <v>625944</v>
      </c>
      <c r="D79" s="68">
        <f>'TRA_Stock EU28'!D79-'TRA_Stock UK'!D79</f>
        <v>620097</v>
      </c>
      <c r="E79" s="68">
        <f>'TRA_Stock EU28'!E79-'TRA_Stock UK'!E79</f>
        <v>624530</v>
      </c>
      <c r="F79" s="68">
        <f>'TRA_Stock EU28'!F79-'TRA_Stock UK'!F79</f>
        <v>627822</v>
      </c>
      <c r="G79" s="68">
        <f>'TRA_Stock EU28'!G79-'TRA_Stock UK'!G79</f>
        <v>620355</v>
      </c>
      <c r="H79" s="68">
        <f>'TRA_Stock EU28'!H79-'TRA_Stock UK'!H79</f>
        <v>622616</v>
      </c>
      <c r="I79" s="68">
        <f>'TRA_Stock EU28'!I79-'TRA_Stock UK'!I79</f>
        <v>624071</v>
      </c>
      <c r="J79" s="68">
        <f>'TRA_Stock EU28'!J79-'TRA_Stock UK'!J79</f>
        <v>632839</v>
      </c>
      <c r="K79" s="68">
        <f>'TRA_Stock EU28'!K79-'TRA_Stock UK'!K79</f>
        <v>633177</v>
      </c>
      <c r="L79" s="68">
        <f>'TRA_Stock EU28'!L79-'TRA_Stock UK'!L79</f>
        <v>630638</v>
      </c>
      <c r="M79" s="68">
        <f>'TRA_Stock EU28'!M79-'TRA_Stock UK'!M79</f>
        <v>632561</v>
      </c>
      <c r="N79" s="68">
        <f>'TRA_Stock EU28'!N79-'TRA_Stock UK'!N79</f>
        <v>628202</v>
      </c>
      <c r="O79" s="68">
        <f>'TRA_Stock EU28'!O79-'TRA_Stock UK'!O79</f>
        <v>632197</v>
      </c>
      <c r="P79" s="68">
        <f>'TRA_Stock EU28'!P79-'TRA_Stock UK'!P79</f>
        <v>642652</v>
      </c>
      <c r="Q79" s="68">
        <f>'TRA_Stock EU28'!Q79-'TRA_Stock UK'!Q79</f>
        <v>665423</v>
      </c>
      <c r="R79" s="68">
        <f>'TRA_Stock EU28'!R79-'TRA_Stock UK'!R79</f>
        <v>680598.78968732734</v>
      </c>
      <c r="S79" s="68">
        <f>'TRA_Stock EU28'!S79-'TRA_Stock UK'!S79</f>
        <v>702278.06729671767</v>
      </c>
      <c r="T79" s="68">
        <f>'TRA_Stock EU28'!T79-'TRA_Stock UK'!T79</f>
        <v>720221.80153133871</v>
      </c>
      <c r="U79" s="68">
        <f>'TRA_Stock EU28'!U79-'TRA_Stock UK'!U79</f>
        <v>735315.4955971326</v>
      </c>
      <c r="V79" s="68">
        <f>'TRA_Stock EU28'!V79-'TRA_Stock UK'!V79</f>
        <v>747793.35560297803</v>
      </c>
      <c r="W79" s="68">
        <f>'TRA_Stock EU28'!W79-'TRA_Stock UK'!W79</f>
        <v>758217.26640284422</v>
      </c>
      <c r="X79" s="68">
        <f>'TRA_Stock EU28'!X79-'TRA_Stock UK'!X79</f>
        <v>765635.07737838593</v>
      </c>
      <c r="Y79" s="68">
        <f>'TRA_Stock EU28'!Y79-'TRA_Stock UK'!Y79</f>
        <v>772443.07762369735</v>
      </c>
      <c r="Z79" s="68">
        <f>'TRA_Stock EU28'!Z79-'TRA_Stock UK'!Z79</f>
        <v>778132.5649062288</v>
      </c>
      <c r="AA79" s="68">
        <f>'TRA_Stock EU28'!AA79-'TRA_Stock UK'!AA79</f>
        <v>782756.1842991875</v>
      </c>
      <c r="AB79" s="68">
        <f>'TRA_Stock EU28'!AB79-'TRA_Stock UK'!AB79</f>
        <v>785485.70592370594</v>
      </c>
      <c r="AC79" s="68">
        <f>'TRA_Stock EU28'!AC79-'TRA_Stock UK'!AC79</f>
        <v>786762.2772703321</v>
      </c>
      <c r="AD79" s="68">
        <f>'TRA_Stock EU28'!AD79-'TRA_Stock UK'!AD79</f>
        <v>787430.84070216725</v>
      </c>
      <c r="AE79" s="68">
        <f>'TRA_Stock EU28'!AE79-'TRA_Stock UK'!AE79</f>
        <v>787177.26972245332</v>
      </c>
      <c r="AF79" s="68">
        <f>'TRA_Stock EU28'!AF79-'TRA_Stock UK'!AF79</f>
        <v>785795.84483350383</v>
      </c>
      <c r="AG79" s="68">
        <f>'TRA_Stock EU28'!AG79-'TRA_Stock UK'!AG79</f>
        <v>782889.11621561623</v>
      </c>
      <c r="AH79" s="68">
        <f>'TRA_Stock EU28'!AH79-'TRA_Stock UK'!AH79</f>
        <v>778620.10699608922</v>
      </c>
      <c r="AI79" s="68">
        <f>'TRA_Stock EU28'!AI79-'TRA_Stock UK'!AI79</f>
        <v>773606.66584403173</v>
      </c>
      <c r="AJ79" s="68">
        <f>'TRA_Stock EU28'!AJ79-'TRA_Stock UK'!AJ79</f>
        <v>768894.08067848661</v>
      </c>
      <c r="AK79" s="68">
        <f>'TRA_Stock EU28'!AK79-'TRA_Stock UK'!AK79</f>
        <v>763355.64271012484</v>
      </c>
      <c r="AL79" s="68">
        <f>'TRA_Stock EU28'!AL79-'TRA_Stock UK'!AL79</f>
        <v>757181.73528845003</v>
      </c>
      <c r="AM79" s="68">
        <f>'TRA_Stock EU28'!AM79-'TRA_Stock UK'!AM79</f>
        <v>750560.53761414881</v>
      </c>
      <c r="AN79" s="68">
        <f>'TRA_Stock EU28'!AN79-'TRA_Stock UK'!AN79</f>
        <v>743387.79233607184</v>
      </c>
      <c r="AO79" s="68">
        <f>'TRA_Stock EU28'!AO79-'TRA_Stock UK'!AO79</f>
        <v>735702.31321758591</v>
      </c>
      <c r="AP79" s="68">
        <f>'TRA_Stock EU28'!AP79-'TRA_Stock UK'!AP79</f>
        <v>728106.8225389315</v>
      </c>
      <c r="AQ79" s="68">
        <f>'TRA_Stock EU28'!AQ79-'TRA_Stock UK'!AQ79</f>
        <v>719827.36746554263</v>
      </c>
      <c r="AR79" s="68">
        <f>'TRA_Stock EU28'!AR79-'TRA_Stock UK'!AR79</f>
        <v>710871.89345978259</v>
      </c>
      <c r="AS79" s="68">
        <f>'TRA_Stock EU28'!AS79-'TRA_Stock UK'!AS79</f>
        <v>701298.55233230419</v>
      </c>
      <c r="AT79" s="68">
        <f>'TRA_Stock EU28'!AT79-'TRA_Stock UK'!AT79</f>
        <v>691363.98681553977</v>
      </c>
      <c r="AU79" s="68">
        <f>'TRA_Stock EU28'!AU79-'TRA_Stock UK'!AU79</f>
        <v>681036.55862717459</v>
      </c>
      <c r="AV79" s="68">
        <f>'TRA_Stock EU28'!AV79-'TRA_Stock UK'!AV79</f>
        <v>670415.69987521798</v>
      </c>
      <c r="AW79" s="68">
        <f>'TRA_Stock EU28'!AW79-'TRA_Stock UK'!AW79</f>
        <v>659616.42280972714</v>
      </c>
      <c r="AX79" s="68">
        <f>'TRA_Stock EU28'!AX79-'TRA_Stock UK'!AX79</f>
        <v>648918.37176578946</v>
      </c>
      <c r="AY79" s="68">
        <f>'TRA_Stock EU28'!AY79-'TRA_Stock UK'!AY79</f>
        <v>638090.06238258991</v>
      </c>
      <c r="AZ79" s="68">
        <f>'TRA_Stock EU28'!AZ79-'TRA_Stock UK'!AZ79</f>
        <v>627415.30971653422</v>
      </c>
    </row>
    <row r="80" spans="1:52" x14ac:dyDescent="0.35">
      <c r="A80" s="69" t="s">
        <v>889</v>
      </c>
      <c r="B80" s="70">
        <f>'TRA_Stock EU28'!B80-'TRA_Stock UK'!B80</f>
        <v>1225</v>
      </c>
      <c r="C80" s="70">
        <f>'TRA_Stock EU28'!C80-'TRA_Stock UK'!C80</f>
        <v>1203</v>
      </c>
      <c r="D80" s="70">
        <f>'TRA_Stock EU28'!D80-'TRA_Stock UK'!D80</f>
        <v>1138</v>
      </c>
      <c r="E80" s="70">
        <f>'TRA_Stock EU28'!E80-'TRA_Stock UK'!E80</f>
        <v>1103</v>
      </c>
      <c r="F80" s="70">
        <f>'TRA_Stock EU28'!F80-'TRA_Stock UK'!F80</f>
        <v>2248</v>
      </c>
      <c r="G80" s="70">
        <f>'TRA_Stock EU28'!G80-'TRA_Stock UK'!G80</f>
        <v>2247</v>
      </c>
      <c r="H80" s="70">
        <f>'TRA_Stock EU28'!H80-'TRA_Stock UK'!H80</f>
        <v>2167</v>
      </c>
      <c r="I80" s="70">
        <f>'TRA_Stock EU28'!I80-'TRA_Stock UK'!I80</f>
        <v>2263</v>
      </c>
      <c r="J80" s="70">
        <f>'TRA_Stock EU28'!J80-'TRA_Stock UK'!J80</f>
        <v>2282</v>
      </c>
      <c r="K80" s="70">
        <f>'TRA_Stock EU28'!K80-'TRA_Stock UK'!K80</f>
        <v>2396</v>
      </c>
      <c r="L80" s="70">
        <f>'TRA_Stock EU28'!L80-'TRA_Stock UK'!L80</f>
        <v>2375</v>
      </c>
      <c r="M80" s="70">
        <f>'TRA_Stock EU28'!M80-'TRA_Stock UK'!M80</f>
        <v>2314</v>
      </c>
      <c r="N80" s="70">
        <f>'TRA_Stock EU28'!N80-'TRA_Stock UK'!N80</f>
        <v>2212</v>
      </c>
      <c r="O80" s="70">
        <f>'TRA_Stock EU28'!O80-'TRA_Stock UK'!O80</f>
        <v>2153</v>
      </c>
      <c r="P80" s="70">
        <f>'TRA_Stock EU28'!P80-'TRA_Stock UK'!P80</f>
        <v>2116</v>
      </c>
      <c r="Q80" s="70">
        <f>'TRA_Stock EU28'!Q80-'TRA_Stock UK'!Q80</f>
        <v>2004</v>
      </c>
      <c r="R80" s="70">
        <f>'TRA_Stock EU28'!R80-'TRA_Stock UK'!R80</f>
        <v>1956.8184567995399</v>
      </c>
      <c r="S80" s="70">
        <f>'TRA_Stock EU28'!S80-'TRA_Stock UK'!S80</f>
        <v>1933.7758240015228</v>
      </c>
      <c r="T80" s="70">
        <f>'TRA_Stock EU28'!T80-'TRA_Stock UK'!T80</f>
        <v>1837.981687098546</v>
      </c>
      <c r="U80" s="70">
        <f>'TRA_Stock EU28'!U80-'TRA_Stock UK'!U80</f>
        <v>1786.008795741961</v>
      </c>
      <c r="V80" s="70">
        <f>'TRA_Stock EU28'!V80-'TRA_Stock UK'!V80</f>
        <v>1775.0336107125192</v>
      </c>
      <c r="W80" s="70">
        <f>'TRA_Stock EU28'!W80-'TRA_Stock UK'!W80</f>
        <v>1807.9957575620338</v>
      </c>
      <c r="X80" s="70">
        <f>'TRA_Stock EU28'!X80-'TRA_Stock UK'!X80</f>
        <v>1868.9493171760446</v>
      </c>
      <c r="Y80" s="70">
        <f>'TRA_Stock EU28'!Y80-'TRA_Stock UK'!Y80</f>
        <v>1949.029087051058</v>
      </c>
      <c r="Z80" s="70">
        <f>'TRA_Stock EU28'!Z80-'TRA_Stock UK'!Z80</f>
        <v>2046.0972256842929</v>
      </c>
      <c r="AA80" s="70">
        <f>'TRA_Stock EU28'!AA80-'TRA_Stock UK'!AA80</f>
        <v>2148.0799092908696</v>
      </c>
      <c r="AB80" s="70">
        <f>'TRA_Stock EU28'!AB80-'TRA_Stock UK'!AB80</f>
        <v>2240.0641373607677</v>
      </c>
      <c r="AC80" s="70">
        <f>'TRA_Stock EU28'!AC80-'TRA_Stock UK'!AC80</f>
        <v>2327.0715011010725</v>
      </c>
      <c r="AD80" s="70">
        <f>'TRA_Stock EU28'!AD80-'TRA_Stock UK'!AD80</f>
        <v>2400.0167512219778</v>
      </c>
      <c r="AE80" s="70">
        <f>'TRA_Stock EU28'!AE80-'TRA_Stock UK'!AE80</f>
        <v>2465.0605237029199</v>
      </c>
      <c r="AF80" s="70">
        <f>'TRA_Stock EU28'!AF80-'TRA_Stock UK'!AF80</f>
        <v>2514.047184159564</v>
      </c>
      <c r="AG80" s="70">
        <f>'TRA_Stock EU28'!AG80-'TRA_Stock UK'!AG80</f>
        <v>2551.0175541478029</v>
      </c>
      <c r="AH80" s="70">
        <f>'TRA_Stock EU28'!AH80-'TRA_Stock UK'!AH80</f>
        <v>2579.0405377590941</v>
      </c>
      <c r="AI80" s="70">
        <f>'TRA_Stock EU28'!AI80-'TRA_Stock UK'!AI80</f>
        <v>2597.9745328273543</v>
      </c>
      <c r="AJ80" s="70">
        <f>'TRA_Stock EU28'!AJ80-'TRA_Stock UK'!AJ80</f>
        <v>2610.0128695568892</v>
      </c>
      <c r="AK80" s="70">
        <f>'TRA_Stock EU28'!AK80-'TRA_Stock UK'!AK80</f>
        <v>2594.9966068707395</v>
      </c>
      <c r="AL80" s="70">
        <f>'TRA_Stock EU28'!AL80-'TRA_Stock UK'!AL80</f>
        <v>2575.0307498556217</v>
      </c>
      <c r="AM80" s="70">
        <f>'TRA_Stock EU28'!AM80-'TRA_Stock UK'!AM80</f>
        <v>2553.0155753737085</v>
      </c>
      <c r="AN80" s="70">
        <f>'TRA_Stock EU28'!AN80-'TRA_Stock UK'!AN80</f>
        <v>2527.9876863150325</v>
      </c>
      <c r="AO80" s="70">
        <f>'TRA_Stock EU28'!AO80-'TRA_Stock UK'!AO80</f>
        <v>2502.0166062612511</v>
      </c>
      <c r="AP80" s="70">
        <f>'TRA_Stock EU28'!AP80-'TRA_Stock UK'!AP80</f>
        <v>2477.9854856020511</v>
      </c>
      <c r="AQ80" s="70">
        <f>'TRA_Stock EU28'!AQ80-'TRA_Stock UK'!AQ80</f>
        <v>2449.0501876922854</v>
      </c>
      <c r="AR80" s="70">
        <f>'TRA_Stock EU28'!AR80-'TRA_Stock UK'!AR80</f>
        <v>2426.077107778372</v>
      </c>
      <c r="AS80" s="70">
        <f>'TRA_Stock EU28'!AS80-'TRA_Stock UK'!AS80</f>
        <v>2390.9406854628014</v>
      </c>
      <c r="AT80" s="70">
        <f>'TRA_Stock EU28'!AT80-'TRA_Stock UK'!AT80</f>
        <v>2351.0181501990705</v>
      </c>
      <c r="AU80" s="70">
        <f>'TRA_Stock EU28'!AU80-'TRA_Stock UK'!AU80</f>
        <v>2319.9930476416394</v>
      </c>
      <c r="AV80" s="70">
        <f>'TRA_Stock EU28'!AV80-'TRA_Stock UK'!AV80</f>
        <v>2287.9781868342588</v>
      </c>
      <c r="AW80" s="70">
        <f>'TRA_Stock EU28'!AW80-'TRA_Stock UK'!AW80</f>
        <v>2258.9926068599052</v>
      </c>
      <c r="AX80" s="70">
        <f>'TRA_Stock EU28'!AX80-'TRA_Stock UK'!AX80</f>
        <v>2211.994210839377</v>
      </c>
      <c r="AY80" s="70">
        <f>'TRA_Stock EU28'!AY80-'TRA_Stock UK'!AY80</f>
        <v>2174.019374887414</v>
      </c>
      <c r="AZ80" s="70">
        <f>'TRA_Stock EU28'!AZ80-'TRA_Stock UK'!AZ80</f>
        <v>2142.0318078636737</v>
      </c>
    </row>
    <row r="81" spans="1:52" x14ac:dyDescent="0.35">
      <c r="A81" s="69" t="s">
        <v>879</v>
      </c>
      <c r="B81" s="70">
        <f>'TRA_Stock EU28'!B81-'TRA_Stock UK'!B81</f>
        <v>14605</v>
      </c>
      <c r="C81" s="70">
        <f>'TRA_Stock EU28'!C81-'TRA_Stock UK'!C81</f>
        <v>13822</v>
      </c>
      <c r="D81" s="70">
        <f>'TRA_Stock EU28'!D81-'TRA_Stock UK'!D81</f>
        <v>13094</v>
      </c>
      <c r="E81" s="70">
        <f>'TRA_Stock EU28'!E81-'TRA_Stock UK'!E81</f>
        <v>11242</v>
      </c>
      <c r="F81" s="70">
        <f>'TRA_Stock EU28'!F81-'TRA_Stock UK'!F81</f>
        <v>10158</v>
      </c>
      <c r="G81" s="70">
        <f>'TRA_Stock EU28'!G81-'TRA_Stock UK'!G81</f>
        <v>9073</v>
      </c>
      <c r="H81" s="70">
        <f>'TRA_Stock EU28'!H81-'TRA_Stock UK'!H81</f>
        <v>8454</v>
      </c>
      <c r="I81" s="70">
        <f>'TRA_Stock EU28'!I81-'TRA_Stock UK'!I81</f>
        <v>7523</v>
      </c>
      <c r="J81" s="70">
        <f>'TRA_Stock EU28'!J81-'TRA_Stock UK'!J81</f>
        <v>6926</v>
      </c>
      <c r="K81" s="70">
        <f>'TRA_Stock EU28'!K81-'TRA_Stock UK'!K81</f>
        <v>6185</v>
      </c>
      <c r="L81" s="70">
        <f>'TRA_Stock EU28'!L81-'TRA_Stock UK'!L81</f>
        <v>5664</v>
      </c>
      <c r="M81" s="70">
        <f>'TRA_Stock EU28'!M81-'TRA_Stock UK'!M81</f>
        <v>5248</v>
      </c>
      <c r="N81" s="70">
        <f>'TRA_Stock EU28'!N81-'TRA_Stock UK'!N81</f>
        <v>4881</v>
      </c>
      <c r="O81" s="70">
        <f>'TRA_Stock EU28'!O81-'TRA_Stock UK'!O81</f>
        <v>5320</v>
      </c>
      <c r="P81" s="70">
        <f>'TRA_Stock EU28'!P81-'TRA_Stock UK'!P81</f>
        <v>4517</v>
      </c>
      <c r="Q81" s="70">
        <f>'TRA_Stock EU28'!Q81-'TRA_Stock UK'!Q81</f>
        <v>4259</v>
      </c>
      <c r="R81" s="70">
        <f>'TRA_Stock EU28'!R81-'TRA_Stock UK'!R81</f>
        <v>4139.1060125430758</v>
      </c>
      <c r="S81" s="70">
        <f>'TRA_Stock EU28'!S81-'TRA_Stock UK'!S81</f>
        <v>4073.915981943212</v>
      </c>
      <c r="T81" s="70">
        <f>'TRA_Stock EU28'!T81-'TRA_Stock UK'!T81</f>
        <v>3739.6663240708931</v>
      </c>
      <c r="U81" s="70">
        <f>'TRA_Stock EU28'!U81-'TRA_Stock UK'!U81</f>
        <v>3619.9838472484876</v>
      </c>
      <c r="V81" s="70">
        <f>'TRA_Stock EU28'!V81-'TRA_Stock UK'!V81</f>
        <v>3636.0473054854938</v>
      </c>
      <c r="W81" s="70">
        <f>'TRA_Stock EU28'!W81-'TRA_Stock UK'!W81</f>
        <v>3729.0779686443684</v>
      </c>
      <c r="X81" s="70">
        <f>'TRA_Stock EU28'!X81-'TRA_Stock UK'!X81</f>
        <v>3883.0772995266789</v>
      </c>
      <c r="Y81" s="70">
        <f>'TRA_Stock EU28'!Y81-'TRA_Stock UK'!Y81</f>
        <v>4076.0107571786803</v>
      </c>
      <c r="Z81" s="70">
        <f>'TRA_Stock EU28'!Z81-'TRA_Stock UK'!Z81</f>
        <v>4273.0532601095765</v>
      </c>
      <c r="AA81" s="70">
        <f>'TRA_Stock EU28'!AA81-'TRA_Stock UK'!AA81</f>
        <v>4456.0498694864491</v>
      </c>
      <c r="AB81" s="70">
        <f>'TRA_Stock EU28'!AB81-'TRA_Stock UK'!AB81</f>
        <v>4610.1719313592457</v>
      </c>
      <c r="AC81" s="70">
        <f>'TRA_Stock EU28'!AC81-'TRA_Stock UK'!AC81</f>
        <v>4735.013666170933</v>
      </c>
      <c r="AD81" s="70">
        <f>'TRA_Stock EU28'!AD81-'TRA_Stock UK'!AD81</f>
        <v>4834.125321329795</v>
      </c>
      <c r="AE81" s="70">
        <f>'TRA_Stock EU28'!AE81-'TRA_Stock UK'!AE81</f>
        <v>4917.1887713433807</v>
      </c>
      <c r="AF81" s="70">
        <f>'TRA_Stock EU28'!AF81-'TRA_Stock UK'!AF81</f>
        <v>4977.1218342903667</v>
      </c>
      <c r="AG81" s="70">
        <f>'TRA_Stock EU28'!AG81-'TRA_Stock UK'!AG81</f>
        <v>4999.8758277828929</v>
      </c>
      <c r="AH81" s="70">
        <f>'TRA_Stock EU28'!AH81-'TRA_Stock UK'!AH81</f>
        <v>5001.8399491596283</v>
      </c>
      <c r="AI81" s="70">
        <f>'TRA_Stock EU28'!AI81-'TRA_Stock UK'!AI81</f>
        <v>4981.0349107798856</v>
      </c>
      <c r="AJ81" s="70">
        <f>'TRA_Stock EU28'!AJ81-'TRA_Stock UK'!AJ81</f>
        <v>4930.0552542732794</v>
      </c>
      <c r="AK81" s="70">
        <f>'TRA_Stock EU28'!AK81-'TRA_Stock UK'!AK81</f>
        <v>4850.0427940887384</v>
      </c>
      <c r="AL81" s="70">
        <f>'TRA_Stock EU28'!AL81-'TRA_Stock UK'!AL81</f>
        <v>4775.9560893380894</v>
      </c>
      <c r="AM81" s="70">
        <f>'TRA_Stock EU28'!AM81-'TRA_Stock UK'!AM81</f>
        <v>4688.0545923798791</v>
      </c>
      <c r="AN81" s="70">
        <f>'TRA_Stock EU28'!AN81-'TRA_Stock UK'!AN81</f>
        <v>4600.9980030979286</v>
      </c>
      <c r="AO81" s="70">
        <f>'TRA_Stock EU28'!AO81-'TRA_Stock UK'!AO81</f>
        <v>4515.9638985759784</v>
      </c>
      <c r="AP81" s="70">
        <f>'TRA_Stock EU28'!AP81-'TRA_Stock UK'!AP81</f>
        <v>4425.9224871055849</v>
      </c>
      <c r="AQ81" s="70">
        <f>'TRA_Stock EU28'!AQ81-'TRA_Stock UK'!AQ81</f>
        <v>4334.9884884265584</v>
      </c>
      <c r="AR81" s="70">
        <f>'TRA_Stock EU28'!AR81-'TRA_Stock UK'!AR81</f>
        <v>4248.9207386868038</v>
      </c>
      <c r="AS81" s="70">
        <f>'TRA_Stock EU28'!AS81-'TRA_Stock UK'!AS81</f>
        <v>4160.942251687934</v>
      </c>
      <c r="AT81" s="70">
        <f>'TRA_Stock EU28'!AT81-'TRA_Stock UK'!AT81</f>
        <v>4055.0716303238146</v>
      </c>
      <c r="AU81" s="70">
        <f>'TRA_Stock EU28'!AU81-'TRA_Stock UK'!AU81</f>
        <v>3970.9911334168773</v>
      </c>
      <c r="AV81" s="70">
        <f>'TRA_Stock EU28'!AV81-'TRA_Stock UK'!AV81</f>
        <v>3888.8918994081482</v>
      </c>
      <c r="AW81" s="70">
        <f>'TRA_Stock EU28'!AW81-'TRA_Stock UK'!AW81</f>
        <v>3801.9459704776232</v>
      </c>
      <c r="AX81" s="70">
        <f>'TRA_Stock EU28'!AX81-'TRA_Stock UK'!AX81</f>
        <v>3680.998022415426</v>
      </c>
      <c r="AY81" s="70">
        <f>'TRA_Stock EU28'!AY81-'TRA_Stock UK'!AY81</f>
        <v>3574.0449657702911</v>
      </c>
      <c r="AZ81" s="70">
        <f>'TRA_Stock EU28'!AZ81-'TRA_Stock UK'!AZ81</f>
        <v>3475.0562406716581</v>
      </c>
    </row>
    <row r="82" spans="1:52" x14ac:dyDescent="0.35">
      <c r="A82" s="69" t="s">
        <v>890</v>
      </c>
      <c r="B82" s="70">
        <f>'TRA_Stock EU28'!B82-'TRA_Stock UK'!B82</f>
        <v>3430</v>
      </c>
      <c r="C82" s="70">
        <f>'TRA_Stock EU28'!C82-'TRA_Stock UK'!C82</f>
        <v>5453</v>
      </c>
      <c r="D82" s="70">
        <f>'TRA_Stock EU28'!D82-'TRA_Stock UK'!D82</f>
        <v>5514</v>
      </c>
      <c r="E82" s="70">
        <f>'TRA_Stock EU28'!E82-'TRA_Stock UK'!E82</f>
        <v>7848</v>
      </c>
      <c r="F82" s="70">
        <f>'TRA_Stock EU28'!F82-'TRA_Stock UK'!F82</f>
        <v>8498</v>
      </c>
      <c r="G82" s="70">
        <f>'TRA_Stock EU28'!G82-'TRA_Stock UK'!G82</f>
        <v>9526</v>
      </c>
      <c r="H82" s="70">
        <f>'TRA_Stock EU28'!H82-'TRA_Stock UK'!H82</f>
        <v>11770</v>
      </c>
      <c r="I82" s="70">
        <f>'TRA_Stock EU28'!I82-'TRA_Stock UK'!I82</f>
        <v>13446</v>
      </c>
      <c r="J82" s="70">
        <f>'TRA_Stock EU28'!J82-'TRA_Stock UK'!J82</f>
        <v>15119</v>
      </c>
      <c r="K82" s="70">
        <f>'TRA_Stock EU28'!K82-'TRA_Stock UK'!K82</f>
        <v>16318</v>
      </c>
      <c r="L82" s="70">
        <f>'TRA_Stock EU28'!L82-'TRA_Stock UK'!L82</f>
        <v>17209</v>
      </c>
      <c r="M82" s="70">
        <f>'TRA_Stock EU28'!M82-'TRA_Stock UK'!M82</f>
        <v>19523</v>
      </c>
      <c r="N82" s="70">
        <f>'TRA_Stock EU28'!N82-'TRA_Stock UK'!N82</f>
        <v>20930</v>
      </c>
      <c r="O82" s="70">
        <f>'TRA_Stock EU28'!O82-'TRA_Stock UK'!O82</f>
        <v>22803</v>
      </c>
      <c r="P82" s="70">
        <f>'TRA_Stock EU28'!P82-'TRA_Stock UK'!P82</f>
        <v>25598</v>
      </c>
      <c r="Q82" s="70">
        <f>'TRA_Stock EU28'!Q82-'TRA_Stock UK'!Q82</f>
        <v>34907</v>
      </c>
      <c r="R82" s="70">
        <f>'TRA_Stock EU28'!R82-'TRA_Stock UK'!R82</f>
        <v>36901.176543075708</v>
      </c>
      <c r="S82" s="70">
        <f>'TRA_Stock EU28'!S82-'TRA_Stock UK'!S82</f>
        <v>39392.118031820777</v>
      </c>
      <c r="T82" s="70">
        <f>'TRA_Stock EU28'!T82-'TRA_Stock UK'!T82</f>
        <v>42069.081438644309</v>
      </c>
      <c r="U82" s="70">
        <f>'TRA_Stock EU28'!U82-'TRA_Stock UK'!U82</f>
        <v>44887.265521952409</v>
      </c>
      <c r="V82" s="70">
        <f>'TRA_Stock EU28'!V82-'TRA_Stock UK'!V82</f>
        <v>47746.821575700757</v>
      </c>
      <c r="W82" s="70">
        <f>'TRA_Stock EU28'!W82-'TRA_Stock UK'!W82</f>
        <v>50678.641905434175</v>
      </c>
      <c r="X82" s="70">
        <f>'TRA_Stock EU28'!X82-'TRA_Stock UK'!X82</f>
        <v>53600.17875081885</v>
      </c>
      <c r="Y82" s="70">
        <f>'TRA_Stock EU28'!Y82-'TRA_Stock UK'!Y82</f>
        <v>56679.376202270309</v>
      </c>
      <c r="Z82" s="70">
        <f>'TRA_Stock EU28'!Z82-'TRA_Stock UK'!Z82</f>
        <v>59806.540708394612</v>
      </c>
      <c r="AA82" s="70">
        <f>'TRA_Stock EU28'!AA82-'TRA_Stock UK'!AA82</f>
        <v>62923.915231598621</v>
      </c>
      <c r="AB82" s="70">
        <f>'TRA_Stock EU28'!AB82-'TRA_Stock UK'!AB82</f>
        <v>65931.986334031782</v>
      </c>
      <c r="AC82" s="70">
        <f>'TRA_Stock EU28'!AC82-'TRA_Stock UK'!AC82</f>
        <v>68858.645582947691</v>
      </c>
      <c r="AD82" s="70">
        <f>'TRA_Stock EU28'!AD82-'TRA_Stock UK'!AD82</f>
        <v>71727.060008665954</v>
      </c>
      <c r="AE82" s="70">
        <f>'TRA_Stock EU28'!AE82-'TRA_Stock UK'!AE82</f>
        <v>74585.318990047497</v>
      </c>
      <c r="AF82" s="70">
        <f>'TRA_Stock EU28'!AF82-'TRA_Stock UK'!AF82</f>
        <v>77435.678980726327</v>
      </c>
      <c r="AG82" s="70">
        <f>'TRA_Stock EU28'!AG82-'TRA_Stock UK'!AG82</f>
        <v>80242.313800188742</v>
      </c>
      <c r="AH82" s="70">
        <f>'TRA_Stock EU28'!AH82-'TRA_Stock UK'!AH82</f>
        <v>82983.579239830608</v>
      </c>
      <c r="AI82" s="70">
        <f>'TRA_Stock EU28'!AI82-'TRA_Stock UK'!AI82</f>
        <v>85658.392399692253</v>
      </c>
      <c r="AJ82" s="70">
        <f>'TRA_Stock EU28'!AJ82-'TRA_Stock UK'!AJ82</f>
        <v>88387.340365173892</v>
      </c>
      <c r="AK82" s="70">
        <f>'TRA_Stock EU28'!AK82-'TRA_Stock UK'!AK82</f>
        <v>90912.780188363715</v>
      </c>
      <c r="AL82" s="70">
        <f>'TRA_Stock EU28'!AL82-'TRA_Stock UK'!AL82</f>
        <v>93244.229588578368</v>
      </c>
      <c r="AM82" s="70">
        <f>'TRA_Stock EU28'!AM82-'TRA_Stock UK'!AM82</f>
        <v>95365.824207927843</v>
      </c>
      <c r="AN82" s="70">
        <f>'TRA_Stock EU28'!AN82-'TRA_Stock UK'!AN82</f>
        <v>97250.922887345878</v>
      </c>
      <c r="AO82" s="70">
        <f>'TRA_Stock EU28'!AO82-'TRA_Stock UK'!AO82</f>
        <v>98877.271254632709</v>
      </c>
      <c r="AP82" s="70">
        <f>'TRA_Stock EU28'!AP82-'TRA_Stock UK'!AP82</f>
        <v>100374.19172934831</v>
      </c>
      <c r="AQ82" s="70">
        <f>'TRA_Stock EU28'!AQ82-'TRA_Stock UK'!AQ82</f>
        <v>101587.59781374186</v>
      </c>
      <c r="AR82" s="70">
        <f>'TRA_Stock EU28'!AR82-'TRA_Stock UK'!AR82</f>
        <v>102533.25910462003</v>
      </c>
      <c r="AS82" s="70">
        <f>'TRA_Stock EU28'!AS82-'TRA_Stock UK'!AS82</f>
        <v>103198.02966395418</v>
      </c>
      <c r="AT82" s="70">
        <f>'TRA_Stock EU28'!AT82-'TRA_Stock UK'!AT82</f>
        <v>103655.22357867104</v>
      </c>
      <c r="AU82" s="70">
        <f>'TRA_Stock EU28'!AU82-'TRA_Stock UK'!AU82</f>
        <v>103878.36058551328</v>
      </c>
      <c r="AV82" s="70">
        <f>'TRA_Stock EU28'!AV82-'TRA_Stock UK'!AV82</f>
        <v>103863.33740528356</v>
      </c>
      <c r="AW82" s="70">
        <f>'TRA_Stock EU28'!AW82-'TRA_Stock UK'!AW82</f>
        <v>103635.84115019527</v>
      </c>
      <c r="AX82" s="70">
        <f>'TRA_Stock EU28'!AX82-'TRA_Stock UK'!AX82</f>
        <v>103227.3746819142</v>
      </c>
      <c r="AY82" s="70">
        <f>'TRA_Stock EU28'!AY82-'TRA_Stock UK'!AY82</f>
        <v>102626.51565146328</v>
      </c>
      <c r="AZ82" s="70">
        <f>'TRA_Stock EU28'!AZ82-'TRA_Stock UK'!AZ82</f>
        <v>101860.81684540908</v>
      </c>
    </row>
    <row r="83" spans="1:52" x14ac:dyDescent="0.35">
      <c r="A83" s="69" t="s">
        <v>880</v>
      </c>
      <c r="B83" s="70">
        <f>'TRA_Stock EU28'!B83-'TRA_Stock UK'!B83</f>
        <v>598532</v>
      </c>
      <c r="C83" s="70">
        <f>'TRA_Stock EU28'!C83-'TRA_Stock UK'!C83</f>
        <v>605466</v>
      </c>
      <c r="D83" s="70">
        <f>'TRA_Stock EU28'!D83-'TRA_Stock UK'!D83</f>
        <v>600351</v>
      </c>
      <c r="E83" s="70">
        <f>'TRA_Stock EU28'!E83-'TRA_Stock UK'!E83</f>
        <v>604337</v>
      </c>
      <c r="F83" s="70">
        <f>'TRA_Stock EU28'!F83-'TRA_Stock UK'!F83</f>
        <v>606918</v>
      </c>
      <c r="G83" s="70">
        <f>'TRA_Stock EU28'!G83-'TRA_Stock UK'!G83</f>
        <v>599509</v>
      </c>
      <c r="H83" s="70">
        <f>'TRA_Stock EU28'!H83-'TRA_Stock UK'!H83</f>
        <v>600225</v>
      </c>
      <c r="I83" s="70">
        <f>'TRA_Stock EU28'!I83-'TRA_Stock UK'!I83</f>
        <v>600839</v>
      </c>
      <c r="J83" s="70">
        <f>'TRA_Stock EU28'!J83-'TRA_Stock UK'!J83</f>
        <v>608512</v>
      </c>
      <c r="K83" s="70">
        <f>'TRA_Stock EU28'!K83-'TRA_Stock UK'!K83</f>
        <v>608278</v>
      </c>
      <c r="L83" s="70">
        <f>'TRA_Stock EU28'!L83-'TRA_Stock UK'!L83</f>
        <v>605390</v>
      </c>
      <c r="M83" s="70">
        <f>'TRA_Stock EU28'!M83-'TRA_Stock UK'!M83</f>
        <v>605476</v>
      </c>
      <c r="N83" s="70">
        <f>'TRA_Stock EU28'!N83-'TRA_Stock UK'!N83</f>
        <v>600179</v>
      </c>
      <c r="O83" s="70">
        <f>'TRA_Stock EU28'!O83-'TRA_Stock UK'!O83</f>
        <v>601921</v>
      </c>
      <c r="P83" s="70">
        <f>'TRA_Stock EU28'!P83-'TRA_Stock UK'!P83</f>
        <v>610421</v>
      </c>
      <c r="Q83" s="70">
        <f>'TRA_Stock EU28'!Q83-'TRA_Stock UK'!Q83</f>
        <v>624253</v>
      </c>
      <c r="R83" s="70">
        <f>'TRA_Stock EU28'!R83-'TRA_Stock UK'!R83</f>
        <v>637601.68867490906</v>
      </c>
      <c r="S83" s="70">
        <f>'TRA_Stock EU28'!S83-'TRA_Stock UK'!S83</f>
        <v>656878.25745895214</v>
      </c>
      <c r="T83" s="70">
        <f>'TRA_Stock EU28'!T83-'TRA_Stock UK'!T83</f>
        <v>672575.07208152488</v>
      </c>
      <c r="U83" s="70">
        <f>'TRA_Stock EU28'!U83-'TRA_Stock UK'!U83</f>
        <v>685022.23743218975</v>
      </c>
      <c r="V83" s="70">
        <f>'TRA_Stock EU28'!V83-'TRA_Stock UK'!V83</f>
        <v>694635.45311107929</v>
      </c>
      <c r="W83" s="70">
        <f>'TRA_Stock EU28'!W83-'TRA_Stock UK'!W83</f>
        <v>702001.55077120359</v>
      </c>
      <c r="X83" s="70">
        <f>'TRA_Stock EU28'!X83-'TRA_Stock UK'!X83</f>
        <v>706282.87201086432</v>
      </c>
      <c r="Y83" s="70">
        <f>'TRA_Stock EU28'!Y83-'TRA_Stock UK'!Y83</f>
        <v>709735.66155206063</v>
      </c>
      <c r="Z83" s="70">
        <f>'TRA_Stock EU28'!Z83-'TRA_Stock UK'!Z83</f>
        <v>711997.87371761317</v>
      </c>
      <c r="AA83" s="70">
        <f>'TRA_Stock EU28'!AA83-'TRA_Stock UK'!AA83</f>
        <v>713212.13911214913</v>
      </c>
      <c r="AB83" s="70">
        <f>'TRA_Stock EU28'!AB83-'TRA_Stock UK'!AB83</f>
        <v>712675.48361273552</v>
      </c>
      <c r="AC83" s="70">
        <f>'TRA_Stock EU28'!AC83-'TRA_Stock UK'!AC83</f>
        <v>710790.54664210009</v>
      </c>
      <c r="AD83" s="70">
        <f>'TRA_Stock EU28'!AD83-'TRA_Stock UK'!AD83</f>
        <v>708386.63879937131</v>
      </c>
      <c r="AE83" s="70">
        <f>'TRA_Stock EU28'!AE83-'TRA_Stock UK'!AE83</f>
        <v>705083.70018494641</v>
      </c>
      <c r="AF83" s="70">
        <f>'TRA_Stock EU28'!AF83-'TRA_Stock UK'!AF83</f>
        <v>700677.99610831635</v>
      </c>
      <c r="AG83" s="70">
        <f>'TRA_Stock EU28'!AG83-'TRA_Stock UK'!AG83</f>
        <v>694812.90823400009</v>
      </c>
      <c r="AH83" s="70">
        <f>'TRA_Stock EU28'!AH83-'TRA_Stock UK'!AH83</f>
        <v>687639.64756194921</v>
      </c>
      <c r="AI83" s="70">
        <f>'TRA_Stock EU28'!AI83-'TRA_Stock UK'!AI83</f>
        <v>679774.26220499154</v>
      </c>
      <c r="AJ83" s="70">
        <f>'TRA_Stock EU28'!AJ83-'TRA_Stock UK'!AJ83</f>
        <v>672127.6666211118</v>
      </c>
      <c r="AK83" s="70">
        <f>'TRA_Stock EU28'!AK83-'TRA_Stock UK'!AK83</f>
        <v>663836.81340573274</v>
      </c>
      <c r="AL83" s="70">
        <f>'TRA_Stock EU28'!AL83-'TRA_Stock UK'!AL83</f>
        <v>655018.5178484557</v>
      </c>
      <c r="AM83" s="70">
        <f>'TRA_Stock EU28'!AM83-'TRA_Stock UK'!AM83</f>
        <v>645877.62685953267</v>
      </c>
      <c r="AN83" s="70">
        <f>'TRA_Stock EU28'!AN83-'TRA_Stock UK'!AN83</f>
        <v>636287.88101253088</v>
      </c>
      <c r="AO83" s="70">
        <f>'TRA_Stock EU28'!AO83-'TRA_Stock UK'!AO83</f>
        <v>626306.06934189284</v>
      </c>
      <c r="AP83" s="70">
        <f>'TRA_Stock EU28'!AP83-'TRA_Stock UK'!AP83</f>
        <v>616414.73317376093</v>
      </c>
      <c r="AQ83" s="70">
        <f>'TRA_Stock EU28'!AQ83-'TRA_Stock UK'!AQ83</f>
        <v>606023.69674192008</v>
      </c>
      <c r="AR83" s="70">
        <f>'TRA_Stock EU28'!AR83-'TRA_Stock UK'!AR83</f>
        <v>595087.64450623398</v>
      </c>
      <c r="AS83" s="70">
        <f>'TRA_Stock EU28'!AS83-'TRA_Stock UK'!AS83</f>
        <v>583689.68564733758</v>
      </c>
      <c r="AT83" s="70">
        <f>'TRA_Stock EU28'!AT83-'TRA_Stock UK'!AT83</f>
        <v>572048.65900401853</v>
      </c>
      <c r="AU83" s="70">
        <f>'TRA_Stock EU28'!AU83-'TRA_Stock UK'!AU83</f>
        <v>560061.24976938218</v>
      </c>
      <c r="AV83" s="70">
        <f>'TRA_Stock EU28'!AV83-'TRA_Stock UK'!AV83</f>
        <v>547934.50020568876</v>
      </c>
      <c r="AW83" s="70">
        <f>'TRA_Stock EU28'!AW83-'TRA_Stock UK'!AW83</f>
        <v>535714.60456905735</v>
      </c>
      <c r="AX83" s="70">
        <f>'TRA_Stock EU28'!AX83-'TRA_Stock UK'!AX83</f>
        <v>523706.85532838979</v>
      </c>
      <c r="AY83" s="70">
        <f>'TRA_Stock EU28'!AY83-'TRA_Stock UK'!AY83</f>
        <v>511548.40890098258</v>
      </c>
      <c r="AZ83" s="70">
        <f>'TRA_Stock EU28'!AZ83-'TRA_Stock UK'!AZ83</f>
        <v>499512.23474663467</v>
      </c>
    </row>
    <row r="84" spans="1:52" x14ac:dyDescent="0.35">
      <c r="A84" s="69" t="s">
        <v>881</v>
      </c>
      <c r="B84" s="70">
        <f>'TRA_Stock EU28'!B84-'TRA_Stock UK'!B84</f>
        <v>0</v>
      </c>
      <c r="C84" s="70">
        <f>'TRA_Stock EU28'!C84-'TRA_Stock UK'!C84</f>
        <v>0</v>
      </c>
      <c r="D84" s="70">
        <f>'TRA_Stock EU28'!D84-'TRA_Stock UK'!D84</f>
        <v>0</v>
      </c>
      <c r="E84" s="70">
        <f>'TRA_Stock EU28'!E84-'TRA_Stock UK'!E84</f>
        <v>0</v>
      </c>
      <c r="F84" s="70">
        <f>'TRA_Stock EU28'!F84-'TRA_Stock UK'!F84</f>
        <v>0</v>
      </c>
      <c r="G84" s="70">
        <f>'TRA_Stock EU28'!G84-'TRA_Stock UK'!G84</f>
        <v>0</v>
      </c>
      <c r="H84" s="70">
        <f>'TRA_Stock EU28'!H84-'TRA_Stock UK'!H84</f>
        <v>0</v>
      </c>
      <c r="I84" s="70">
        <f>'TRA_Stock EU28'!I84-'TRA_Stock UK'!I84</f>
        <v>0</v>
      </c>
      <c r="J84" s="70">
        <f>'TRA_Stock EU28'!J84-'TRA_Stock UK'!J84</f>
        <v>0</v>
      </c>
      <c r="K84" s="70">
        <f>'TRA_Stock EU28'!K84-'TRA_Stock UK'!K84</f>
        <v>0</v>
      </c>
      <c r="L84" s="70">
        <f>'TRA_Stock EU28'!L84-'TRA_Stock UK'!L84</f>
        <v>0</v>
      </c>
      <c r="M84" s="70">
        <f>'TRA_Stock EU28'!M84-'TRA_Stock UK'!M84</f>
        <v>0</v>
      </c>
      <c r="N84" s="70">
        <f>'TRA_Stock EU28'!N84-'TRA_Stock UK'!N84</f>
        <v>0</v>
      </c>
      <c r="O84" s="70">
        <f>'TRA_Stock EU28'!O84-'TRA_Stock UK'!O84</f>
        <v>0</v>
      </c>
      <c r="P84" s="70">
        <f>'TRA_Stock EU28'!P84-'TRA_Stock UK'!P84</f>
        <v>0</v>
      </c>
      <c r="Q84" s="70">
        <f>'TRA_Stock EU28'!Q84-'TRA_Stock UK'!Q84</f>
        <v>0</v>
      </c>
      <c r="R84" s="70">
        <f>'TRA_Stock EU28'!R84-'TRA_Stock UK'!R84</f>
        <v>0</v>
      </c>
      <c r="S84" s="70">
        <f>'TRA_Stock EU28'!S84-'TRA_Stock UK'!S84</f>
        <v>0</v>
      </c>
      <c r="T84" s="70">
        <f>'TRA_Stock EU28'!T84-'TRA_Stock UK'!T84</f>
        <v>0</v>
      </c>
      <c r="U84" s="70">
        <f>'TRA_Stock EU28'!U84-'TRA_Stock UK'!U84</f>
        <v>0</v>
      </c>
      <c r="V84" s="70">
        <f>'TRA_Stock EU28'!V84-'TRA_Stock UK'!V84</f>
        <v>0</v>
      </c>
      <c r="W84" s="70">
        <f>'TRA_Stock EU28'!W84-'TRA_Stock UK'!W84</f>
        <v>0</v>
      </c>
      <c r="X84" s="70">
        <f>'TRA_Stock EU28'!X84-'TRA_Stock UK'!X84</f>
        <v>0</v>
      </c>
      <c r="Y84" s="70">
        <f>'TRA_Stock EU28'!Y84-'TRA_Stock UK'!Y84</f>
        <v>0</v>
      </c>
      <c r="Z84" s="70">
        <f>'TRA_Stock EU28'!Z84-'TRA_Stock UK'!Z84</f>
        <v>0</v>
      </c>
      <c r="AA84" s="70">
        <f>'TRA_Stock EU28'!AA84-'TRA_Stock UK'!AA84</f>
        <v>1.0000103521161552</v>
      </c>
      <c r="AB84" s="70">
        <f>'TRA_Stock EU28'!AB84-'TRA_Stock UK'!AB84</f>
        <v>4.9999663052306502</v>
      </c>
      <c r="AC84" s="70">
        <f>'TRA_Stock EU28'!AC84-'TRA_Stock UK'!AC84</f>
        <v>10.999978542442388</v>
      </c>
      <c r="AD84" s="70">
        <f>'TRA_Stock EU28'!AD84-'TRA_Stock UK'!AD84</f>
        <v>16.999903115091868</v>
      </c>
      <c r="AE84" s="70">
        <f>'TRA_Stock EU28'!AE84-'TRA_Stock UK'!AE84</f>
        <v>24.000173857053728</v>
      </c>
      <c r="AF84" s="70">
        <f>'TRA_Stock EU28'!AF84-'TRA_Stock UK'!AF84</f>
        <v>37.000081588156831</v>
      </c>
      <c r="AG84" s="70">
        <f>'TRA_Stock EU28'!AG84-'TRA_Stock UK'!AG84</f>
        <v>55.000084567394175</v>
      </c>
      <c r="AH84" s="70">
        <f>'TRA_Stock EU28'!AH84-'TRA_Stock UK'!AH84</f>
        <v>83.999820643669494</v>
      </c>
      <c r="AI84" s="70">
        <f>'TRA_Stock EU28'!AI84-'TRA_Stock UK'!AI84</f>
        <v>120.00020172088705</v>
      </c>
      <c r="AJ84" s="70">
        <f>'TRA_Stock EU28'!AJ84-'TRA_Stock UK'!AJ84</f>
        <v>169.00069356478579</v>
      </c>
      <c r="AK84" s="70">
        <f>'TRA_Stock EU28'!AK84-'TRA_Stock UK'!AK84</f>
        <v>230.00106970442934</v>
      </c>
      <c r="AL84" s="70">
        <f>'TRA_Stock EU28'!AL84-'TRA_Stock UK'!AL84</f>
        <v>315.99985568958692</v>
      </c>
      <c r="AM84" s="70">
        <f>'TRA_Stock EU28'!AM84-'TRA_Stock UK'!AM84</f>
        <v>429.00321849549562</v>
      </c>
      <c r="AN84" s="70">
        <f>'TRA_Stock EU28'!AN84-'TRA_Stock UK'!AN84</f>
        <v>576.00104114340763</v>
      </c>
      <c r="AO84" s="70">
        <f>'TRA_Stock EU28'!AO84-'TRA_Stock UK'!AO84</f>
        <v>765.99970661453199</v>
      </c>
      <c r="AP84" s="70">
        <f>'TRA_Stock EU28'!AP84-'TRA_Stock UK'!AP84</f>
        <v>995.99815102206639</v>
      </c>
      <c r="AQ84" s="70">
        <f>'TRA_Stock EU28'!AQ84-'TRA_Stock UK'!AQ84</f>
        <v>1277.006385891483</v>
      </c>
      <c r="AR84" s="70">
        <f>'TRA_Stock EU28'!AR84-'TRA_Stock UK'!AR84</f>
        <v>1637.9977396188681</v>
      </c>
      <c r="AS84" s="70">
        <f>'TRA_Stock EU28'!AS84-'TRA_Stock UK'!AS84</f>
        <v>2106.9864230023527</v>
      </c>
      <c r="AT84" s="70">
        <f>'TRA_Stock EU28'!AT84-'TRA_Stock UK'!AT84</f>
        <v>2686.0048302888822</v>
      </c>
      <c r="AU84" s="70">
        <f>'TRA_Stock EU28'!AU84-'TRA_Stock UK'!AU84</f>
        <v>3415.9832609547175</v>
      </c>
      <c r="AV84" s="70">
        <f>'TRA_Stock EU28'!AV84-'TRA_Stock UK'!AV84</f>
        <v>4288.9996120028145</v>
      </c>
      <c r="AW84" s="70">
        <f>'TRA_Stock EU28'!AW84-'TRA_Stock UK'!AW84</f>
        <v>5367.0139412455328</v>
      </c>
      <c r="AX84" s="70">
        <f>'TRA_Stock EU28'!AX84-'TRA_Stock UK'!AX84</f>
        <v>6667.0622846834449</v>
      </c>
      <c r="AY84" s="70">
        <f>'TRA_Stock EU28'!AY84-'TRA_Stock UK'!AY84</f>
        <v>8259.022674957645</v>
      </c>
      <c r="AZ84" s="70">
        <f>'TRA_Stock EU28'!AZ84-'TRA_Stock UK'!AZ84</f>
        <v>10137.088076334265</v>
      </c>
    </row>
    <row r="85" spans="1:52" x14ac:dyDescent="0.35">
      <c r="A85" s="69" t="s">
        <v>895</v>
      </c>
      <c r="B85" s="70">
        <f>'TRA_Stock EU28'!B85-'TRA_Stock UK'!B85</f>
        <v>0</v>
      </c>
      <c r="C85" s="70">
        <f>'TRA_Stock EU28'!C85-'TRA_Stock UK'!C85</f>
        <v>0</v>
      </c>
      <c r="D85" s="70">
        <f>'TRA_Stock EU28'!D85-'TRA_Stock UK'!D85</f>
        <v>0</v>
      </c>
      <c r="E85" s="70">
        <f>'TRA_Stock EU28'!E85-'TRA_Stock UK'!E85</f>
        <v>0</v>
      </c>
      <c r="F85" s="70">
        <f>'TRA_Stock EU28'!F85-'TRA_Stock UK'!F85</f>
        <v>0</v>
      </c>
      <c r="G85" s="70">
        <f>'TRA_Stock EU28'!G85-'TRA_Stock UK'!G85</f>
        <v>0</v>
      </c>
      <c r="H85" s="70">
        <f>'TRA_Stock EU28'!H85-'TRA_Stock UK'!H85</f>
        <v>0</v>
      </c>
      <c r="I85" s="70">
        <f>'TRA_Stock EU28'!I85-'TRA_Stock UK'!I85</f>
        <v>0</v>
      </c>
      <c r="J85" s="70">
        <f>'TRA_Stock EU28'!J85-'TRA_Stock UK'!J85</f>
        <v>0</v>
      </c>
      <c r="K85" s="70">
        <f>'TRA_Stock EU28'!K85-'TRA_Stock UK'!K85</f>
        <v>0</v>
      </c>
      <c r="L85" s="70">
        <f>'TRA_Stock EU28'!L85-'TRA_Stock UK'!L85</f>
        <v>0</v>
      </c>
      <c r="M85" s="70">
        <f>'TRA_Stock EU28'!M85-'TRA_Stock UK'!M85</f>
        <v>0</v>
      </c>
      <c r="N85" s="70">
        <f>'TRA_Stock EU28'!N85-'TRA_Stock UK'!N85</f>
        <v>0</v>
      </c>
      <c r="O85" s="70">
        <f>'TRA_Stock EU28'!O85-'TRA_Stock UK'!O85</f>
        <v>0</v>
      </c>
      <c r="P85" s="70">
        <f>'TRA_Stock EU28'!P85-'TRA_Stock UK'!P85</f>
        <v>0</v>
      </c>
      <c r="Q85" s="70">
        <f>'TRA_Stock EU28'!Q85-'TRA_Stock UK'!Q85</f>
        <v>0</v>
      </c>
      <c r="R85" s="70">
        <f>'TRA_Stock EU28'!R85-'TRA_Stock UK'!R85</f>
        <v>0</v>
      </c>
      <c r="S85" s="70">
        <f>'TRA_Stock EU28'!S85-'TRA_Stock UK'!S85</f>
        <v>0</v>
      </c>
      <c r="T85" s="70">
        <f>'TRA_Stock EU28'!T85-'TRA_Stock UK'!T85</f>
        <v>0</v>
      </c>
      <c r="U85" s="70">
        <f>'TRA_Stock EU28'!U85-'TRA_Stock UK'!U85</f>
        <v>0</v>
      </c>
      <c r="V85" s="70">
        <f>'TRA_Stock EU28'!V85-'TRA_Stock UK'!V85</f>
        <v>0</v>
      </c>
      <c r="W85" s="70">
        <f>'TRA_Stock EU28'!W85-'TRA_Stock UK'!W85</f>
        <v>0</v>
      </c>
      <c r="X85" s="70">
        <f>'TRA_Stock EU28'!X85-'TRA_Stock UK'!X85</f>
        <v>0</v>
      </c>
      <c r="Y85" s="70">
        <f>'TRA_Stock EU28'!Y85-'TRA_Stock UK'!Y85</f>
        <v>3.0000251365940658</v>
      </c>
      <c r="Z85" s="70">
        <f>'TRA_Stock EU28'!Z85-'TRA_Stock UK'!Z85</f>
        <v>8.9999944272479553</v>
      </c>
      <c r="AA85" s="70">
        <f>'TRA_Stock EU28'!AA85-'TRA_Stock UK'!AA85</f>
        <v>15.000166310274993</v>
      </c>
      <c r="AB85" s="70">
        <f>'TRA_Stock EU28'!AB85-'TRA_Stock UK'!AB85</f>
        <v>22.999941913373021</v>
      </c>
      <c r="AC85" s="70">
        <f>'TRA_Stock EU28'!AC85-'TRA_Stock UK'!AC85</f>
        <v>39.999899469888014</v>
      </c>
      <c r="AD85" s="70">
        <f>'TRA_Stock EU28'!AD85-'TRA_Stock UK'!AD85</f>
        <v>65.999918463189104</v>
      </c>
      <c r="AE85" s="70">
        <f>'TRA_Stock EU28'!AE85-'TRA_Stock UK'!AE85</f>
        <v>102.00107855603129</v>
      </c>
      <c r="AF85" s="70">
        <f>'TRA_Stock EU28'!AF85-'TRA_Stock UK'!AF85</f>
        <v>154.00064442306925</v>
      </c>
      <c r="AG85" s="70">
        <f>'TRA_Stock EU28'!AG85-'TRA_Stock UK'!AG85</f>
        <v>228.00071492922288</v>
      </c>
      <c r="AH85" s="70">
        <f>'TRA_Stock EU28'!AH85-'TRA_Stock UK'!AH85</f>
        <v>331.99988674697528</v>
      </c>
      <c r="AI85" s="70">
        <f>'TRA_Stock EU28'!AI85-'TRA_Stock UK'!AI85</f>
        <v>475.00159401990499</v>
      </c>
      <c r="AJ85" s="70">
        <f>'TRA_Stock EU28'!AJ85-'TRA_Stock UK'!AJ85</f>
        <v>670.00487480594586</v>
      </c>
      <c r="AK85" s="70">
        <f>'TRA_Stock EU28'!AK85-'TRA_Stock UK'!AK85</f>
        <v>931.00864536444828</v>
      </c>
      <c r="AL85" s="70">
        <f>'TRA_Stock EU28'!AL85-'TRA_Stock UK'!AL85</f>
        <v>1252.0011565325942</v>
      </c>
      <c r="AM85" s="70">
        <f>'TRA_Stock EU28'!AM85-'TRA_Stock UK'!AM85</f>
        <v>1647.0131604392909</v>
      </c>
      <c r="AN85" s="70">
        <f>'TRA_Stock EU28'!AN85-'TRA_Stock UK'!AN85</f>
        <v>2144.0017056385832</v>
      </c>
      <c r="AO85" s="70">
        <f>'TRA_Stock EU28'!AO85-'TRA_Stock UK'!AO85</f>
        <v>2734.9924096086324</v>
      </c>
      <c r="AP85" s="70">
        <f>'TRA_Stock EU28'!AP85-'TRA_Stock UK'!AP85</f>
        <v>3417.991512092653</v>
      </c>
      <c r="AQ85" s="70">
        <f>'TRA_Stock EU28'!AQ85-'TRA_Stock UK'!AQ85</f>
        <v>4155.0278478704304</v>
      </c>
      <c r="AR85" s="70">
        <f>'TRA_Stock EU28'!AR85-'TRA_Stock UK'!AR85</f>
        <v>4937.994262844667</v>
      </c>
      <c r="AS85" s="70">
        <f>'TRA_Stock EU28'!AS85-'TRA_Stock UK'!AS85</f>
        <v>5751.9676608593327</v>
      </c>
      <c r="AT85" s="70">
        <f>'TRA_Stock EU28'!AT85-'TRA_Stock UK'!AT85</f>
        <v>6568.0096220384394</v>
      </c>
      <c r="AU85" s="70">
        <f>'TRA_Stock EU28'!AU85-'TRA_Stock UK'!AU85</f>
        <v>7389.980830265743</v>
      </c>
      <c r="AV85" s="70">
        <f>'TRA_Stock EU28'!AV85-'TRA_Stock UK'!AV85</f>
        <v>8151.9925660004619</v>
      </c>
      <c r="AW85" s="70">
        <f>'TRA_Stock EU28'!AW85-'TRA_Stock UK'!AW85</f>
        <v>8838.0245718914575</v>
      </c>
      <c r="AX85" s="70">
        <f>'TRA_Stock EU28'!AX85-'TRA_Stock UK'!AX85</f>
        <v>9424.0872375472027</v>
      </c>
      <c r="AY85" s="70">
        <f>'TRA_Stock EU28'!AY85-'TRA_Stock UK'!AY85</f>
        <v>9908.0508145287658</v>
      </c>
      <c r="AZ85" s="70">
        <f>'TRA_Stock EU28'!AZ85-'TRA_Stock UK'!AZ85</f>
        <v>10288.081999620797</v>
      </c>
    </row>
    <row r="86" spans="1:52" hidden="1" x14ac:dyDescent="0.35">
      <c r="A86" s="67"/>
      <c r="B86" s="68">
        <f>'TRA_Stock EU28'!B86-'TRA_Stock UK'!B86</f>
        <v>0</v>
      </c>
      <c r="C86" s="68">
        <f>'TRA_Stock EU28'!C86-'TRA_Stock UK'!C86</f>
        <v>0</v>
      </c>
      <c r="D86" s="68">
        <f>'TRA_Stock EU28'!D86-'TRA_Stock UK'!D86</f>
        <v>0</v>
      </c>
      <c r="E86" s="68">
        <f>'TRA_Stock EU28'!E86-'TRA_Stock UK'!E86</f>
        <v>0</v>
      </c>
      <c r="F86" s="68">
        <f>'TRA_Stock EU28'!F86-'TRA_Stock UK'!F86</f>
        <v>0</v>
      </c>
      <c r="G86" s="68">
        <f>'TRA_Stock EU28'!G86-'TRA_Stock UK'!G86</f>
        <v>0</v>
      </c>
      <c r="H86" s="68">
        <f>'TRA_Stock EU28'!H86-'TRA_Stock UK'!H86</f>
        <v>0</v>
      </c>
      <c r="I86" s="68">
        <f>'TRA_Stock EU28'!I86-'TRA_Stock UK'!I86</f>
        <v>0</v>
      </c>
      <c r="J86" s="68">
        <f>'TRA_Stock EU28'!J86-'TRA_Stock UK'!J86</f>
        <v>0</v>
      </c>
      <c r="K86" s="68">
        <f>'TRA_Stock EU28'!K86-'TRA_Stock UK'!K86</f>
        <v>0</v>
      </c>
      <c r="L86" s="68">
        <f>'TRA_Stock EU28'!L86-'TRA_Stock UK'!L86</f>
        <v>0</v>
      </c>
      <c r="M86" s="68">
        <f>'TRA_Stock EU28'!M86-'TRA_Stock UK'!M86</f>
        <v>0</v>
      </c>
      <c r="N86" s="68">
        <f>'TRA_Stock EU28'!N86-'TRA_Stock UK'!N86</f>
        <v>0</v>
      </c>
      <c r="O86" s="68">
        <f>'TRA_Stock EU28'!O86-'TRA_Stock UK'!O86</f>
        <v>0</v>
      </c>
      <c r="P86" s="68">
        <f>'TRA_Stock EU28'!P86-'TRA_Stock UK'!P86</f>
        <v>0</v>
      </c>
      <c r="Q86" s="68">
        <f>'TRA_Stock EU28'!Q86-'TRA_Stock UK'!Q86</f>
        <v>0</v>
      </c>
      <c r="R86" s="68">
        <f>'TRA_Stock EU28'!R86-'TRA_Stock UK'!R86</f>
        <v>0</v>
      </c>
      <c r="S86" s="68">
        <f>'TRA_Stock EU28'!S86-'TRA_Stock UK'!S86</f>
        <v>0</v>
      </c>
      <c r="T86" s="68">
        <f>'TRA_Stock EU28'!T86-'TRA_Stock UK'!T86</f>
        <v>0</v>
      </c>
      <c r="U86" s="68">
        <f>'TRA_Stock EU28'!U86-'TRA_Stock UK'!U86</f>
        <v>0</v>
      </c>
      <c r="V86" s="68">
        <f>'TRA_Stock EU28'!V86-'TRA_Stock UK'!V86</f>
        <v>0</v>
      </c>
      <c r="W86" s="68">
        <f>'TRA_Stock EU28'!W86-'TRA_Stock UK'!W86</f>
        <v>0</v>
      </c>
      <c r="X86" s="68">
        <f>'TRA_Stock EU28'!X86-'TRA_Stock UK'!X86</f>
        <v>0</v>
      </c>
      <c r="Y86" s="68">
        <f>'TRA_Stock EU28'!Y86-'TRA_Stock UK'!Y86</f>
        <v>0</v>
      </c>
      <c r="Z86" s="68">
        <f>'TRA_Stock EU28'!Z86-'TRA_Stock UK'!Z86</f>
        <v>0</v>
      </c>
      <c r="AA86" s="68">
        <f>'TRA_Stock EU28'!AA86-'TRA_Stock UK'!AA86</f>
        <v>0</v>
      </c>
      <c r="AB86" s="68">
        <f>'TRA_Stock EU28'!AB86-'TRA_Stock UK'!AB86</f>
        <v>0</v>
      </c>
      <c r="AC86" s="68">
        <f>'TRA_Stock EU28'!AC86-'TRA_Stock UK'!AC86</f>
        <v>0</v>
      </c>
      <c r="AD86" s="68">
        <f>'TRA_Stock EU28'!AD86-'TRA_Stock UK'!AD86</f>
        <v>0</v>
      </c>
      <c r="AE86" s="68">
        <f>'TRA_Stock EU28'!AE86-'TRA_Stock UK'!AE86</f>
        <v>0</v>
      </c>
      <c r="AF86" s="68">
        <f>'TRA_Stock EU28'!AF86-'TRA_Stock UK'!AF86</f>
        <v>0</v>
      </c>
      <c r="AG86" s="68">
        <f>'TRA_Stock EU28'!AG86-'TRA_Stock UK'!AG86</f>
        <v>0</v>
      </c>
      <c r="AH86" s="68">
        <f>'TRA_Stock EU28'!AH86-'TRA_Stock UK'!AH86</f>
        <v>0</v>
      </c>
      <c r="AI86" s="68">
        <f>'TRA_Stock EU28'!AI86-'TRA_Stock UK'!AI86</f>
        <v>0</v>
      </c>
      <c r="AJ86" s="68">
        <f>'TRA_Stock EU28'!AJ86-'TRA_Stock UK'!AJ86</f>
        <v>0</v>
      </c>
      <c r="AK86" s="68">
        <f>'TRA_Stock EU28'!AK86-'TRA_Stock UK'!AK86</f>
        <v>0</v>
      </c>
      <c r="AL86" s="68">
        <f>'TRA_Stock EU28'!AL86-'TRA_Stock UK'!AL86</f>
        <v>0</v>
      </c>
      <c r="AM86" s="68">
        <f>'TRA_Stock EU28'!AM86-'TRA_Stock UK'!AM86</f>
        <v>0</v>
      </c>
      <c r="AN86" s="68">
        <f>'TRA_Stock EU28'!AN86-'TRA_Stock UK'!AN86</f>
        <v>0</v>
      </c>
      <c r="AO86" s="68">
        <f>'TRA_Stock EU28'!AO86-'TRA_Stock UK'!AO86</f>
        <v>0</v>
      </c>
      <c r="AP86" s="68">
        <f>'TRA_Stock EU28'!AP86-'TRA_Stock UK'!AP86</f>
        <v>0</v>
      </c>
      <c r="AQ86" s="68">
        <f>'TRA_Stock EU28'!AQ86-'TRA_Stock UK'!AQ86</f>
        <v>0</v>
      </c>
      <c r="AR86" s="68">
        <f>'TRA_Stock EU28'!AR86-'TRA_Stock UK'!AR86</f>
        <v>0</v>
      </c>
      <c r="AS86" s="68">
        <f>'TRA_Stock EU28'!AS86-'TRA_Stock UK'!AS86</f>
        <v>0</v>
      </c>
      <c r="AT86" s="68">
        <f>'TRA_Stock EU28'!AT86-'TRA_Stock UK'!AT86</f>
        <v>0</v>
      </c>
      <c r="AU86" s="68">
        <f>'TRA_Stock EU28'!AU86-'TRA_Stock UK'!AU86</f>
        <v>0</v>
      </c>
      <c r="AV86" s="68">
        <f>'TRA_Stock EU28'!AV86-'TRA_Stock UK'!AV86</f>
        <v>0</v>
      </c>
      <c r="AW86" s="68">
        <f>'TRA_Stock EU28'!AW86-'TRA_Stock UK'!AW86</f>
        <v>0</v>
      </c>
      <c r="AX86" s="68">
        <f>'TRA_Stock EU28'!AX86-'TRA_Stock UK'!AX86</f>
        <v>0</v>
      </c>
      <c r="AY86" s="68">
        <f>'TRA_Stock EU28'!AY86-'TRA_Stock UK'!AY86</f>
        <v>0</v>
      </c>
      <c r="AZ86" s="68">
        <f>'TRA_Stock EU28'!AZ86-'TRA_Stock UK'!AZ86</f>
        <v>0</v>
      </c>
    </row>
    <row r="87" spans="1:52" hidden="1" x14ac:dyDescent="0.35">
      <c r="A87" s="69"/>
      <c r="B87" s="70">
        <f>'TRA_Stock EU28'!B87-'TRA_Stock UK'!B87</f>
        <v>0</v>
      </c>
      <c r="C87" s="70">
        <f>'TRA_Stock EU28'!C87-'TRA_Stock UK'!C87</f>
        <v>0</v>
      </c>
      <c r="D87" s="70">
        <f>'TRA_Stock EU28'!D87-'TRA_Stock UK'!D87</f>
        <v>0</v>
      </c>
      <c r="E87" s="70">
        <f>'TRA_Stock EU28'!E87-'TRA_Stock UK'!E87</f>
        <v>0</v>
      </c>
      <c r="F87" s="70">
        <f>'TRA_Stock EU28'!F87-'TRA_Stock UK'!F87</f>
        <v>0</v>
      </c>
      <c r="G87" s="70">
        <f>'TRA_Stock EU28'!G87-'TRA_Stock UK'!G87</f>
        <v>0</v>
      </c>
      <c r="H87" s="70">
        <f>'TRA_Stock EU28'!H87-'TRA_Stock UK'!H87</f>
        <v>0</v>
      </c>
      <c r="I87" s="70">
        <f>'TRA_Stock EU28'!I87-'TRA_Stock UK'!I87</f>
        <v>0</v>
      </c>
      <c r="J87" s="70">
        <f>'TRA_Stock EU28'!J87-'TRA_Stock UK'!J87</f>
        <v>0</v>
      </c>
      <c r="K87" s="70">
        <f>'TRA_Stock EU28'!K87-'TRA_Stock UK'!K87</f>
        <v>0</v>
      </c>
      <c r="L87" s="70">
        <f>'TRA_Stock EU28'!L87-'TRA_Stock UK'!L87</f>
        <v>0</v>
      </c>
      <c r="M87" s="70">
        <f>'TRA_Stock EU28'!M87-'TRA_Stock UK'!M87</f>
        <v>0</v>
      </c>
      <c r="N87" s="70">
        <f>'TRA_Stock EU28'!N87-'TRA_Stock UK'!N87</f>
        <v>0</v>
      </c>
      <c r="O87" s="70">
        <f>'TRA_Stock EU28'!O87-'TRA_Stock UK'!O87</f>
        <v>0</v>
      </c>
      <c r="P87" s="70">
        <f>'TRA_Stock EU28'!P87-'TRA_Stock UK'!P87</f>
        <v>0</v>
      </c>
      <c r="Q87" s="70">
        <f>'TRA_Stock EU28'!Q87-'TRA_Stock UK'!Q87</f>
        <v>0</v>
      </c>
      <c r="R87" s="70">
        <f>'TRA_Stock EU28'!R87-'TRA_Stock UK'!R87</f>
        <v>0</v>
      </c>
      <c r="S87" s="70">
        <f>'TRA_Stock EU28'!S87-'TRA_Stock UK'!S87</f>
        <v>0</v>
      </c>
      <c r="T87" s="70">
        <f>'TRA_Stock EU28'!T87-'TRA_Stock UK'!T87</f>
        <v>0</v>
      </c>
      <c r="U87" s="70">
        <f>'TRA_Stock EU28'!U87-'TRA_Stock UK'!U87</f>
        <v>0</v>
      </c>
      <c r="V87" s="70">
        <f>'TRA_Stock EU28'!V87-'TRA_Stock UK'!V87</f>
        <v>0</v>
      </c>
      <c r="W87" s="70">
        <f>'TRA_Stock EU28'!W87-'TRA_Stock UK'!W87</f>
        <v>0</v>
      </c>
      <c r="X87" s="70">
        <f>'TRA_Stock EU28'!X87-'TRA_Stock UK'!X87</f>
        <v>0</v>
      </c>
      <c r="Y87" s="70">
        <f>'TRA_Stock EU28'!Y87-'TRA_Stock UK'!Y87</f>
        <v>0</v>
      </c>
      <c r="Z87" s="70">
        <f>'TRA_Stock EU28'!Z87-'TRA_Stock UK'!Z87</f>
        <v>0</v>
      </c>
      <c r="AA87" s="70">
        <f>'TRA_Stock EU28'!AA87-'TRA_Stock UK'!AA87</f>
        <v>0</v>
      </c>
      <c r="AB87" s="70">
        <f>'TRA_Stock EU28'!AB87-'TRA_Stock UK'!AB87</f>
        <v>0</v>
      </c>
      <c r="AC87" s="70">
        <f>'TRA_Stock EU28'!AC87-'TRA_Stock UK'!AC87</f>
        <v>0</v>
      </c>
      <c r="AD87" s="70">
        <f>'TRA_Stock EU28'!AD87-'TRA_Stock UK'!AD87</f>
        <v>0</v>
      </c>
      <c r="AE87" s="70">
        <f>'TRA_Stock EU28'!AE87-'TRA_Stock UK'!AE87</f>
        <v>0</v>
      </c>
      <c r="AF87" s="70">
        <f>'TRA_Stock EU28'!AF87-'TRA_Stock UK'!AF87</f>
        <v>0</v>
      </c>
      <c r="AG87" s="70">
        <f>'TRA_Stock EU28'!AG87-'TRA_Stock UK'!AG87</f>
        <v>0</v>
      </c>
      <c r="AH87" s="70">
        <f>'TRA_Stock EU28'!AH87-'TRA_Stock UK'!AH87</f>
        <v>0</v>
      </c>
      <c r="AI87" s="70">
        <f>'TRA_Stock EU28'!AI87-'TRA_Stock UK'!AI87</f>
        <v>0</v>
      </c>
      <c r="AJ87" s="70">
        <f>'TRA_Stock EU28'!AJ87-'TRA_Stock UK'!AJ87</f>
        <v>0</v>
      </c>
      <c r="AK87" s="70">
        <f>'TRA_Stock EU28'!AK87-'TRA_Stock UK'!AK87</f>
        <v>0</v>
      </c>
      <c r="AL87" s="70">
        <f>'TRA_Stock EU28'!AL87-'TRA_Stock UK'!AL87</f>
        <v>0</v>
      </c>
      <c r="AM87" s="70">
        <f>'TRA_Stock EU28'!AM87-'TRA_Stock UK'!AM87</f>
        <v>0</v>
      </c>
      <c r="AN87" s="70">
        <f>'TRA_Stock EU28'!AN87-'TRA_Stock UK'!AN87</f>
        <v>0</v>
      </c>
      <c r="AO87" s="70">
        <f>'TRA_Stock EU28'!AO87-'TRA_Stock UK'!AO87</f>
        <v>0</v>
      </c>
      <c r="AP87" s="70">
        <f>'TRA_Stock EU28'!AP87-'TRA_Stock UK'!AP87</f>
        <v>0</v>
      </c>
      <c r="AQ87" s="70">
        <f>'TRA_Stock EU28'!AQ87-'TRA_Stock UK'!AQ87</f>
        <v>0</v>
      </c>
      <c r="AR87" s="70">
        <f>'TRA_Stock EU28'!AR87-'TRA_Stock UK'!AR87</f>
        <v>0</v>
      </c>
      <c r="AS87" s="70">
        <f>'TRA_Stock EU28'!AS87-'TRA_Stock UK'!AS87</f>
        <v>0</v>
      </c>
      <c r="AT87" s="70">
        <f>'TRA_Stock EU28'!AT87-'TRA_Stock UK'!AT87</f>
        <v>0</v>
      </c>
      <c r="AU87" s="70">
        <f>'TRA_Stock EU28'!AU87-'TRA_Stock UK'!AU87</f>
        <v>0</v>
      </c>
      <c r="AV87" s="70">
        <f>'TRA_Stock EU28'!AV87-'TRA_Stock UK'!AV87</f>
        <v>0</v>
      </c>
      <c r="AW87" s="70">
        <f>'TRA_Stock EU28'!AW87-'TRA_Stock UK'!AW87</f>
        <v>0</v>
      </c>
      <c r="AX87" s="70">
        <f>'TRA_Stock EU28'!AX87-'TRA_Stock UK'!AX87</f>
        <v>0</v>
      </c>
      <c r="AY87" s="70">
        <f>'TRA_Stock EU28'!AY87-'TRA_Stock UK'!AY87</f>
        <v>0</v>
      </c>
      <c r="AZ87" s="70">
        <f>'TRA_Stock EU28'!AZ87-'TRA_Stock UK'!AZ87</f>
        <v>0</v>
      </c>
    </row>
    <row r="88" spans="1:52" hidden="1" x14ac:dyDescent="0.35">
      <c r="A88" s="69"/>
      <c r="B88" s="70">
        <f>'TRA_Stock EU28'!B88-'TRA_Stock UK'!B88</f>
        <v>0</v>
      </c>
      <c r="C88" s="70">
        <f>'TRA_Stock EU28'!C88-'TRA_Stock UK'!C88</f>
        <v>0</v>
      </c>
      <c r="D88" s="70">
        <f>'TRA_Stock EU28'!D88-'TRA_Stock UK'!D88</f>
        <v>0</v>
      </c>
      <c r="E88" s="70">
        <f>'TRA_Stock EU28'!E88-'TRA_Stock UK'!E88</f>
        <v>0</v>
      </c>
      <c r="F88" s="70">
        <f>'TRA_Stock EU28'!F88-'TRA_Stock UK'!F88</f>
        <v>0</v>
      </c>
      <c r="G88" s="70">
        <f>'TRA_Stock EU28'!G88-'TRA_Stock UK'!G88</f>
        <v>0</v>
      </c>
      <c r="H88" s="70">
        <f>'TRA_Stock EU28'!H88-'TRA_Stock UK'!H88</f>
        <v>0</v>
      </c>
      <c r="I88" s="70">
        <f>'TRA_Stock EU28'!I88-'TRA_Stock UK'!I88</f>
        <v>0</v>
      </c>
      <c r="J88" s="70">
        <f>'TRA_Stock EU28'!J88-'TRA_Stock UK'!J88</f>
        <v>0</v>
      </c>
      <c r="K88" s="70">
        <f>'TRA_Stock EU28'!K88-'TRA_Stock UK'!K88</f>
        <v>0</v>
      </c>
      <c r="L88" s="70">
        <f>'TRA_Stock EU28'!L88-'TRA_Stock UK'!L88</f>
        <v>0</v>
      </c>
      <c r="M88" s="70">
        <f>'TRA_Stock EU28'!M88-'TRA_Stock UK'!M88</f>
        <v>0</v>
      </c>
      <c r="N88" s="70">
        <f>'TRA_Stock EU28'!N88-'TRA_Stock UK'!N88</f>
        <v>0</v>
      </c>
      <c r="O88" s="70">
        <f>'TRA_Stock EU28'!O88-'TRA_Stock UK'!O88</f>
        <v>0</v>
      </c>
      <c r="P88" s="70">
        <f>'TRA_Stock EU28'!P88-'TRA_Stock UK'!P88</f>
        <v>0</v>
      </c>
      <c r="Q88" s="70">
        <f>'TRA_Stock EU28'!Q88-'TRA_Stock UK'!Q88</f>
        <v>0</v>
      </c>
      <c r="R88" s="70">
        <f>'TRA_Stock EU28'!R88-'TRA_Stock UK'!R88</f>
        <v>0</v>
      </c>
      <c r="S88" s="70">
        <f>'TRA_Stock EU28'!S88-'TRA_Stock UK'!S88</f>
        <v>0</v>
      </c>
      <c r="T88" s="70">
        <f>'TRA_Stock EU28'!T88-'TRA_Stock UK'!T88</f>
        <v>0</v>
      </c>
      <c r="U88" s="70">
        <f>'TRA_Stock EU28'!U88-'TRA_Stock UK'!U88</f>
        <v>0</v>
      </c>
      <c r="V88" s="70">
        <f>'TRA_Stock EU28'!V88-'TRA_Stock UK'!V88</f>
        <v>0</v>
      </c>
      <c r="W88" s="70">
        <f>'TRA_Stock EU28'!W88-'TRA_Stock UK'!W88</f>
        <v>0</v>
      </c>
      <c r="X88" s="70">
        <f>'TRA_Stock EU28'!X88-'TRA_Stock UK'!X88</f>
        <v>0</v>
      </c>
      <c r="Y88" s="70">
        <f>'TRA_Stock EU28'!Y88-'TRA_Stock UK'!Y88</f>
        <v>0</v>
      </c>
      <c r="Z88" s="70">
        <f>'TRA_Stock EU28'!Z88-'TRA_Stock UK'!Z88</f>
        <v>0</v>
      </c>
      <c r="AA88" s="70">
        <f>'TRA_Stock EU28'!AA88-'TRA_Stock UK'!AA88</f>
        <v>0</v>
      </c>
      <c r="AB88" s="70">
        <f>'TRA_Stock EU28'!AB88-'TRA_Stock UK'!AB88</f>
        <v>0</v>
      </c>
      <c r="AC88" s="70">
        <f>'TRA_Stock EU28'!AC88-'TRA_Stock UK'!AC88</f>
        <v>0</v>
      </c>
      <c r="AD88" s="70">
        <f>'TRA_Stock EU28'!AD88-'TRA_Stock UK'!AD88</f>
        <v>0</v>
      </c>
      <c r="AE88" s="70">
        <f>'TRA_Stock EU28'!AE88-'TRA_Stock UK'!AE88</f>
        <v>0</v>
      </c>
      <c r="AF88" s="70">
        <f>'TRA_Stock EU28'!AF88-'TRA_Stock UK'!AF88</f>
        <v>0</v>
      </c>
      <c r="AG88" s="70">
        <f>'TRA_Stock EU28'!AG88-'TRA_Stock UK'!AG88</f>
        <v>0</v>
      </c>
      <c r="AH88" s="70">
        <f>'TRA_Stock EU28'!AH88-'TRA_Stock UK'!AH88</f>
        <v>0</v>
      </c>
      <c r="AI88" s="70">
        <f>'TRA_Stock EU28'!AI88-'TRA_Stock UK'!AI88</f>
        <v>0</v>
      </c>
      <c r="AJ88" s="70">
        <f>'TRA_Stock EU28'!AJ88-'TRA_Stock UK'!AJ88</f>
        <v>0</v>
      </c>
      <c r="AK88" s="70">
        <f>'TRA_Stock EU28'!AK88-'TRA_Stock UK'!AK88</f>
        <v>0</v>
      </c>
      <c r="AL88" s="70">
        <f>'TRA_Stock EU28'!AL88-'TRA_Stock UK'!AL88</f>
        <v>0</v>
      </c>
      <c r="AM88" s="70">
        <f>'TRA_Stock EU28'!AM88-'TRA_Stock UK'!AM88</f>
        <v>0</v>
      </c>
      <c r="AN88" s="70">
        <f>'TRA_Stock EU28'!AN88-'TRA_Stock UK'!AN88</f>
        <v>0</v>
      </c>
      <c r="AO88" s="70">
        <f>'TRA_Stock EU28'!AO88-'TRA_Stock UK'!AO88</f>
        <v>0</v>
      </c>
      <c r="AP88" s="70">
        <f>'TRA_Stock EU28'!AP88-'TRA_Stock UK'!AP88</f>
        <v>0</v>
      </c>
      <c r="AQ88" s="70">
        <f>'TRA_Stock EU28'!AQ88-'TRA_Stock UK'!AQ88</f>
        <v>0</v>
      </c>
      <c r="AR88" s="70">
        <f>'TRA_Stock EU28'!AR88-'TRA_Stock UK'!AR88</f>
        <v>0</v>
      </c>
      <c r="AS88" s="70">
        <f>'TRA_Stock EU28'!AS88-'TRA_Stock UK'!AS88</f>
        <v>0</v>
      </c>
      <c r="AT88" s="70">
        <f>'TRA_Stock EU28'!AT88-'TRA_Stock UK'!AT88</f>
        <v>0</v>
      </c>
      <c r="AU88" s="70">
        <f>'TRA_Stock EU28'!AU88-'TRA_Stock UK'!AU88</f>
        <v>0</v>
      </c>
      <c r="AV88" s="70">
        <f>'TRA_Stock EU28'!AV88-'TRA_Stock UK'!AV88</f>
        <v>0</v>
      </c>
      <c r="AW88" s="70">
        <f>'TRA_Stock EU28'!AW88-'TRA_Stock UK'!AW88</f>
        <v>0</v>
      </c>
      <c r="AX88" s="70">
        <f>'TRA_Stock EU28'!AX88-'TRA_Stock UK'!AX88</f>
        <v>0</v>
      </c>
      <c r="AY88" s="70">
        <f>'TRA_Stock EU28'!AY88-'TRA_Stock UK'!AY88</f>
        <v>0</v>
      </c>
      <c r="AZ88" s="70">
        <f>'TRA_Stock EU28'!AZ88-'TRA_Stock UK'!AZ88</f>
        <v>0</v>
      </c>
    </row>
    <row r="89" spans="1:52" hidden="1" x14ac:dyDescent="0.35">
      <c r="A89" s="69"/>
      <c r="B89" s="70">
        <f>'TRA_Stock EU28'!B89-'TRA_Stock UK'!B89</f>
        <v>0</v>
      </c>
      <c r="C89" s="70">
        <f>'TRA_Stock EU28'!C89-'TRA_Stock UK'!C89</f>
        <v>0</v>
      </c>
      <c r="D89" s="70">
        <f>'TRA_Stock EU28'!D89-'TRA_Stock UK'!D89</f>
        <v>0</v>
      </c>
      <c r="E89" s="70">
        <f>'TRA_Stock EU28'!E89-'TRA_Stock UK'!E89</f>
        <v>0</v>
      </c>
      <c r="F89" s="70">
        <f>'TRA_Stock EU28'!F89-'TRA_Stock UK'!F89</f>
        <v>0</v>
      </c>
      <c r="G89" s="70">
        <f>'TRA_Stock EU28'!G89-'TRA_Stock UK'!G89</f>
        <v>0</v>
      </c>
      <c r="H89" s="70">
        <f>'TRA_Stock EU28'!H89-'TRA_Stock UK'!H89</f>
        <v>0</v>
      </c>
      <c r="I89" s="70">
        <f>'TRA_Stock EU28'!I89-'TRA_Stock UK'!I89</f>
        <v>0</v>
      </c>
      <c r="J89" s="70">
        <f>'TRA_Stock EU28'!J89-'TRA_Stock UK'!J89</f>
        <v>0</v>
      </c>
      <c r="K89" s="70">
        <f>'TRA_Stock EU28'!K89-'TRA_Stock UK'!K89</f>
        <v>0</v>
      </c>
      <c r="L89" s="70">
        <f>'TRA_Stock EU28'!L89-'TRA_Stock UK'!L89</f>
        <v>0</v>
      </c>
      <c r="M89" s="70">
        <f>'TRA_Stock EU28'!M89-'TRA_Stock UK'!M89</f>
        <v>0</v>
      </c>
      <c r="N89" s="70">
        <f>'TRA_Stock EU28'!N89-'TRA_Stock UK'!N89</f>
        <v>0</v>
      </c>
      <c r="O89" s="70">
        <f>'TRA_Stock EU28'!O89-'TRA_Stock UK'!O89</f>
        <v>0</v>
      </c>
      <c r="P89" s="70">
        <f>'TRA_Stock EU28'!P89-'TRA_Stock UK'!P89</f>
        <v>0</v>
      </c>
      <c r="Q89" s="70">
        <f>'TRA_Stock EU28'!Q89-'TRA_Stock UK'!Q89</f>
        <v>0</v>
      </c>
      <c r="R89" s="70">
        <f>'TRA_Stock EU28'!R89-'TRA_Stock UK'!R89</f>
        <v>0</v>
      </c>
      <c r="S89" s="70">
        <f>'TRA_Stock EU28'!S89-'TRA_Stock UK'!S89</f>
        <v>0</v>
      </c>
      <c r="T89" s="70">
        <f>'TRA_Stock EU28'!T89-'TRA_Stock UK'!T89</f>
        <v>0</v>
      </c>
      <c r="U89" s="70">
        <f>'TRA_Stock EU28'!U89-'TRA_Stock UK'!U89</f>
        <v>0</v>
      </c>
      <c r="V89" s="70">
        <f>'TRA_Stock EU28'!V89-'TRA_Stock UK'!V89</f>
        <v>0</v>
      </c>
      <c r="W89" s="70">
        <f>'TRA_Stock EU28'!W89-'TRA_Stock UK'!W89</f>
        <v>0</v>
      </c>
      <c r="X89" s="70">
        <f>'TRA_Stock EU28'!X89-'TRA_Stock UK'!X89</f>
        <v>0</v>
      </c>
      <c r="Y89" s="70">
        <f>'TRA_Stock EU28'!Y89-'TRA_Stock UK'!Y89</f>
        <v>0</v>
      </c>
      <c r="Z89" s="70">
        <f>'TRA_Stock EU28'!Z89-'TRA_Stock UK'!Z89</f>
        <v>0</v>
      </c>
      <c r="AA89" s="70">
        <f>'TRA_Stock EU28'!AA89-'TRA_Stock UK'!AA89</f>
        <v>0</v>
      </c>
      <c r="AB89" s="70">
        <f>'TRA_Stock EU28'!AB89-'TRA_Stock UK'!AB89</f>
        <v>0</v>
      </c>
      <c r="AC89" s="70">
        <f>'TRA_Stock EU28'!AC89-'TRA_Stock UK'!AC89</f>
        <v>0</v>
      </c>
      <c r="AD89" s="70">
        <f>'TRA_Stock EU28'!AD89-'TRA_Stock UK'!AD89</f>
        <v>0</v>
      </c>
      <c r="AE89" s="70">
        <f>'TRA_Stock EU28'!AE89-'TRA_Stock UK'!AE89</f>
        <v>0</v>
      </c>
      <c r="AF89" s="70">
        <f>'TRA_Stock EU28'!AF89-'TRA_Stock UK'!AF89</f>
        <v>0</v>
      </c>
      <c r="AG89" s="70">
        <f>'TRA_Stock EU28'!AG89-'TRA_Stock UK'!AG89</f>
        <v>0</v>
      </c>
      <c r="AH89" s="70">
        <f>'TRA_Stock EU28'!AH89-'TRA_Stock UK'!AH89</f>
        <v>0</v>
      </c>
      <c r="AI89" s="70">
        <f>'TRA_Stock EU28'!AI89-'TRA_Stock UK'!AI89</f>
        <v>0</v>
      </c>
      <c r="AJ89" s="70">
        <f>'TRA_Stock EU28'!AJ89-'TRA_Stock UK'!AJ89</f>
        <v>0</v>
      </c>
      <c r="AK89" s="70">
        <f>'TRA_Stock EU28'!AK89-'TRA_Stock UK'!AK89</f>
        <v>0</v>
      </c>
      <c r="AL89" s="70">
        <f>'TRA_Stock EU28'!AL89-'TRA_Stock UK'!AL89</f>
        <v>0</v>
      </c>
      <c r="AM89" s="70">
        <f>'TRA_Stock EU28'!AM89-'TRA_Stock UK'!AM89</f>
        <v>0</v>
      </c>
      <c r="AN89" s="70">
        <f>'TRA_Stock EU28'!AN89-'TRA_Stock UK'!AN89</f>
        <v>0</v>
      </c>
      <c r="AO89" s="70">
        <f>'TRA_Stock EU28'!AO89-'TRA_Stock UK'!AO89</f>
        <v>0</v>
      </c>
      <c r="AP89" s="70">
        <f>'TRA_Stock EU28'!AP89-'TRA_Stock UK'!AP89</f>
        <v>0</v>
      </c>
      <c r="AQ89" s="70">
        <f>'TRA_Stock EU28'!AQ89-'TRA_Stock UK'!AQ89</f>
        <v>0</v>
      </c>
      <c r="AR89" s="70">
        <f>'TRA_Stock EU28'!AR89-'TRA_Stock UK'!AR89</f>
        <v>0</v>
      </c>
      <c r="AS89" s="70">
        <f>'TRA_Stock EU28'!AS89-'TRA_Stock UK'!AS89</f>
        <v>0</v>
      </c>
      <c r="AT89" s="70">
        <f>'TRA_Stock EU28'!AT89-'TRA_Stock UK'!AT89</f>
        <v>0</v>
      </c>
      <c r="AU89" s="70">
        <f>'TRA_Stock EU28'!AU89-'TRA_Stock UK'!AU89</f>
        <v>0</v>
      </c>
      <c r="AV89" s="70">
        <f>'TRA_Stock EU28'!AV89-'TRA_Stock UK'!AV89</f>
        <v>0</v>
      </c>
      <c r="AW89" s="70">
        <f>'TRA_Stock EU28'!AW89-'TRA_Stock UK'!AW89</f>
        <v>0</v>
      </c>
      <c r="AX89" s="70">
        <f>'TRA_Stock EU28'!AX89-'TRA_Stock UK'!AX89</f>
        <v>0</v>
      </c>
      <c r="AY89" s="70">
        <f>'TRA_Stock EU28'!AY89-'TRA_Stock UK'!AY89</f>
        <v>0</v>
      </c>
      <c r="AZ89" s="70">
        <f>'TRA_Stock EU28'!AZ89-'TRA_Stock UK'!AZ89</f>
        <v>0</v>
      </c>
    </row>
    <row r="90" spans="1:52" hidden="1" x14ac:dyDescent="0.35">
      <c r="A90" s="69"/>
      <c r="B90" s="70">
        <f>'TRA_Stock EU28'!B90-'TRA_Stock UK'!B90</f>
        <v>0</v>
      </c>
      <c r="C90" s="70">
        <f>'TRA_Stock EU28'!C90-'TRA_Stock UK'!C90</f>
        <v>0</v>
      </c>
      <c r="D90" s="70">
        <f>'TRA_Stock EU28'!D90-'TRA_Stock UK'!D90</f>
        <v>0</v>
      </c>
      <c r="E90" s="70">
        <f>'TRA_Stock EU28'!E90-'TRA_Stock UK'!E90</f>
        <v>0</v>
      </c>
      <c r="F90" s="70">
        <f>'TRA_Stock EU28'!F90-'TRA_Stock UK'!F90</f>
        <v>0</v>
      </c>
      <c r="G90" s="70">
        <f>'TRA_Stock EU28'!G90-'TRA_Stock UK'!G90</f>
        <v>0</v>
      </c>
      <c r="H90" s="70">
        <f>'TRA_Stock EU28'!H90-'TRA_Stock UK'!H90</f>
        <v>0</v>
      </c>
      <c r="I90" s="70">
        <f>'TRA_Stock EU28'!I90-'TRA_Stock UK'!I90</f>
        <v>0</v>
      </c>
      <c r="J90" s="70">
        <f>'TRA_Stock EU28'!J90-'TRA_Stock UK'!J90</f>
        <v>0</v>
      </c>
      <c r="K90" s="70">
        <f>'TRA_Stock EU28'!K90-'TRA_Stock UK'!K90</f>
        <v>0</v>
      </c>
      <c r="L90" s="70">
        <f>'TRA_Stock EU28'!L90-'TRA_Stock UK'!L90</f>
        <v>0</v>
      </c>
      <c r="M90" s="70">
        <f>'TRA_Stock EU28'!M90-'TRA_Stock UK'!M90</f>
        <v>0</v>
      </c>
      <c r="N90" s="70">
        <f>'TRA_Stock EU28'!N90-'TRA_Stock UK'!N90</f>
        <v>0</v>
      </c>
      <c r="O90" s="70">
        <f>'TRA_Stock EU28'!O90-'TRA_Stock UK'!O90</f>
        <v>0</v>
      </c>
      <c r="P90" s="70">
        <f>'TRA_Stock EU28'!P90-'TRA_Stock UK'!P90</f>
        <v>0</v>
      </c>
      <c r="Q90" s="70">
        <f>'TRA_Stock EU28'!Q90-'TRA_Stock UK'!Q90</f>
        <v>0</v>
      </c>
      <c r="R90" s="70">
        <f>'TRA_Stock EU28'!R90-'TRA_Stock UK'!R90</f>
        <v>0</v>
      </c>
      <c r="S90" s="70">
        <f>'TRA_Stock EU28'!S90-'TRA_Stock UK'!S90</f>
        <v>0</v>
      </c>
      <c r="T90" s="70">
        <f>'TRA_Stock EU28'!T90-'TRA_Stock UK'!T90</f>
        <v>0</v>
      </c>
      <c r="U90" s="70">
        <f>'TRA_Stock EU28'!U90-'TRA_Stock UK'!U90</f>
        <v>0</v>
      </c>
      <c r="V90" s="70">
        <f>'TRA_Stock EU28'!V90-'TRA_Stock UK'!V90</f>
        <v>0</v>
      </c>
      <c r="W90" s="70">
        <f>'TRA_Stock EU28'!W90-'TRA_Stock UK'!W90</f>
        <v>0</v>
      </c>
      <c r="X90" s="70">
        <f>'TRA_Stock EU28'!X90-'TRA_Stock UK'!X90</f>
        <v>0</v>
      </c>
      <c r="Y90" s="70">
        <f>'TRA_Stock EU28'!Y90-'TRA_Stock UK'!Y90</f>
        <v>0</v>
      </c>
      <c r="Z90" s="70">
        <f>'TRA_Stock EU28'!Z90-'TRA_Stock UK'!Z90</f>
        <v>0</v>
      </c>
      <c r="AA90" s="70">
        <f>'TRA_Stock EU28'!AA90-'TRA_Stock UK'!AA90</f>
        <v>0</v>
      </c>
      <c r="AB90" s="70">
        <f>'TRA_Stock EU28'!AB90-'TRA_Stock UK'!AB90</f>
        <v>0</v>
      </c>
      <c r="AC90" s="70">
        <f>'TRA_Stock EU28'!AC90-'TRA_Stock UK'!AC90</f>
        <v>0</v>
      </c>
      <c r="AD90" s="70">
        <f>'TRA_Stock EU28'!AD90-'TRA_Stock UK'!AD90</f>
        <v>0</v>
      </c>
      <c r="AE90" s="70">
        <f>'TRA_Stock EU28'!AE90-'TRA_Stock UK'!AE90</f>
        <v>0</v>
      </c>
      <c r="AF90" s="70">
        <f>'TRA_Stock EU28'!AF90-'TRA_Stock UK'!AF90</f>
        <v>0</v>
      </c>
      <c r="AG90" s="70">
        <f>'TRA_Stock EU28'!AG90-'TRA_Stock UK'!AG90</f>
        <v>0</v>
      </c>
      <c r="AH90" s="70">
        <f>'TRA_Stock EU28'!AH90-'TRA_Stock UK'!AH90</f>
        <v>0</v>
      </c>
      <c r="AI90" s="70">
        <f>'TRA_Stock EU28'!AI90-'TRA_Stock UK'!AI90</f>
        <v>0</v>
      </c>
      <c r="AJ90" s="70">
        <f>'TRA_Stock EU28'!AJ90-'TRA_Stock UK'!AJ90</f>
        <v>0</v>
      </c>
      <c r="AK90" s="70">
        <f>'TRA_Stock EU28'!AK90-'TRA_Stock UK'!AK90</f>
        <v>0</v>
      </c>
      <c r="AL90" s="70">
        <f>'TRA_Stock EU28'!AL90-'TRA_Stock UK'!AL90</f>
        <v>0</v>
      </c>
      <c r="AM90" s="70">
        <f>'TRA_Stock EU28'!AM90-'TRA_Stock UK'!AM90</f>
        <v>0</v>
      </c>
      <c r="AN90" s="70">
        <f>'TRA_Stock EU28'!AN90-'TRA_Stock UK'!AN90</f>
        <v>0</v>
      </c>
      <c r="AO90" s="70">
        <f>'TRA_Stock EU28'!AO90-'TRA_Stock UK'!AO90</f>
        <v>0</v>
      </c>
      <c r="AP90" s="70">
        <f>'TRA_Stock EU28'!AP90-'TRA_Stock UK'!AP90</f>
        <v>0</v>
      </c>
      <c r="AQ90" s="70">
        <f>'TRA_Stock EU28'!AQ90-'TRA_Stock UK'!AQ90</f>
        <v>0</v>
      </c>
      <c r="AR90" s="70">
        <f>'TRA_Stock EU28'!AR90-'TRA_Stock UK'!AR90</f>
        <v>0</v>
      </c>
      <c r="AS90" s="70">
        <f>'TRA_Stock EU28'!AS90-'TRA_Stock UK'!AS90</f>
        <v>0</v>
      </c>
      <c r="AT90" s="70">
        <f>'TRA_Stock EU28'!AT90-'TRA_Stock UK'!AT90</f>
        <v>0</v>
      </c>
      <c r="AU90" s="70">
        <f>'TRA_Stock EU28'!AU90-'TRA_Stock UK'!AU90</f>
        <v>0</v>
      </c>
      <c r="AV90" s="70">
        <f>'TRA_Stock EU28'!AV90-'TRA_Stock UK'!AV90</f>
        <v>0</v>
      </c>
      <c r="AW90" s="70">
        <f>'TRA_Stock EU28'!AW90-'TRA_Stock UK'!AW90</f>
        <v>0</v>
      </c>
      <c r="AX90" s="70">
        <f>'TRA_Stock EU28'!AX90-'TRA_Stock UK'!AX90</f>
        <v>0</v>
      </c>
      <c r="AY90" s="70">
        <f>'TRA_Stock EU28'!AY90-'TRA_Stock UK'!AY90</f>
        <v>0</v>
      </c>
      <c r="AZ90" s="70">
        <f>'TRA_Stock EU28'!AZ90-'TRA_Stock UK'!AZ90</f>
        <v>0</v>
      </c>
    </row>
    <row r="91" spans="1:52" hidden="1" x14ac:dyDescent="0.35">
      <c r="A91" s="69"/>
      <c r="B91" s="70">
        <f>'TRA_Stock EU28'!B91-'TRA_Stock UK'!B91</f>
        <v>0</v>
      </c>
      <c r="C91" s="70">
        <f>'TRA_Stock EU28'!C91-'TRA_Stock UK'!C91</f>
        <v>0</v>
      </c>
      <c r="D91" s="70">
        <f>'TRA_Stock EU28'!D91-'TRA_Stock UK'!D91</f>
        <v>0</v>
      </c>
      <c r="E91" s="70">
        <f>'TRA_Stock EU28'!E91-'TRA_Stock UK'!E91</f>
        <v>0</v>
      </c>
      <c r="F91" s="70">
        <f>'TRA_Stock EU28'!F91-'TRA_Stock UK'!F91</f>
        <v>0</v>
      </c>
      <c r="G91" s="70">
        <f>'TRA_Stock EU28'!G91-'TRA_Stock UK'!G91</f>
        <v>0</v>
      </c>
      <c r="H91" s="70">
        <f>'TRA_Stock EU28'!H91-'TRA_Stock UK'!H91</f>
        <v>0</v>
      </c>
      <c r="I91" s="70">
        <f>'TRA_Stock EU28'!I91-'TRA_Stock UK'!I91</f>
        <v>0</v>
      </c>
      <c r="J91" s="70">
        <f>'TRA_Stock EU28'!J91-'TRA_Stock UK'!J91</f>
        <v>0</v>
      </c>
      <c r="K91" s="70">
        <f>'TRA_Stock EU28'!K91-'TRA_Stock UK'!K91</f>
        <v>0</v>
      </c>
      <c r="L91" s="70">
        <f>'TRA_Stock EU28'!L91-'TRA_Stock UK'!L91</f>
        <v>0</v>
      </c>
      <c r="M91" s="70">
        <f>'TRA_Stock EU28'!M91-'TRA_Stock UK'!M91</f>
        <v>0</v>
      </c>
      <c r="N91" s="70">
        <f>'TRA_Stock EU28'!N91-'TRA_Stock UK'!N91</f>
        <v>0</v>
      </c>
      <c r="O91" s="70">
        <f>'TRA_Stock EU28'!O91-'TRA_Stock UK'!O91</f>
        <v>0</v>
      </c>
      <c r="P91" s="70">
        <f>'TRA_Stock EU28'!P91-'TRA_Stock UK'!P91</f>
        <v>0</v>
      </c>
      <c r="Q91" s="70">
        <f>'TRA_Stock EU28'!Q91-'TRA_Stock UK'!Q91</f>
        <v>0</v>
      </c>
      <c r="R91" s="70">
        <f>'TRA_Stock EU28'!R91-'TRA_Stock UK'!R91</f>
        <v>0</v>
      </c>
      <c r="S91" s="70">
        <f>'TRA_Stock EU28'!S91-'TRA_Stock UK'!S91</f>
        <v>0</v>
      </c>
      <c r="T91" s="70">
        <f>'TRA_Stock EU28'!T91-'TRA_Stock UK'!T91</f>
        <v>0</v>
      </c>
      <c r="U91" s="70">
        <f>'TRA_Stock EU28'!U91-'TRA_Stock UK'!U91</f>
        <v>0</v>
      </c>
      <c r="V91" s="70">
        <f>'TRA_Stock EU28'!V91-'TRA_Stock UK'!V91</f>
        <v>0</v>
      </c>
      <c r="W91" s="70">
        <f>'TRA_Stock EU28'!W91-'TRA_Stock UK'!W91</f>
        <v>0</v>
      </c>
      <c r="X91" s="70">
        <f>'TRA_Stock EU28'!X91-'TRA_Stock UK'!X91</f>
        <v>0</v>
      </c>
      <c r="Y91" s="70">
        <f>'TRA_Stock EU28'!Y91-'TRA_Stock UK'!Y91</f>
        <v>0</v>
      </c>
      <c r="Z91" s="70">
        <f>'TRA_Stock EU28'!Z91-'TRA_Stock UK'!Z91</f>
        <v>0</v>
      </c>
      <c r="AA91" s="70">
        <f>'TRA_Stock EU28'!AA91-'TRA_Stock UK'!AA91</f>
        <v>0</v>
      </c>
      <c r="AB91" s="70">
        <f>'TRA_Stock EU28'!AB91-'TRA_Stock UK'!AB91</f>
        <v>0</v>
      </c>
      <c r="AC91" s="70">
        <f>'TRA_Stock EU28'!AC91-'TRA_Stock UK'!AC91</f>
        <v>0</v>
      </c>
      <c r="AD91" s="70">
        <f>'TRA_Stock EU28'!AD91-'TRA_Stock UK'!AD91</f>
        <v>0</v>
      </c>
      <c r="AE91" s="70">
        <f>'TRA_Stock EU28'!AE91-'TRA_Stock UK'!AE91</f>
        <v>0</v>
      </c>
      <c r="AF91" s="70">
        <f>'TRA_Stock EU28'!AF91-'TRA_Stock UK'!AF91</f>
        <v>0</v>
      </c>
      <c r="AG91" s="70">
        <f>'TRA_Stock EU28'!AG91-'TRA_Stock UK'!AG91</f>
        <v>0</v>
      </c>
      <c r="AH91" s="70">
        <f>'TRA_Stock EU28'!AH91-'TRA_Stock UK'!AH91</f>
        <v>0</v>
      </c>
      <c r="AI91" s="70">
        <f>'TRA_Stock EU28'!AI91-'TRA_Stock UK'!AI91</f>
        <v>0</v>
      </c>
      <c r="AJ91" s="70">
        <f>'TRA_Stock EU28'!AJ91-'TRA_Stock UK'!AJ91</f>
        <v>0</v>
      </c>
      <c r="AK91" s="70">
        <f>'TRA_Stock EU28'!AK91-'TRA_Stock UK'!AK91</f>
        <v>0</v>
      </c>
      <c r="AL91" s="70">
        <f>'TRA_Stock EU28'!AL91-'TRA_Stock UK'!AL91</f>
        <v>0</v>
      </c>
      <c r="AM91" s="70">
        <f>'TRA_Stock EU28'!AM91-'TRA_Stock UK'!AM91</f>
        <v>0</v>
      </c>
      <c r="AN91" s="70">
        <f>'TRA_Stock EU28'!AN91-'TRA_Stock UK'!AN91</f>
        <v>0</v>
      </c>
      <c r="AO91" s="70">
        <f>'TRA_Stock EU28'!AO91-'TRA_Stock UK'!AO91</f>
        <v>0</v>
      </c>
      <c r="AP91" s="70">
        <f>'TRA_Stock EU28'!AP91-'TRA_Stock UK'!AP91</f>
        <v>0</v>
      </c>
      <c r="AQ91" s="70">
        <f>'TRA_Stock EU28'!AQ91-'TRA_Stock UK'!AQ91</f>
        <v>0</v>
      </c>
      <c r="AR91" s="70">
        <f>'TRA_Stock EU28'!AR91-'TRA_Stock UK'!AR91</f>
        <v>0</v>
      </c>
      <c r="AS91" s="70">
        <f>'TRA_Stock EU28'!AS91-'TRA_Stock UK'!AS91</f>
        <v>0</v>
      </c>
      <c r="AT91" s="70">
        <f>'TRA_Stock EU28'!AT91-'TRA_Stock UK'!AT91</f>
        <v>0</v>
      </c>
      <c r="AU91" s="70">
        <f>'TRA_Stock EU28'!AU91-'TRA_Stock UK'!AU91</f>
        <v>0</v>
      </c>
      <c r="AV91" s="70">
        <f>'TRA_Stock EU28'!AV91-'TRA_Stock UK'!AV91</f>
        <v>0</v>
      </c>
      <c r="AW91" s="70">
        <f>'TRA_Stock EU28'!AW91-'TRA_Stock UK'!AW91</f>
        <v>0</v>
      </c>
      <c r="AX91" s="70">
        <f>'TRA_Stock EU28'!AX91-'TRA_Stock UK'!AX91</f>
        <v>0</v>
      </c>
      <c r="AY91" s="70">
        <f>'TRA_Stock EU28'!AY91-'TRA_Stock UK'!AY91</f>
        <v>0</v>
      </c>
      <c r="AZ91" s="70">
        <f>'TRA_Stock EU28'!AZ91-'TRA_Stock UK'!AZ91</f>
        <v>0</v>
      </c>
    </row>
    <row r="92" spans="1:52" hidden="1" x14ac:dyDescent="0.35">
      <c r="A92" s="69"/>
      <c r="B92" s="70">
        <f>'TRA_Stock EU28'!B92-'TRA_Stock UK'!B92</f>
        <v>0</v>
      </c>
      <c r="C92" s="70">
        <f>'TRA_Stock EU28'!C92-'TRA_Stock UK'!C92</f>
        <v>0</v>
      </c>
      <c r="D92" s="70">
        <f>'TRA_Stock EU28'!D92-'TRA_Stock UK'!D92</f>
        <v>0</v>
      </c>
      <c r="E92" s="70">
        <f>'TRA_Stock EU28'!E92-'TRA_Stock UK'!E92</f>
        <v>0</v>
      </c>
      <c r="F92" s="70">
        <f>'TRA_Stock EU28'!F92-'TRA_Stock UK'!F92</f>
        <v>0</v>
      </c>
      <c r="G92" s="70">
        <f>'TRA_Stock EU28'!G92-'TRA_Stock UK'!G92</f>
        <v>0</v>
      </c>
      <c r="H92" s="70">
        <f>'TRA_Stock EU28'!H92-'TRA_Stock UK'!H92</f>
        <v>0</v>
      </c>
      <c r="I92" s="70">
        <f>'TRA_Stock EU28'!I92-'TRA_Stock UK'!I92</f>
        <v>0</v>
      </c>
      <c r="J92" s="70">
        <f>'TRA_Stock EU28'!J92-'TRA_Stock UK'!J92</f>
        <v>0</v>
      </c>
      <c r="K92" s="70">
        <f>'TRA_Stock EU28'!K92-'TRA_Stock UK'!K92</f>
        <v>0</v>
      </c>
      <c r="L92" s="70">
        <f>'TRA_Stock EU28'!L92-'TRA_Stock UK'!L92</f>
        <v>0</v>
      </c>
      <c r="M92" s="70">
        <f>'TRA_Stock EU28'!M92-'TRA_Stock UK'!M92</f>
        <v>0</v>
      </c>
      <c r="N92" s="70">
        <f>'TRA_Stock EU28'!N92-'TRA_Stock UK'!N92</f>
        <v>0</v>
      </c>
      <c r="O92" s="70">
        <f>'TRA_Stock EU28'!O92-'TRA_Stock UK'!O92</f>
        <v>0</v>
      </c>
      <c r="P92" s="70">
        <f>'TRA_Stock EU28'!P92-'TRA_Stock UK'!P92</f>
        <v>0</v>
      </c>
      <c r="Q92" s="70">
        <f>'TRA_Stock EU28'!Q92-'TRA_Stock UK'!Q92</f>
        <v>0</v>
      </c>
      <c r="R92" s="70">
        <f>'TRA_Stock EU28'!R92-'TRA_Stock UK'!R92</f>
        <v>0</v>
      </c>
      <c r="S92" s="70">
        <f>'TRA_Stock EU28'!S92-'TRA_Stock UK'!S92</f>
        <v>0</v>
      </c>
      <c r="T92" s="70">
        <f>'TRA_Stock EU28'!T92-'TRA_Stock UK'!T92</f>
        <v>0</v>
      </c>
      <c r="U92" s="70">
        <f>'TRA_Stock EU28'!U92-'TRA_Stock UK'!U92</f>
        <v>0</v>
      </c>
      <c r="V92" s="70">
        <f>'TRA_Stock EU28'!V92-'TRA_Stock UK'!V92</f>
        <v>0</v>
      </c>
      <c r="W92" s="70">
        <f>'TRA_Stock EU28'!W92-'TRA_Stock UK'!W92</f>
        <v>0</v>
      </c>
      <c r="X92" s="70">
        <f>'TRA_Stock EU28'!X92-'TRA_Stock UK'!X92</f>
        <v>0</v>
      </c>
      <c r="Y92" s="70">
        <f>'TRA_Stock EU28'!Y92-'TRA_Stock UK'!Y92</f>
        <v>0</v>
      </c>
      <c r="Z92" s="70">
        <f>'TRA_Stock EU28'!Z92-'TRA_Stock UK'!Z92</f>
        <v>0</v>
      </c>
      <c r="AA92" s="70">
        <f>'TRA_Stock EU28'!AA92-'TRA_Stock UK'!AA92</f>
        <v>0</v>
      </c>
      <c r="AB92" s="70">
        <f>'TRA_Stock EU28'!AB92-'TRA_Stock UK'!AB92</f>
        <v>0</v>
      </c>
      <c r="AC92" s="70">
        <f>'TRA_Stock EU28'!AC92-'TRA_Stock UK'!AC92</f>
        <v>0</v>
      </c>
      <c r="AD92" s="70">
        <f>'TRA_Stock EU28'!AD92-'TRA_Stock UK'!AD92</f>
        <v>0</v>
      </c>
      <c r="AE92" s="70">
        <f>'TRA_Stock EU28'!AE92-'TRA_Stock UK'!AE92</f>
        <v>0</v>
      </c>
      <c r="AF92" s="70">
        <f>'TRA_Stock EU28'!AF92-'TRA_Stock UK'!AF92</f>
        <v>0</v>
      </c>
      <c r="AG92" s="70">
        <f>'TRA_Stock EU28'!AG92-'TRA_Stock UK'!AG92</f>
        <v>0</v>
      </c>
      <c r="AH92" s="70">
        <f>'TRA_Stock EU28'!AH92-'TRA_Stock UK'!AH92</f>
        <v>0</v>
      </c>
      <c r="AI92" s="70">
        <f>'TRA_Stock EU28'!AI92-'TRA_Stock UK'!AI92</f>
        <v>0</v>
      </c>
      <c r="AJ92" s="70">
        <f>'TRA_Stock EU28'!AJ92-'TRA_Stock UK'!AJ92</f>
        <v>0</v>
      </c>
      <c r="AK92" s="70">
        <f>'TRA_Stock EU28'!AK92-'TRA_Stock UK'!AK92</f>
        <v>0</v>
      </c>
      <c r="AL92" s="70">
        <f>'TRA_Stock EU28'!AL92-'TRA_Stock UK'!AL92</f>
        <v>0</v>
      </c>
      <c r="AM92" s="70">
        <f>'TRA_Stock EU28'!AM92-'TRA_Stock UK'!AM92</f>
        <v>0</v>
      </c>
      <c r="AN92" s="70">
        <f>'TRA_Stock EU28'!AN92-'TRA_Stock UK'!AN92</f>
        <v>0</v>
      </c>
      <c r="AO92" s="70">
        <f>'TRA_Stock EU28'!AO92-'TRA_Stock UK'!AO92</f>
        <v>0</v>
      </c>
      <c r="AP92" s="70">
        <f>'TRA_Stock EU28'!AP92-'TRA_Stock UK'!AP92</f>
        <v>0</v>
      </c>
      <c r="AQ92" s="70">
        <f>'TRA_Stock EU28'!AQ92-'TRA_Stock UK'!AQ92</f>
        <v>0</v>
      </c>
      <c r="AR92" s="70">
        <f>'TRA_Stock EU28'!AR92-'TRA_Stock UK'!AR92</f>
        <v>0</v>
      </c>
      <c r="AS92" s="70">
        <f>'TRA_Stock EU28'!AS92-'TRA_Stock UK'!AS92</f>
        <v>0</v>
      </c>
      <c r="AT92" s="70">
        <f>'TRA_Stock EU28'!AT92-'TRA_Stock UK'!AT92</f>
        <v>0</v>
      </c>
      <c r="AU92" s="70">
        <f>'TRA_Stock EU28'!AU92-'TRA_Stock UK'!AU92</f>
        <v>0</v>
      </c>
      <c r="AV92" s="70">
        <f>'TRA_Stock EU28'!AV92-'TRA_Stock UK'!AV92</f>
        <v>0</v>
      </c>
      <c r="AW92" s="70">
        <f>'TRA_Stock EU28'!AW92-'TRA_Stock UK'!AW92</f>
        <v>0</v>
      </c>
      <c r="AX92" s="70">
        <f>'TRA_Stock EU28'!AX92-'TRA_Stock UK'!AX92</f>
        <v>0</v>
      </c>
      <c r="AY92" s="70">
        <f>'TRA_Stock EU28'!AY92-'TRA_Stock UK'!AY92</f>
        <v>0</v>
      </c>
      <c r="AZ92" s="70">
        <f>'TRA_Stock EU28'!AZ92-'TRA_Stock UK'!AZ92</f>
        <v>0</v>
      </c>
    </row>
    <row r="93" spans="1:52" x14ac:dyDescent="0.35">
      <c r="A93" s="67" t="s">
        <v>882</v>
      </c>
      <c r="B93" s="68">
        <f>'TRA_Stock EU28'!B93-'TRA_Stock UK'!B93</f>
        <v>0</v>
      </c>
      <c r="C93" s="68">
        <f>'TRA_Stock EU28'!C93-'TRA_Stock UK'!C93</f>
        <v>0</v>
      </c>
      <c r="D93" s="68">
        <f>'TRA_Stock EU28'!D93-'TRA_Stock UK'!D93</f>
        <v>0</v>
      </c>
      <c r="E93" s="68">
        <f>'TRA_Stock EU28'!E93-'TRA_Stock UK'!E93</f>
        <v>0</v>
      </c>
      <c r="F93" s="68">
        <f>'TRA_Stock EU28'!F93-'TRA_Stock UK'!F93</f>
        <v>0</v>
      </c>
      <c r="G93" s="68">
        <f>'TRA_Stock EU28'!G93-'TRA_Stock UK'!G93</f>
        <v>0</v>
      </c>
      <c r="H93" s="68">
        <f>'TRA_Stock EU28'!H93-'TRA_Stock UK'!H93</f>
        <v>0</v>
      </c>
      <c r="I93" s="68">
        <f>'TRA_Stock EU28'!I93-'TRA_Stock UK'!I93</f>
        <v>0</v>
      </c>
      <c r="J93" s="68">
        <f>'TRA_Stock EU28'!J93-'TRA_Stock UK'!J93</f>
        <v>0</v>
      </c>
      <c r="K93" s="68">
        <f>'TRA_Stock EU28'!K93-'TRA_Stock UK'!K93</f>
        <v>0</v>
      </c>
      <c r="L93" s="68">
        <f>'TRA_Stock EU28'!L93-'TRA_Stock UK'!L93</f>
        <v>0</v>
      </c>
      <c r="M93" s="68">
        <f>'TRA_Stock EU28'!M93-'TRA_Stock UK'!M93</f>
        <v>0</v>
      </c>
      <c r="N93" s="68">
        <f>'TRA_Stock EU28'!N93-'TRA_Stock UK'!N93</f>
        <v>0</v>
      </c>
      <c r="O93" s="68">
        <f>'TRA_Stock EU28'!O93-'TRA_Stock UK'!O93</f>
        <v>0</v>
      </c>
      <c r="P93" s="68">
        <f>'TRA_Stock EU28'!P93-'TRA_Stock UK'!P93</f>
        <v>0</v>
      </c>
      <c r="Q93" s="68">
        <f>'TRA_Stock EU28'!Q93-'TRA_Stock UK'!Q93</f>
        <v>0</v>
      </c>
      <c r="R93" s="68">
        <f>'TRA_Stock EU28'!R93-'TRA_Stock UK'!R93</f>
        <v>296.95608320360793</v>
      </c>
      <c r="S93" s="68">
        <f>'TRA_Stock EU28'!S93-'TRA_Stock UK'!S93</f>
        <v>688.93345896276389</v>
      </c>
      <c r="T93" s="68">
        <f>'TRA_Stock EU28'!T93-'TRA_Stock UK'!T93</f>
        <v>1114.9437170569008</v>
      </c>
      <c r="U93" s="68">
        <f>'TRA_Stock EU28'!U93-'TRA_Stock UK'!U93</f>
        <v>1579.0045914741845</v>
      </c>
      <c r="V93" s="68">
        <f>'TRA_Stock EU28'!V93-'TRA_Stock UK'!V93</f>
        <v>2069.0294850433502</v>
      </c>
      <c r="W93" s="68">
        <f>'TRA_Stock EU28'!W93-'TRA_Stock UK'!W93</f>
        <v>2585.0427369737963</v>
      </c>
      <c r="X93" s="68">
        <f>'TRA_Stock EU28'!X93-'TRA_Stock UK'!X93</f>
        <v>3113.0377780754052</v>
      </c>
      <c r="Y93" s="68">
        <f>'TRA_Stock EU28'!Y93-'TRA_Stock UK'!Y93</f>
        <v>3664.0667364383448</v>
      </c>
      <c r="Z93" s="68">
        <f>'TRA_Stock EU28'!Z93-'TRA_Stock UK'!Z93</f>
        <v>4222.0473648882207</v>
      </c>
      <c r="AA93" s="68">
        <f>'TRA_Stock EU28'!AA93-'TRA_Stock UK'!AA93</f>
        <v>4768.1000508376055</v>
      </c>
      <c r="AB93" s="68">
        <f>'TRA_Stock EU28'!AB93-'TRA_Stock UK'!AB93</f>
        <v>5292.1300863311262</v>
      </c>
      <c r="AC93" s="68">
        <f>'TRA_Stock EU28'!AC93-'TRA_Stock UK'!AC93</f>
        <v>5799.0837557138393</v>
      </c>
      <c r="AD93" s="68">
        <f>'TRA_Stock EU28'!AD93-'TRA_Stock UK'!AD93</f>
        <v>6271.0133341698865</v>
      </c>
      <c r="AE93" s="68">
        <f>'TRA_Stock EU28'!AE93-'TRA_Stock UK'!AE93</f>
        <v>6730.0840505372034</v>
      </c>
      <c r="AF93" s="68">
        <f>'TRA_Stock EU28'!AF93-'TRA_Stock UK'!AF93</f>
        <v>7176.0957353923941</v>
      </c>
      <c r="AG93" s="68">
        <f>'TRA_Stock EU28'!AG93-'TRA_Stock UK'!AG93</f>
        <v>7597.0581830941637</v>
      </c>
      <c r="AH93" s="68">
        <f>'TRA_Stock EU28'!AH93-'TRA_Stock UK'!AH93</f>
        <v>8018.0495719166011</v>
      </c>
      <c r="AI93" s="68">
        <f>'TRA_Stock EU28'!AI93-'TRA_Stock UK'!AI93</f>
        <v>8420.0696245075433</v>
      </c>
      <c r="AJ93" s="68">
        <f>'TRA_Stock EU28'!AJ93-'TRA_Stock UK'!AJ93</f>
        <v>8806.1225186458032</v>
      </c>
      <c r="AK93" s="68">
        <f>'TRA_Stock EU28'!AK93-'TRA_Stock UK'!AK93</f>
        <v>9128.1059635189922</v>
      </c>
      <c r="AL93" s="68">
        <f>'TRA_Stock EU28'!AL93-'TRA_Stock UK'!AL93</f>
        <v>9446.0526399622668</v>
      </c>
      <c r="AM93" s="68">
        <f>'TRA_Stock EU28'!AM93-'TRA_Stock UK'!AM93</f>
        <v>9748.1117707641242</v>
      </c>
      <c r="AN93" s="68">
        <f>'TRA_Stock EU28'!AN93-'TRA_Stock UK'!AN93</f>
        <v>10032.03243007088</v>
      </c>
      <c r="AO93" s="68">
        <f>'TRA_Stock EU28'!AO93-'TRA_Stock UK'!AO93</f>
        <v>10313.009696724917</v>
      </c>
      <c r="AP93" s="68">
        <f>'TRA_Stock EU28'!AP93-'TRA_Stock UK'!AP93</f>
        <v>10589.990071983957</v>
      </c>
      <c r="AQ93" s="68">
        <f>'TRA_Stock EU28'!AQ93-'TRA_Stock UK'!AQ93</f>
        <v>10851.027665634141</v>
      </c>
      <c r="AR93" s="68">
        <f>'TRA_Stock EU28'!AR93-'TRA_Stock UK'!AR93</f>
        <v>11115.0200703023</v>
      </c>
      <c r="AS93" s="68">
        <f>'TRA_Stock EU28'!AS93-'TRA_Stock UK'!AS93</f>
        <v>11373.915195872309</v>
      </c>
      <c r="AT93" s="68">
        <f>'TRA_Stock EU28'!AT93-'TRA_Stock UK'!AT93</f>
        <v>11600.012672135643</v>
      </c>
      <c r="AU93" s="68">
        <f>'TRA_Stock EU28'!AU93-'TRA_Stock UK'!AU93</f>
        <v>11845.949631767748</v>
      </c>
      <c r="AV93" s="68">
        <f>'TRA_Stock EU28'!AV93-'TRA_Stock UK'!AV93</f>
        <v>12072.004585090359</v>
      </c>
      <c r="AW93" s="68">
        <f>'TRA_Stock EU28'!AW93-'TRA_Stock UK'!AW93</f>
        <v>12312.008966475858</v>
      </c>
      <c r="AX93" s="68">
        <f>'TRA_Stock EU28'!AX93-'TRA_Stock UK'!AX93</f>
        <v>12488.111836640095</v>
      </c>
      <c r="AY93" s="68">
        <f>'TRA_Stock EU28'!AY93-'TRA_Stock UK'!AY93</f>
        <v>12697.034631618522</v>
      </c>
      <c r="AZ93" s="68">
        <f>'TRA_Stock EU28'!AZ93-'TRA_Stock UK'!AZ93</f>
        <v>12902.113360433612</v>
      </c>
    </row>
    <row r="94" spans="1:52" x14ac:dyDescent="0.35">
      <c r="A94" s="69" t="s">
        <v>889</v>
      </c>
      <c r="B94" s="70">
        <f>'TRA_Stock EU28'!B94-'TRA_Stock UK'!B94</f>
        <v>0</v>
      </c>
      <c r="C94" s="70">
        <f>'TRA_Stock EU28'!C94-'TRA_Stock UK'!C94</f>
        <v>0</v>
      </c>
      <c r="D94" s="70">
        <f>'TRA_Stock EU28'!D94-'TRA_Stock UK'!D94</f>
        <v>0</v>
      </c>
      <c r="E94" s="70">
        <f>'TRA_Stock EU28'!E94-'TRA_Stock UK'!E94</f>
        <v>0</v>
      </c>
      <c r="F94" s="70">
        <f>'TRA_Stock EU28'!F94-'TRA_Stock UK'!F94</f>
        <v>0</v>
      </c>
      <c r="G94" s="70">
        <f>'TRA_Stock EU28'!G94-'TRA_Stock UK'!G94</f>
        <v>0</v>
      </c>
      <c r="H94" s="70">
        <f>'TRA_Stock EU28'!H94-'TRA_Stock UK'!H94</f>
        <v>0</v>
      </c>
      <c r="I94" s="70">
        <f>'TRA_Stock EU28'!I94-'TRA_Stock UK'!I94</f>
        <v>0</v>
      </c>
      <c r="J94" s="70">
        <f>'TRA_Stock EU28'!J94-'TRA_Stock UK'!J94</f>
        <v>0</v>
      </c>
      <c r="K94" s="70">
        <f>'TRA_Stock EU28'!K94-'TRA_Stock UK'!K94</f>
        <v>0</v>
      </c>
      <c r="L94" s="70">
        <f>'TRA_Stock EU28'!L94-'TRA_Stock UK'!L94</f>
        <v>0</v>
      </c>
      <c r="M94" s="70">
        <f>'TRA_Stock EU28'!M94-'TRA_Stock UK'!M94</f>
        <v>0</v>
      </c>
      <c r="N94" s="70">
        <f>'TRA_Stock EU28'!N94-'TRA_Stock UK'!N94</f>
        <v>0</v>
      </c>
      <c r="O94" s="70">
        <f>'TRA_Stock EU28'!O94-'TRA_Stock UK'!O94</f>
        <v>0</v>
      </c>
      <c r="P94" s="70">
        <f>'TRA_Stock EU28'!P94-'TRA_Stock UK'!P94</f>
        <v>0</v>
      </c>
      <c r="Q94" s="70">
        <f>'TRA_Stock EU28'!Q94-'TRA_Stock UK'!Q94</f>
        <v>0</v>
      </c>
      <c r="R94" s="70">
        <f>'TRA_Stock EU28'!R94-'TRA_Stock UK'!R94</f>
        <v>0</v>
      </c>
      <c r="S94" s="70">
        <f>'TRA_Stock EU28'!S94-'TRA_Stock UK'!S94</f>
        <v>0</v>
      </c>
      <c r="T94" s="70">
        <f>'TRA_Stock EU28'!T94-'TRA_Stock UK'!T94</f>
        <v>0</v>
      </c>
      <c r="U94" s="70">
        <f>'TRA_Stock EU28'!U94-'TRA_Stock UK'!U94</f>
        <v>0</v>
      </c>
      <c r="V94" s="70">
        <f>'TRA_Stock EU28'!V94-'TRA_Stock UK'!V94</f>
        <v>0</v>
      </c>
      <c r="W94" s="70">
        <f>'TRA_Stock EU28'!W94-'TRA_Stock UK'!W94</f>
        <v>0</v>
      </c>
      <c r="X94" s="70">
        <f>'TRA_Stock EU28'!X94-'TRA_Stock UK'!X94</f>
        <v>0</v>
      </c>
      <c r="Y94" s="70">
        <f>'TRA_Stock EU28'!Y94-'TRA_Stock UK'!Y94</f>
        <v>0</v>
      </c>
      <c r="Z94" s="70">
        <f>'TRA_Stock EU28'!Z94-'TRA_Stock UK'!Z94</f>
        <v>0</v>
      </c>
      <c r="AA94" s="70">
        <f>'TRA_Stock EU28'!AA94-'TRA_Stock UK'!AA94</f>
        <v>0</v>
      </c>
      <c r="AB94" s="70">
        <f>'TRA_Stock EU28'!AB94-'TRA_Stock UK'!AB94</f>
        <v>0</v>
      </c>
      <c r="AC94" s="70">
        <f>'TRA_Stock EU28'!AC94-'TRA_Stock UK'!AC94</f>
        <v>0</v>
      </c>
      <c r="AD94" s="70">
        <f>'TRA_Stock EU28'!AD94-'TRA_Stock UK'!AD94</f>
        <v>0</v>
      </c>
      <c r="AE94" s="70">
        <f>'TRA_Stock EU28'!AE94-'TRA_Stock UK'!AE94</f>
        <v>0</v>
      </c>
      <c r="AF94" s="70">
        <f>'TRA_Stock EU28'!AF94-'TRA_Stock UK'!AF94</f>
        <v>0</v>
      </c>
      <c r="AG94" s="70">
        <f>'TRA_Stock EU28'!AG94-'TRA_Stock UK'!AG94</f>
        <v>0</v>
      </c>
      <c r="AH94" s="70">
        <f>'TRA_Stock EU28'!AH94-'TRA_Stock UK'!AH94</f>
        <v>0</v>
      </c>
      <c r="AI94" s="70">
        <f>'TRA_Stock EU28'!AI94-'TRA_Stock UK'!AI94</f>
        <v>0</v>
      </c>
      <c r="AJ94" s="70">
        <f>'TRA_Stock EU28'!AJ94-'TRA_Stock UK'!AJ94</f>
        <v>0</v>
      </c>
      <c r="AK94" s="70">
        <f>'TRA_Stock EU28'!AK94-'TRA_Stock UK'!AK94</f>
        <v>0</v>
      </c>
      <c r="AL94" s="70">
        <f>'TRA_Stock EU28'!AL94-'TRA_Stock UK'!AL94</f>
        <v>0</v>
      </c>
      <c r="AM94" s="70">
        <f>'TRA_Stock EU28'!AM94-'TRA_Stock UK'!AM94</f>
        <v>0</v>
      </c>
      <c r="AN94" s="70">
        <f>'TRA_Stock EU28'!AN94-'TRA_Stock UK'!AN94</f>
        <v>0</v>
      </c>
      <c r="AO94" s="70">
        <f>'TRA_Stock EU28'!AO94-'TRA_Stock UK'!AO94</f>
        <v>0</v>
      </c>
      <c r="AP94" s="70">
        <f>'TRA_Stock EU28'!AP94-'TRA_Stock UK'!AP94</f>
        <v>0</v>
      </c>
      <c r="AQ94" s="70">
        <f>'TRA_Stock EU28'!AQ94-'TRA_Stock UK'!AQ94</f>
        <v>0</v>
      </c>
      <c r="AR94" s="70">
        <f>'TRA_Stock EU28'!AR94-'TRA_Stock UK'!AR94</f>
        <v>0</v>
      </c>
      <c r="AS94" s="70">
        <f>'TRA_Stock EU28'!AS94-'TRA_Stock UK'!AS94</f>
        <v>0</v>
      </c>
      <c r="AT94" s="70">
        <f>'TRA_Stock EU28'!AT94-'TRA_Stock UK'!AT94</f>
        <v>0</v>
      </c>
      <c r="AU94" s="70">
        <f>'TRA_Stock EU28'!AU94-'TRA_Stock UK'!AU94</f>
        <v>0</v>
      </c>
      <c r="AV94" s="70">
        <f>'TRA_Stock EU28'!AV94-'TRA_Stock UK'!AV94</f>
        <v>0</v>
      </c>
      <c r="AW94" s="70">
        <f>'TRA_Stock EU28'!AW94-'TRA_Stock UK'!AW94</f>
        <v>0</v>
      </c>
      <c r="AX94" s="70">
        <f>'TRA_Stock EU28'!AX94-'TRA_Stock UK'!AX94</f>
        <v>0</v>
      </c>
      <c r="AY94" s="70">
        <f>'TRA_Stock EU28'!AY94-'TRA_Stock UK'!AY94</f>
        <v>0</v>
      </c>
      <c r="AZ94" s="70">
        <f>'TRA_Stock EU28'!AZ94-'TRA_Stock UK'!AZ94</f>
        <v>0</v>
      </c>
    </row>
    <row r="95" spans="1:52" x14ac:dyDescent="0.35">
      <c r="A95" s="69" t="s">
        <v>879</v>
      </c>
      <c r="B95" s="70">
        <f>'TRA_Stock EU28'!B95-'TRA_Stock UK'!B95</f>
        <v>0</v>
      </c>
      <c r="C95" s="70">
        <f>'TRA_Stock EU28'!C95-'TRA_Stock UK'!C95</f>
        <v>0</v>
      </c>
      <c r="D95" s="70">
        <f>'TRA_Stock EU28'!D95-'TRA_Stock UK'!D95</f>
        <v>0</v>
      </c>
      <c r="E95" s="70">
        <f>'TRA_Stock EU28'!E95-'TRA_Stock UK'!E95</f>
        <v>0</v>
      </c>
      <c r="F95" s="70">
        <f>'TRA_Stock EU28'!F95-'TRA_Stock UK'!F95</f>
        <v>0</v>
      </c>
      <c r="G95" s="70">
        <f>'TRA_Stock EU28'!G95-'TRA_Stock UK'!G95</f>
        <v>0</v>
      </c>
      <c r="H95" s="70">
        <f>'TRA_Stock EU28'!H95-'TRA_Stock UK'!H95</f>
        <v>0</v>
      </c>
      <c r="I95" s="70">
        <f>'TRA_Stock EU28'!I95-'TRA_Stock UK'!I95</f>
        <v>0</v>
      </c>
      <c r="J95" s="70">
        <f>'TRA_Stock EU28'!J95-'TRA_Stock UK'!J95</f>
        <v>0</v>
      </c>
      <c r="K95" s="70">
        <f>'TRA_Stock EU28'!K95-'TRA_Stock UK'!K95</f>
        <v>0</v>
      </c>
      <c r="L95" s="70">
        <f>'TRA_Stock EU28'!L95-'TRA_Stock UK'!L95</f>
        <v>0</v>
      </c>
      <c r="M95" s="70">
        <f>'TRA_Stock EU28'!M95-'TRA_Stock UK'!M95</f>
        <v>0</v>
      </c>
      <c r="N95" s="70">
        <f>'TRA_Stock EU28'!N95-'TRA_Stock UK'!N95</f>
        <v>0</v>
      </c>
      <c r="O95" s="70">
        <f>'TRA_Stock EU28'!O95-'TRA_Stock UK'!O95</f>
        <v>0</v>
      </c>
      <c r="P95" s="70">
        <f>'TRA_Stock EU28'!P95-'TRA_Stock UK'!P95</f>
        <v>0</v>
      </c>
      <c r="Q95" s="70">
        <f>'TRA_Stock EU28'!Q95-'TRA_Stock UK'!Q95</f>
        <v>0</v>
      </c>
      <c r="R95" s="70">
        <f>'TRA_Stock EU28'!R95-'TRA_Stock UK'!R95</f>
        <v>210.96819914438757</v>
      </c>
      <c r="S95" s="70">
        <f>'TRA_Stock EU28'!S95-'TRA_Stock UK'!S95</f>
        <v>493.95327505636504</v>
      </c>
      <c r="T95" s="70">
        <f>'TRA_Stock EU28'!T95-'TRA_Stock UK'!T95</f>
        <v>801.96056973501925</v>
      </c>
      <c r="U95" s="70">
        <f>'TRA_Stock EU28'!U95-'TRA_Stock UK'!U95</f>
        <v>1138.0034928900207</v>
      </c>
      <c r="V95" s="70">
        <f>'TRA_Stock EU28'!V95-'TRA_Stock UK'!V95</f>
        <v>1491.0214936645543</v>
      </c>
      <c r="W95" s="70">
        <f>'TRA_Stock EU28'!W95-'TRA_Stock UK'!W95</f>
        <v>1862.0313220945288</v>
      </c>
      <c r="X95" s="70">
        <f>'TRA_Stock EU28'!X95-'TRA_Stock UK'!X95</f>
        <v>2240.0263835711748</v>
      </c>
      <c r="Y95" s="70">
        <f>'TRA_Stock EU28'!Y95-'TRA_Stock UK'!Y95</f>
        <v>2633.0475437900523</v>
      </c>
      <c r="Z95" s="70">
        <f>'TRA_Stock EU28'!Z95-'TRA_Stock UK'!Z95</f>
        <v>3031.0340660168727</v>
      </c>
      <c r="AA95" s="70">
        <f>'TRA_Stock EU28'!AA95-'TRA_Stock UK'!AA95</f>
        <v>3417.071355088196</v>
      </c>
      <c r="AB95" s="70">
        <f>'TRA_Stock EU28'!AB95-'TRA_Stock UK'!AB95</f>
        <v>3784.0933261275914</v>
      </c>
      <c r="AC95" s="70">
        <f>'TRA_Stock EU28'!AC95-'TRA_Stock UK'!AC95</f>
        <v>4137.0619489019973</v>
      </c>
      <c r="AD95" s="70">
        <f>'TRA_Stock EU28'!AD95-'TRA_Stock UK'!AD95</f>
        <v>4476.0102079567614</v>
      </c>
      <c r="AE95" s="70">
        <f>'TRA_Stock EU28'!AE95-'TRA_Stock UK'!AE95</f>
        <v>4800.0614393608757</v>
      </c>
      <c r="AF95" s="70">
        <f>'TRA_Stock EU28'!AF95-'TRA_Stock UK'!AF95</f>
        <v>5120.0675136075224</v>
      </c>
      <c r="AG95" s="70">
        <f>'TRA_Stock EU28'!AG95-'TRA_Stock UK'!AG95</f>
        <v>5426.0383199200023</v>
      </c>
      <c r="AH95" s="70">
        <f>'TRA_Stock EU28'!AH95-'TRA_Stock UK'!AH95</f>
        <v>5722.035263698056</v>
      </c>
      <c r="AI95" s="70">
        <f>'TRA_Stock EU28'!AI95-'TRA_Stock UK'!AI95</f>
        <v>6007.0473092842303</v>
      </c>
      <c r="AJ95" s="70">
        <f>'TRA_Stock EU28'!AJ95-'TRA_Stock UK'!AJ95</f>
        <v>6286.0858243525281</v>
      </c>
      <c r="AK95" s="70">
        <f>'TRA_Stock EU28'!AK95-'TRA_Stock UK'!AK95</f>
        <v>6529.0703613657552</v>
      </c>
      <c r="AL95" s="70">
        <f>'TRA_Stock EU28'!AL95-'TRA_Stock UK'!AL95</f>
        <v>6765.0362869760138</v>
      </c>
      <c r="AM95" s="70">
        <f>'TRA_Stock EU28'!AM95-'TRA_Stock UK'!AM95</f>
        <v>6996.076616184353</v>
      </c>
      <c r="AN95" s="70">
        <f>'TRA_Stock EU28'!AN95-'TRA_Stock UK'!AN95</f>
        <v>7215.0245028225136</v>
      </c>
      <c r="AO95" s="70">
        <f>'TRA_Stock EU28'!AO95-'TRA_Stock UK'!AO95</f>
        <v>7426.0089441196551</v>
      </c>
      <c r="AP95" s="70">
        <f>'TRA_Stock EU28'!AP95-'TRA_Stock UK'!AP95</f>
        <v>7633.9921685986446</v>
      </c>
      <c r="AQ95" s="70">
        <f>'TRA_Stock EU28'!AQ95-'TRA_Stock UK'!AQ95</f>
        <v>7833.0227747691351</v>
      </c>
      <c r="AR95" s="70">
        <f>'TRA_Stock EU28'!AR95-'TRA_Stock UK'!AR95</f>
        <v>8026.0140378678352</v>
      </c>
      <c r="AS95" s="70">
        <f>'TRA_Stock EU28'!AS95-'TRA_Stock UK'!AS95</f>
        <v>8216.9412256194519</v>
      </c>
      <c r="AT95" s="70">
        <f>'TRA_Stock EU28'!AT95-'TRA_Stock UK'!AT95</f>
        <v>8387.0077445661245</v>
      </c>
      <c r="AU95" s="70">
        <f>'TRA_Stock EU28'!AU95-'TRA_Stock UK'!AU95</f>
        <v>8565.9634460818452</v>
      </c>
      <c r="AV95" s="70">
        <f>'TRA_Stock EU28'!AV95-'TRA_Stock UK'!AV95</f>
        <v>8728.0033738060829</v>
      </c>
      <c r="AW95" s="70">
        <f>'TRA_Stock EU28'!AW95-'TRA_Stock UK'!AW95</f>
        <v>8903.0085030469181</v>
      </c>
      <c r="AX95" s="70">
        <f>'TRA_Stock EU28'!AX95-'TRA_Stock UK'!AX95</f>
        <v>9042.0817733977856</v>
      </c>
      <c r="AY95" s="70">
        <f>'TRA_Stock EU28'!AY95-'TRA_Stock UK'!AY95</f>
        <v>9197.0261846873091</v>
      </c>
      <c r="AZ95" s="70">
        <f>'TRA_Stock EU28'!AZ95-'TRA_Stock UK'!AZ95</f>
        <v>9348.0805898257513</v>
      </c>
    </row>
    <row r="96" spans="1:52" x14ac:dyDescent="0.35">
      <c r="A96" s="69" t="s">
        <v>890</v>
      </c>
      <c r="B96" s="70">
        <f>'TRA_Stock EU28'!B96-'TRA_Stock UK'!B96</f>
        <v>0</v>
      </c>
      <c r="C96" s="70">
        <f>'TRA_Stock EU28'!C96-'TRA_Stock UK'!C96</f>
        <v>0</v>
      </c>
      <c r="D96" s="70">
        <f>'TRA_Stock EU28'!D96-'TRA_Stock UK'!D96</f>
        <v>0</v>
      </c>
      <c r="E96" s="70">
        <f>'TRA_Stock EU28'!E96-'TRA_Stock UK'!E96</f>
        <v>0</v>
      </c>
      <c r="F96" s="70">
        <f>'TRA_Stock EU28'!F96-'TRA_Stock UK'!F96</f>
        <v>0</v>
      </c>
      <c r="G96" s="70">
        <f>'TRA_Stock EU28'!G96-'TRA_Stock UK'!G96</f>
        <v>0</v>
      </c>
      <c r="H96" s="70">
        <f>'TRA_Stock EU28'!H96-'TRA_Stock UK'!H96</f>
        <v>0</v>
      </c>
      <c r="I96" s="70">
        <f>'TRA_Stock EU28'!I96-'TRA_Stock UK'!I96</f>
        <v>0</v>
      </c>
      <c r="J96" s="70">
        <f>'TRA_Stock EU28'!J96-'TRA_Stock UK'!J96</f>
        <v>0</v>
      </c>
      <c r="K96" s="70">
        <f>'TRA_Stock EU28'!K96-'TRA_Stock UK'!K96</f>
        <v>0</v>
      </c>
      <c r="L96" s="70">
        <f>'TRA_Stock EU28'!L96-'TRA_Stock UK'!L96</f>
        <v>0</v>
      </c>
      <c r="M96" s="70">
        <f>'TRA_Stock EU28'!M96-'TRA_Stock UK'!M96</f>
        <v>0</v>
      </c>
      <c r="N96" s="70">
        <f>'TRA_Stock EU28'!N96-'TRA_Stock UK'!N96</f>
        <v>0</v>
      </c>
      <c r="O96" s="70">
        <f>'TRA_Stock EU28'!O96-'TRA_Stock UK'!O96</f>
        <v>0</v>
      </c>
      <c r="P96" s="70">
        <f>'TRA_Stock EU28'!P96-'TRA_Stock UK'!P96</f>
        <v>0</v>
      </c>
      <c r="Q96" s="70">
        <f>'TRA_Stock EU28'!Q96-'TRA_Stock UK'!Q96</f>
        <v>0</v>
      </c>
      <c r="R96" s="70">
        <f>'TRA_Stock EU28'!R96-'TRA_Stock UK'!R96</f>
        <v>0</v>
      </c>
      <c r="S96" s="70">
        <f>'TRA_Stock EU28'!S96-'TRA_Stock UK'!S96</f>
        <v>0</v>
      </c>
      <c r="T96" s="70">
        <f>'TRA_Stock EU28'!T96-'TRA_Stock UK'!T96</f>
        <v>0</v>
      </c>
      <c r="U96" s="70">
        <f>'TRA_Stock EU28'!U96-'TRA_Stock UK'!U96</f>
        <v>0</v>
      </c>
      <c r="V96" s="70">
        <f>'TRA_Stock EU28'!V96-'TRA_Stock UK'!V96</f>
        <v>0</v>
      </c>
      <c r="W96" s="70">
        <f>'TRA_Stock EU28'!W96-'TRA_Stock UK'!W96</f>
        <v>0</v>
      </c>
      <c r="X96" s="70">
        <f>'TRA_Stock EU28'!X96-'TRA_Stock UK'!X96</f>
        <v>0</v>
      </c>
      <c r="Y96" s="70">
        <f>'TRA_Stock EU28'!Y96-'TRA_Stock UK'!Y96</f>
        <v>0</v>
      </c>
      <c r="Z96" s="70">
        <f>'TRA_Stock EU28'!Z96-'TRA_Stock UK'!Z96</f>
        <v>0</v>
      </c>
      <c r="AA96" s="70">
        <f>'TRA_Stock EU28'!AA96-'TRA_Stock UK'!AA96</f>
        <v>0</v>
      </c>
      <c r="AB96" s="70">
        <f>'TRA_Stock EU28'!AB96-'TRA_Stock UK'!AB96</f>
        <v>0</v>
      </c>
      <c r="AC96" s="70">
        <f>'TRA_Stock EU28'!AC96-'TRA_Stock UK'!AC96</f>
        <v>0</v>
      </c>
      <c r="AD96" s="70">
        <f>'TRA_Stock EU28'!AD96-'TRA_Stock UK'!AD96</f>
        <v>0</v>
      </c>
      <c r="AE96" s="70">
        <f>'TRA_Stock EU28'!AE96-'TRA_Stock UK'!AE96</f>
        <v>0</v>
      </c>
      <c r="AF96" s="70">
        <f>'TRA_Stock EU28'!AF96-'TRA_Stock UK'!AF96</f>
        <v>0</v>
      </c>
      <c r="AG96" s="70">
        <f>'TRA_Stock EU28'!AG96-'TRA_Stock UK'!AG96</f>
        <v>0</v>
      </c>
      <c r="AH96" s="70">
        <f>'TRA_Stock EU28'!AH96-'TRA_Stock UK'!AH96</f>
        <v>0</v>
      </c>
      <c r="AI96" s="70">
        <f>'TRA_Stock EU28'!AI96-'TRA_Stock UK'!AI96</f>
        <v>0</v>
      </c>
      <c r="AJ96" s="70">
        <f>'TRA_Stock EU28'!AJ96-'TRA_Stock UK'!AJ96</f>
        <v>0</v>
      </c>
      <c r="AK96" s="70">
        <f>'TRA_Stock EU28'!AK96-'TRA_Stock UK'!AK96</f>
        <v>0</v>
      </c>
      <c r="AL96" s="70">
        <f>'TRA_Stock EU28'!AL96-'TRA_Stock UK'!AL96</f>
        <v>0</v>
      </c>
      <c r="AM96" s="70">
        <f>'TRA_Stock EU28'!AM96-'TRA_Stock UK'!AM96</f>
        <v>0</v>
      </c>
      <c r="AN96" s="70">
        <f>'TRA_Stock EU28'!AN96-'TRA_Stock UK'!AN96</f>
        <v>0</v>
      </c>
      <c r="AO96" s="70">
        <f>'TRA_Stock EU28'!AO96-'TRA_Stock UK'!AO96</f>
        <v>0</v>
      </c>
      <c r="AP96" s="70">
        <f>'TRA_Stock EU28'!AP96-'TRA_Stock UK'!AP96</f>
        <v>0</v>
      </c>
      <c r="AQ96" s="70">
        <f>'TRA_Stock EU28'!AQ96-'TRA_Stock UK'!AQ96</f>
        <v>0</v>
      </c>
      <c r="AR96" s="70">
        <f>'TRA_Stock EU28'!AR96-'TRA_Stock UK'!AR96</f>
        <v>0</v>
      </c>
      <c r="AS96" s="70">
        <f>'TRA_Stock EU28'!AS96-'TRA_Stock UK'!AS96</f>
        <v>0</v>
      </c>
      <c r="AT96" s="70">
        <f>'TRA_Stock EU28'!AT96-'TRA_Stock UK'!AT96</f>
        <v>0</v>
      </c>
      <c r="AU96" s="70">
        <f>'TRA_Stock EU28'!AU96-'TRA_Stock UK'!AU96</f>
        <v>0</v>
      </c>
      <c r="AV96" s="70">
        <f>'TRA_Stock EU28'!AV96-'TRA_Stock UK'!AV96</f>
        <v>0</v>
      </c>
      <c r="AW96" s="70">
        <f>'TRA_Stock EU28'!AW96-'TRA_Stock UK'!AW96</f>
        <v>0</v>
      </c>
      <c r="AX96" s="70">
        <f>'TRA_Stock EU28'!AX96-'TRA_Stock UK'!AX96</f>
        <v>0</v>
      </c>
      <c r="AY96" s="70">
        <f>'TRA_Stock EU28'!AY96-'TRA_Stock UK'!AY96</f>
        <v>0</v>
      </c>
      <c r="AZ96" s="70">
        <f>'TRA_Stock EU28'!AZ96-'TRA_Stock UK'!AZ96</f>
        <v>0</v>
      </c>
    </row>
    <row r="97" spans="1:52" x14ac:dyDescent="0.35">
      <c r="A97" s="69" t="s">
        <v>880</v>
      </c>
      <c r="B97" s="70">
        <f>'TRA_Stock EU28'!B97-'TRA_Stock UK'!B97</f>
        <v>0</v>
      </c>
      <c r="C97" s="70">
        <f>'TRA_Stock EU28'!C97-'TRA_Stock UK'!C97</f>
        <v>0</v>
      </c>
      <c r="D97" s="70">
        <f>'TRA_Stock EU28'!D97-'TRA_Stock UK'!D97</f>
        <v>0</v>
      </c>
      <c r="E97" s="70">
        <f>'TRA_Stock EU28'!E97-'TRA_Stock UK'!E97</f>
        <v>0</v>
      </c>
      <c r="F97" s="70">
        <f>'TRA_Stock EU28'!F97-'TRA_Stock UK'!F97</f>
        <v>0</v>
      </c>
      <c r="G97" s="70">
        <f>'TRA_Stock EU28'!G97-'TRA_Stock UK'!G97</f>
        <v>0</v>
      </c>
      <c r="H97" s="70">
        <f>'TRA_Stock EU28'!H97-'TRA_Stock UK'!H97</f>
        <v>0</v>
      </c>
      <c r="I97" s="70">
        <f>'TRA_Stock EU28'!I97-'TRA_Stock UK'!I97</f>
        <v>0</v>
      </c>
      <c r="J97" s="70">
        <f>'TRA_Stock EU28'!J97-'TRA_Stock UK'!J97</f>
        <v>0</v>
      </c>
      <c r="K97" s="70">
        <f>'TRA_Stock EU28'!K97-'TRA_Stock UK'!K97</f>
        <v>0</v>
      </c>
      <c r="L97" s="70">
        <f>'TRA_Stock EU28'!L97-'TRA_Stock UK'!L97</f>
        <v>0</v>
      </c>
      <c r="M97" s="70">
        <f>'TRA_Stock EU28'!M97-'TRA_Stock UK'!M97</f>
        <v>0</v>
      </c>
      <c r="N97" s="70">
        <f>'TRA_Stock EU28'!N97-'TRA_Stock UK'!N97</f>
        <v>0</v>
      </c>
      <c r="O97" s="70">
        <f>'TRA_Stock EU28'!O97-'TRA_Stock UK'!O97</f>
        <v>0</v>
      </c>
      <c r="P97" s="70">
        <f>'TRA_Stock EU28'!P97-'TRA_Stock UK'!P97</f>
        <v>0</v>
      </c>
      <c r="Q97" s="70">
        <f>'TRA_Stock EU28'!Q97-'TRA_Stock UK'!Q97</f>
        <v>0</v>
      </c>
      <c r="R97" s="70">
        <f>'TRA_Stock EU28'!R97-'TRA_Stock UK'!R97</f>
        <v>85.987884059220377</v>
      </c>
      <c r="S97" s="70">
        <f>'TRA_Stock EU28'!S97-'TRA_Stock UK'!S97</f>
        <v>194.98018390639876</v>
      </c>
      <c r="T97" s="70">
        <f>'TRA_Stock EU28'!T97-'TRA_Stock UK'!T97</f>
        <v>312.98314732188152</v>
      </c>
      <c r="U97" s="70">
        <f>'TRA_Stock EU28'!U97-'TRA_Stock UK'!U97</f>
        <v>441.00109858416408</v>
      </c>
      <c r="V97" s="70">
        <f>'TRA_Stock EU28'!V97-'TRA_Stock UK'!V97</f>
        <v>578.00799137879585</v>
      </c>
      <c r="W97" s="70">
        <f>'TRA_Stock EU28'!W97-'TRA_Stock UK'!W97</f>
        <v>723.01141487926725</v>
      </c>
      <c r="X97" s="70">
        <f>'TRA_Stock EU28'!X97-'TRA_Stock UK'!X97</f>
        <v>873.01139450423034</v>
      </c>
      <c r="Y97" s="70">
        <f>'TRA_Stock EU28'!Y97-'TRA_Stock UK'!Y97</f>
        <v>1031.0191926482926</v>
      </c>
      <c r="Z97" s="70">
        <f>'TRA_Stock EU28'!Z97-'TRA_Stock UK'!Z97</f>
        <v>1191.0132988713474</v>
      </c>
      <c r="AA97" s="70">
        <f>'TRA_Stock EU28'!AA97-'TRA_Stock UK'!AA97</f>
        <v>1351.0286957494095</v>
      </c>
      <c r="AB97" s="70">
        <f>'TRA_Stock EU28'!AB97-'TRA_Stock UK'!AB97</f>
        <v>1508.0367602035353</v>
      </c>
      <c r="AC97" s="70">
        <f>'TRA_Stock EU28'!AC97-'TRA_Stock UK'!AC97</f>
        <v>1662.0218068118418</v>
      </c>
      <c r="AD97" s="70">
        <f>'TRA_Stock EU28'!AD97-'TRA_Stock UK'!AD97</f>
        <v>1795.0031262131254</v>
      </c>
      <c r="AE97" s="70">
        <f>'TRA_Stock EU28'!AE97-'TRA_Stock UK'!AE97</f>
        <v>1930.0226111763279</v>
      </c>
      <c r="AF97" s="70">
        <f>'TRA_Stock EU28'!AF97-'TRA_Stock UK'!AF97</f>
        <v>2056.0282217848726</v>
      </c>
      <c r="AG97" s="70">
        <f>'TRA_Stock EU28'!AG97-'TRA_Stock UK'!AG97</f>
        <v>2171.0198631741609</v>
      </c>
      <c r="AH97" s="70">
        <f>'TRA_Stock EU28'!AH97-'TRA_Stock UK'!AH97</f>
        <v>2296.0143082185441</v>
      </c>
      <c r="AI97" s="70">
        <f>'TRA_Stock EU28'!AI97-'TRA_Stock UK'!AI97</f>
        <v>2413.0223152233129</v>
      </c>
      <c r="AJ97" s="70">
        <f>'TRA_Stock EU28'!AJ97-'TRA_Stock UK'!AJ97</f>
        <v>2520.0366942932751</v>
      </c>
      <c r="AK97" s="70">
        <f>'TRA_Stock EU28'!AK97-'TRA_Stock UK'!AK97</f>
        <v>2599.0356021532371</v>
      </c>
      <c r="AL97" s="70">
        <f>'TRA_Stock EU28'!AL97-'TRA_Stock UK'!AL97</f>
        <v>2681.0163529862534</v>
      </c>
      <c r="AM97" s="70">
        <f>'TRA_Stock EU28'!AM97-'TRA_Stock UK'!AM97</f>
        <v>2752.0351545797707</v>
      </c>
      <c r="AN97" s="70">
        <f>'TRA_Stock EU28'!AN97-'TRA_Stock UK'!AN97</f>
        <v>2817.0079272483654</v>
      </c>
      <c r="AO97" s="70">
        <f>'TRA_Stock EU28'!AO97-'TRA_Stock UK'!AO97</f>
        <v>2887.0007526052614</v>
      </c>
      <c r="AP97" s="70">
        <f>'TRA_Stock EU28'!AP97-'TRA_Stock UK'!AP97</f>
        <v>2955.9979033853133</v>
      </c>
      <c r="AQ97" s="70">
        <f>'TRA_Stock EU28'!AQ97-'TRA_Stock UK'!AQ97</f>
        <v>3018.0048908650065</v>
      </c>
      <c r="AR97" s="70">
        <f>'TRA_Stock EU28'!AR97-'TRA_Stock UK'!AR97</f>
        <v>3089.006032434464</v>
      </c>
      <c r="AS97" s="70">
        <f>'TRA_Stock EU28'!AS97-'TRA_Stock UK'!AS97</f>
        <v>3156.9739702528582</v>
      </c>
      <c r="AT97" s="70">
        <f>'TRA_Stock EU28'!AT97-'TRA_Stock UK'!AT97</f>
        <v>3213.0049275695169</v>
      </c>
      <c r="AU97" s="70">
        <f>'TRA_Stock EU28'!AU97-'TRA_Stock UK'!AU97</f>
        <v>3279.986185685902</v>
      </c>
      <c r="AV97" s="70">
        <f>'TRA_Stock EU28'!AV97-'TRA_Stock UK'!AV97</f>
        <v>3344.0012112842769</v>
      </c>
      <c r="AW97" s="70">
        <f>'TRA_Stock EU28'!AW97-'TRA_Stock UK'!AW97</f>
        <v>3409.0004634289394</v>
      </c>
      <c r="AX97" s="70">
        <f>'TRA_Stock EU28'!AX97-'TRA_Stock UK'!AX97</f>
        <v>3446.0300632423096</v>
      </c>
      <c r="AY97" s="70">
        <f>'TRA_Stock EU28'!AY97-'TRA_Stock UK'!AY97</f>
        <v>3500.0084469312137</v>
      </c>
      <c r="AZ97" s="70">
        <f>'TRA_Stock EU28'!AZ97-'TRA_Stock UK'!AZ97</f>
        <v>3554.0327706078592</v>
      </c>
    </row>
    <row r="98" spans="1:52" x14ac:dyDescent="0.35">
      <c r="A98" s="69" t="s">
        <v>881</v>
      </c>
      <c r="B98" s="70">
        <f>'TRA_Stock EU28'!B98-'TRA_Stock UK'!B98</f>
        <v>0</v>
      </c>
      <c r="C98" s="70">
        <f>'TRA_Stock EU28'!C98-'TRA_Stock UK'!C98</f>
        <v>0</v>
      </c>
      <c r="D98" s="70">
        <f>'TRA_Stock EU28'!D98-'TRA_Stock UK'!D98</f>
        <v>0</v>
      </c>
      <c r="E98" s="70">
        <f>'TRA_Stock EU28'!E98-'TRA_Stock UK'!E98</f>
        <v>0</v>
      </c>
      <c r="F98" s="70">
        <f>'TRA_Stock EU28'!F98-'TRA_Stock UK'!F98</f>
        <v>0</v>
      </c>
      <c r="G98" s="70">
        <f>'TRA_Stock EU28'!G98-'TRA_Stock UK'!G98</f>
        <v>0</v>
      </c>
      <c r="H98" s="70">
        <f>'TRA_Stock EU28'!H98-'TRA_Stock UK'!H98</f>
        <v>0</v>
      </c>
      <c r="I98" s="70">
        <f>'TRA_Stock EU28'!I98-'TRA_Stock UK'!I98</f>
        <v>0</v>
      </c>
      <c r="J98" s="70">
        <f>'TRA_Stock EU28'!J98-'TRA_Stock UK'!J98</f>
        <v>0</v>
      </c>
      <c r="K98" s="70">
        <f>'TRA_Stock EU28'!K98-'TRA_Stock UK'!K98</f>
        <v>0</v>
      </c>
      <c r="L98" s="70">
        <f>'TRA_Stock EU28'!L98-'TRA_Stock UK'!L98</f>
        <v>0</v>
      </c>
      <c r="M98" s="70">
        <f>'TRA_Stock EU28'!M98-'TRA_Stock UK'!M98</f>
        <v>0</v>
      </c>
      <c r="N98" s="70">
        <f>'TRA_Stock EU28'!N98-'TRA_Stock UK'!N98</f>
        <v>0</v>
      </c>
      <c r="O98" s="70">
        <f>'TRA_Stock EU28'!O98-'TRA_Stock UK'!O98</f>
        <v>0</v>
      </c>
      <c r="P98" s="70">
        <f>'TRA_Stock EU28'!P98-'TRA_Stock UK'!P98</f>
        <v>0</v>
      </c>
      <c r="Q98" s="70">
        <f>'TRA_Stock EU28'!Q98-'TRA_Stock UK'!Q98</f>
        <v>0</v>
      </c>
      <c r="R98" s="70">
        <f>'TRA_Stock EU28'!R98-'TRA_Stock UK'!R98</f>
        <v>0</v>
      </c>
      <c r="S98" s="70">
        <f>'TRA_Stock EU28'!S98-'TRA_Stock UK'!S98</f>
        <v>0</v>
      </c>
      <c r="T98" s="70">
        <f>'TRA_Stock EU28'!T98-'TRA_Stock UK'!T98</f>
        <v>0</v>
      </c>
      <c r="U98" s="70">
        <f>'TRA_Stock EU28'!U98-'TRA_Stock UK'!U98</f>
        <v>0</v>
      </c>
      <c r="V98" s="70">
        <f>'TRA_Stock EU28'!V98-'TRA_Stock UK'!V98</f>
        <v>0</v>
      </c>
      <c r="W98" s="70">
        <f>'TRA_Stock EU28'!W98-'TRA_Stock UK'!W98</f>
        <v>0</v>
      </c>
      <c r="X98" s="70">
        <f>'TRA_Stock EU28'!X98-'TRA_Stock UK'!X98</f>
        <v>0</v>
      </c>
      <c r="Y98" s="70">
        <f>'TRA_Stock EU28'!Y98-'TRA_Stock UK'!Y98</f>
        <v>0</v>
      </c>
      <c r="Z98" s="70">
        <f>'TRA_Stock EU28'!Z98-'TRA_Stock UK'!Z98</f>
        <v>0</v>
      </c>
      <c r="AA98" s="70">
        <f>'TRA_Stock EU28'!AA98-'TRA_Stock UK'!AA98</f>
        <v>0</v>
      </c>
      <c r="AB98" s="70">
        <f>'TRA_Stock EU28'!AB98-'TRA_Stock UK'!AB98</f>
        <v>0</v>
      </c>
      <c r="AC98" s="70">
        <f>'TRA_Stock EU28'!AC98-'TRA_Stock UK'!AC98</f>
        <v>0</v>
      </c>
      <c r="AD98" s="70">
        <f>'TRA_Stock EU28'!AD98-'TRA_Stock UK'!AD98</f>
        <v>0</v>
      </c>
      <c r="AE98" s="70">
        <f>'TRA_Stock EU28'!AE98-'TRA_Stock UK'!AE98</f>
        <v>0</v>
      </c>
      <c r="AF98" s="70">
        <f>'TRA_Stock EU28'!AF98-'TRA_Stock UK'!AF98</f>
        <v>0</v>
      </c>
      <c r="AG98" s="70">
        <f>'TRA_Stock EU28'!AG98-'TRA_Stock UK'!AG98</f>
        <v>0</v>
      </c>
      <c r="AH98" s="70">
        <f>'TRA_Stock EU28'!AH98-'TRA_Stock UK'!AH98</f>
        <v>0</v>
      </c>
      <c r="AI98" s="70">
        <f>'TRA_Stock EU28'!AI98-'TRA_Stock UK'!AI98</f>
        <v>0</v>
      </c>
      <c r="AJ98" s="70">
        <f>'TRA_Stock EU28'!AJ98-'TRA_Stock UK'!AJ98</f>
        <v>0</v>
      </c>
      <c r="AK98" s="70">
        <f>'TRA_Stock EU28'!AK98-'TRA_Stock UK'!AK98</f>
        <v>0</v>
      </c>
      <c r="AL98" s="70">
        <f>'TRA_Stock EU28'!AL98-'TRA_Stock UK'!AL98</f>
        <v>0</v>
      </c>
      <c r="AM98" s="70">
        <f>'TRA_Stock EU28'!AM98-'TRA_Stock UK'!AM98</f>
        <v>0</v>
      </c>
      <c r="AN98" s="70">
        <f>'TRA_Stock EU28'!AN98-'TRA_Stock UK'!AN98</f>
        <v>0</v>
      </c>
      <c r="AO98" s="70">
        <f>'TRA_Stock EU28'!AO98-'TRA_Stock UK'!AO98</f>
        <v>0</v>
      </c>
      <c r="AP98" s="70">
        <f>'TRA_Stock EU28'!AP98-'TRA_Stock UK'!AP98</f>
        <v>0</v>
      </c>
      <c r="AQ98" s="70">
        <f>'TRA_Stock EU28'!AQ98-'TRA_Stock UK'!AQ98</f>
        <v>0</v>
      </c>
      <c r="AR98" s="70">
        <f>'TRA_Stock EU28'!AR98-'TRA_Stock UK'!AR98</f>
        <v>0</v>
      </c>
      <c r="AS98" s="70">
        <f>'TRA_Stock EU28'!AS98-'TRA_Stock UK'!AS98</f>
        <v>0</v>
      </c>
      <c r="AT98" s="70">
        <f>'TRA_Stock EU28'!AT98-'TRA_Stock UK'!AT98</f>
        <v>0</v>
      </c>
      <c r="AU98" s="70">
        <f>'TRA_Stock EU28'!AU98-'TRA_Stock UK'!AU98</f>
        <v>0</v>
      </c>
      <c r="AV98" s="70">
        <f>'TRA_Stock EU28'!AV98-'TRA_Stock UK'!AV98</f>
        <v>0</v>
      </c>
      <c r="AW98" s="70">
        <f>'TRA_Stock EU28'!AW98-'TRA_Stock UK'!AW98</f>
        <v>0</v>
      </c>
      <c r="AX98" s="70">
        <f>'TRA_Stock EU28'!AX98-'TRA_Stock UK'!AX98</f>
        <v>0</v>
      </c>
      <c r="AY98" s="70">
        <f>'TRA_Stock EU28'!AY98-'TRA_Stock UK'!AY98</f>
        <v>0</v>
      </c>
      <c r="AZ98" s="70">
        <f>'TRA_Stock EU28'!AZ98-'TRA_Stock UK'!AZ98</f>
        <v>0</v>
      </c>
    </row>
    <row r="99" spans="1:52" x14ac:dyDescent="0.35">
      <c r="A99" s="69" t="s">
        <v>895</v>
      </c>
      <c r="B99" s="70">
        <f>'TRA_Stock EU28'!B99-'TRA_Stock UK'!B99</f>
        <v>0</v>
      </c>
      <c r="C99" s="70">
        <f>'TRA_Stock EU28'!C99-'TRA_Stock UK'!C99</f>
        <v>0</v>
      </c>
      <c r="D99" s="70">
        <f>'TRA_Stock EU28'!D99-'TRA_Stock UK'!D99</f>
        <v>0</v>
      </c>
      <c r="E99" s="70">
        <f>'TRA_Stock EU28'!E99-'TRA_Stock UK'!E99</f>
        <v>0</v>
      </c>
      <c r="F99" s="70">
        <f>'TRA_Stock EU28'!F99-'TRA_Stock UK'!F99</f>
        <v>0</v>
      </c>
      <c r="G99" s="70">
        <f>'TRA_Stock EU28'!G99-'TRA_Stock UK'!G99</f>
        <v>0</v>
      </c>
      <c r="H99" s="70">
        <f>'TRA_Stock EU28'!H99-'TRA_Stock UK'!H99</f>
        <v>0</v>
      </c>
      <c r="I99" s="70">
        <f>'TRA_Stock EU28'!I99-'TRA_Stock UK'!I99</f>
        <v>0</v>
      </c>
      <c r="J99" s="70">
        <f>'TRA_Stock EU28'!J99-'TRA_Stock UK'!J99</f>
        <v>0</v>
      </c>
      <c r="K99" s="70">
        <f>'TRA_Stock EU28'!K99-'TRA_Stock UK'!K99</f>
        <v>0</v>
      </c>
      <c r="L99" s="70">
        <f>'TRA_Stock EU28'!L99-'TRA_Stock UK'!L99</f>
        <v>0</v>
      </c>
      <c r="M99" s="70">
        <f>'TRA_Stock EU28'!M99-'TRA_Stock UK'!M99</f>
        <v>0</v>
      </c>
      <c r="N99" s="70">
        <f>'TRA_Stock EU28'!N99-'TRA_Stock UK'!N99</f>
        <v>0</v>
      </c>
      <c r="O99" s="70">
        <f>'TRA_Stock EU28'!O99-'TRA_Stock UK'!O99</f>
        <v>0</v>
      </c>
      <c r="P99" s="70">
        <f>'TRA_Stock EU28'!P99-'TRA_Stock UK'!P99</f>
        <v>0</v>
      </c>
      <c r="Q99" s="70">
        <f>'TRA_Stock EU28'!Q99-'TRA_Stock UK'!Q99</f>
        <v>0</v>
      </c>
      <c r="R99" s="70">
        <f>'TRA_Stock EU28'!R99-'TRA_Stock UK'!R99</f>
        <v>0</v>
      </c>
      <c r="S99" s="70">
        <f>'TRA_Stock EU28'!S99-'TRA_Stock UK'!S99</f>
        <v>0</v>
      </c>
      <c r="T99" s="70">
        <f>'TRA_Stock EU28'!T99-'TRA_Stock UK'!T99</f>
        <v>0</v>
      </c>
      <c r="U99" s="70">
        <f>'TRA_Stock EU28'!U99-'TRA_Stock UK'!U99</f>
        <v>0</v>
      </c>
      <c r="V99" s="70">
        <f>'TRA_Stock EU28'!V99-'TRA_Stock UK'!V99</f>
        <v>0</v>
      </c>
      <c r="W99" s="70">
        <f>'TRA_Stock EU28'!W99-'TRA_Stock UK'!W99</f>
        <v>0</v>
      </c>
      <c r="X99" s="70">
        <f>'TRA_Stock EU28'!X99-'TRA_Stock UK'!X99</f>
        <v>0</v>
      </c>
      <c r="Y99" s="70">
        <f>'TRA_Stock EU28'!Y99-'TRA_Stock UK'!Y99</f>
        <v>0</v>
      </c>
      <c r="Z99" s="70">
        <f>'TRA_Stock EU28'!Z99-'TRA_Stock UK'!Z99</f>
        <v>0</v>
      </c>
      <c r="AA99" s="70">
        <f>'TRA_Stock EU28'!AA99-'TRA_Stock UK'!AA99</f>
        <v>0</v>
      </c>
      <c r="AB99" s="70">
        <f>'TRA_Stock EU28'!AB99-'TRA_Stock UK'!AB99</f>
        <v>0</v>
      </c>
      <c r="AC99" s="70">
        <f>'TRA_Stock EU28'!AC99-'TRA_Stock UK'!AC99</f>
        <v>0</v>
      </c>
      <c r="AD99" s="70">
        <f>'TRA_Stock EU28'!AD99-'TRA_Stock UK'!AD99</f>
        <v>0</v>
      </c>
      <c r="AE99" s="70">
        <f>'TRA_Stock EU28'!AE99-'TRA_Stock UK'!AE99</f>
        <v>0</v>
      </c>
      <c r="AF99" s="70">
        <f>'TRA_Stock EU28'!AF99-'TRA_Stock UK'!AF99</f>
        <v>0</v>
      </c>
      <c r="AG99" s="70">
        <f>'TRA_Stock EU28'!AG99-'TRA_Stock UK'!AG99</f>
        <v>0</v>
      </c>
      <c r="AH99" s="70">
        <f>'TRA_Stock EU28'!AH99-'TRA_Stock UK'!AH99</f>
        <v>0</v>
      </c>
      <c r="AI99" s="70">
        <f>'TRA_Stock EU28'!AI99-'TRA_Stock UK'!AI99</f>
        <v>0</v>
      </c>
      <c r="AJ99" s="70">
        <f>'TRA_Stock EU28'!AJ99-'TRA_Stock UK'!AJ99</f>
        <v>0</v>
      </c>
      <c r="AK99" s="70">
        <f>'TRA_Stock EU28'!AK99-'TRA_Stock UK'!AK99</f>
        <v>0</v>
      </c>
      <c r="AL99" s="70">
        <f>'TRA_Stock EU28'!AL99-'TRA_Stock UK'!AL99</f>
        <v>0</v>
      </c>
      <c r="AM99" s="70">
        <f>'TRA_Stock EU28'!AM99-'TRA_Stock UK'!AM99</f>
        <v>0</v>
      </c>
      <c r="AN99" s="70">
        <f>'TRA_Stock EU28'!AN99-'TRA_Stock UK'!AN99</f>
        <v>0</v>
      </c>
      <c r="AO99" s="70">
        <f>'TRA_Stock EU28'!AO99-'TRA_Stock UK'!AO99</f>
        <v>0</v>
      </c>
      <c r="AP99" s="70">
        <f>'TRA_Stock EU28'!AP99-'TRA_Stock UK'!AP99</f>
        <v>0</v>
      </c>
      <c r="AQ99" s="70">
        <f>'TRA_Stock EU28'!AQ99-'TRA_Stock UK'!AQ99</f>
        <v>0</v>
      </c>
      <c r="AR99" s="70">
        <f>'TRA_Stock EU28'!AR99-'TRA_Stock UK'!AR99</f>
        <v>0</v>
      </c>
      <c r="AS99" s="70">
        <f>'TRA_Stock EU28'!AS99-'TRA_Stock UK'!AS99</f>
        <v>0</v>
      </c>
      <c r="AT99" s="70">
        <f>'TRA_Stock EU28'!AT99-'TRA_Stock UK'!AT99</f>
        <v>0</v>
      </c>
      <c r="AU99" s="70">
        <f>'TRA_Stock EU28'!AU99-'TRA_Stock UK'!AU99</f>
        <v>0</v>
      </c>
      <c r="AV99" s="70">
        <f>'TRA_Stock EU28'!AV99-'TRA_Stock UK'!AV99</f>
        <v>0</v>
      </c>
      <c r="AW99" s="70">
        <f>'TRA_Stock EU28'!AW99-'TRA_Stock UK'!AW99</f>
        <v>0</v>
      </c>
      <c r="AX99" s="70">
        <f>'TRA_Stock EU28'!AX99-'TRA_Stock UK'!AX99</f>
        <v>0</v>
      </c>
      <c r="AY99" s="70">
        <f>'TRA_Stock EU28'!AY99-'TRA_Stock UK'!AY99</f>
        <v>0</v>
      </c>
      <c r="AZ99" s="70">
        <f>'TRA_Stock EU28'!AZ99-'TRA_Stock UK'!AZ99</f>
        <v>0</v>
      </c>
    </row>
    <row r="100" spans="1:52" x14ac:dyDescent="0.35">
      <c r="A100" s="67" t="s">
        <v>883</v>
      </c>
      <c r="B100" s="68">
        <f>'TRA_Stock EU28'!B100-'TRA_Stock UK'!B100</f>
        <v>1654</v>
      </c>
      <c r="C100" s="68">
        <f>'TRA_Stock EU28'!C100-'TRA_Stock UK'!C100</f>
        <v>1714</v>
      </c>
      <c r="D100" s="68">
        <f>'TRA_Stock EU28'!D100-'TRA_Stock UK'!D100</f>
        <v>1745</v>
      </c>
      <c r="E100" s="68">
        <f>'TRA_Stock EU28'!E100-'TRA_Stock UK'!E100</f>
        <v>1687</v>
      </c>
      <c r="F100" s="68">
        <f>'TRA_Stock EU28'!F100-'TRA_Stock UK'!F100</f>
        <v>1690</v>
      </c>
      <c r="G100" s="68">
        <f>'TRA_Stock EU28'!G100-'TRA_Stock UK'!G100</f>
        <v>2083</v>
      </c>
      <c r="H100" s="68">
        <f>'TRA_Stock EU28'!H100-'TRA_Stock UK'!H100</f>
        <v>2083</v>
      </c>
      <c r="I100" s="68">
        <f>'TRA_Stock EU28'!I100-'TRA_Stock UK'!I100</f>
        <v>2070</v>
      </c>
      <c r="J100" s="68">
        <f>'TRA_Stock EU28'!J100-'TRA_Stock UK'!J100</f>
        <v>2083</v>
      </c>
      <c r="K100" s="68">
        <f>'TRA_Stock EU28'!K100-'TRA_Stock UK'!K100</f>
        <v>2135</v>
      </c>
      <c r="L100" s="68">
        <f>'TRA_Stock EU28'!L100-'TRA_Stock UK'!L100</f>
        <v>2472</v>
      </c>
      <c r="M100" s="68">
        <f>'TRA_Stock EU28'!M100-'TRA_Stock UK'!M100</f>
        <v>2575</v>
      </c>
      <c r="N100" s="68">
        <f>'TRA_Stock EU28'!N100-'TRA_Stock UK'!N100</f>
        <v>2556</v>
      </c>
      <c r="O100" s="68">
        <f>'TRA_Stock EU28'!O100-'TRA_Stock UK'!O100</f>
        <v>3705</v>
      </c>
      <c r="P100" s="68">
        <f>'TRA_Stock EU28'!P100-'TRA_Stock UK'!P100</f>
        <v>3652</v>
      </c>
      <c r="Q100" s="68">
        <f>'TRA_Stock EU28'!Q100-'TRA_Stock UK'!Q100</f>
        <v>3924</v>
      </c>
      <c r="R100" s="68">
        <f>'TRA_Stock EU28'!R100-'TRA_Stock UK'!R100</f>
        <v>4480.8794300686031</v>
      </c>
      <c r="S100" s="68">
        <f>'TRA_Stock EU28'!S100-'TRA_Stock UK'!S100</f>
        <v>5387.6343159531516</v>
      </c>
      <c r="T100" s="68">
        <f>'TRA_Stock EU28'!T100-'TRA_Stock UK'!T100</f>
        <v>6518.6398169872336</v>
      </c>
      <c r="U100" s="68">
        <f>'TRA_Stock EU28'!U100-'TRA_Stock UK'!U100</f>
        <v>7868.9124401306726</v>
      </c>
      <c r="V100" s="68">
        <f>'TRA_Stock EU28'!V100-'TRA_Stock UK'!V100</f>
        <v>9396.0770131609243</v>
      </c>
      <c r="W100" s="68">
        <f>'TRA_Stock EU28'!W100-'TRA_Stock UK'!W100</f>
        <v>11411.24567151962</v>
      </c>
      <c r="X100" s="68">
        <f>'TRA_Stock EU28'!X100-'TRA_Stock UK'!X100</f>
        <v>13936.079016066598</v>
      </c>
      <c r="Y100" s="68">
        <f>'TRA_Stock EU28'!Y100-'TRA_Stock UK'!Y100</f>
        <v>16999.397930715797</v>
      </c>
      <c r="Z100" s="68">
        <f>'TRA_Stock EU28'!Z100-'TRA_Stock UK'!Z100</f>
        <v>20603.170828552404</v>
      </c>
      <c r="AA100" s="68">
        <f>'TRA_Stock EU28'!AA100-'TRA_Stock UK'!AA100</f>
        <v>24733.439672159329</v>
      </c>
      <c r="AB100" s="68">
        <f>'TRA_Stock EU28'!AB100-'TRA_Stock UK'!AB100</f>
        <v>29345.68490956505</v>
      </c>
      <c r="AC100" s="68">
        <f>'TRA_Stock EU28'!AC100-'TRA_Stock UK'!AC100</f>
        <v>34468.586738631748</v>
      </c>
      <c r="AD100" s="68">
        <f>'TRA_Stock EU28'!AD100-'TRA_Stock UK'!AD100</f>
        <v>40142.096525071116</v>
      </c>
      <c r="AE100" s="68">
        <f>'TRA_Stock EU28'!AE100-'TRA_Stock UK'!AE100</f>
        <v>46401.359373948835</v>
      </c>
      <c r="AF100" s="68">
        <f>'TRA_Stock EU28'!AF100-'TRA_Stock UK'!AF100</f>
        <v>53212.788009846561</v>
      </c>
      <c r="AG100" s="68">
        <f>'TRA_Stock EU28'!AG100-'TRA_Stock UK'!AG100</f>
        <v>60546.763908209265</v>
      </c>
      <c r="AH100" s="68">
        <f>'TRA_Stock EU28'!AH100-'TRA_Stock UK'!AH100</f>
        <v>68349.393770397903</v>
      </c>
      <c r="AI100" s="68">
        <f>'TRA_Stock EU28'!AI100-'TRA_Stock UK'!AI100</f>
        <v>76509.686830080376</v>
      </c>
      <c r="AJ100" s="68">
        <f>'TRA_Stock EU28'!AJ100-'TRA_Stock UK'!AJ100</f>
        <v>85034.014430330411</v>
      </c>
      <c r="AK100" s="68">
        <f>'TRA_Stock EU28'!AK100-'TRA_Stock UK'!AK100</f>
        <v>93688.085964275524</v>
      </c>
      <c r="AL100" s="68">
        <f>'TRA_Stock EU28'!AL100-'TRA_Stock UK'!AL100</f>
        <v>102414.6175291268</v>
      </c>
      <c r="AM100" s="68">
        <f>'TRA_Stock EU28'!AM100-'TRA_Stock UK'!AM100</f>
        <v>111323.33436139009</v>
      </c>
      <c r="AN100" s="68">
        <f>'TRA_Stock EU28'!AN100-'TRA_Stock UK'!AN100</f>
        <v>120295.26864343407</v>
      </c>
      <c r="AO100" s="68">
        <f>'TRA_Stock EU28'!AO100-'TRA_Stock UK'!AO100</f>
        <v>129433.11729094927</v>
      </c>
      <c r="AP100" s="68">
        <f>'TRA_Stock EU28'!AP100-'TRA_Stock UK'!AP100</f>
        <v>138842.83771326696</v>
      </c>
      <c r="AQ100" s="68">
        <f>'TRA_Stock EU28'!AQ100-'TRA_Stock UK'!AQ100</f>
        <v>148558.93069278848</v>
      </c>
      <c r="AR100" s="68">
        <f>'TRA_Stock EU28'!AR100-'TRA_Stock UK'!AR100</f>
        <v>158552.29474883445</v>
      </c>
      <c r="AS100" s="68">
        <f>'TRA_Stock EU28'!AS100-'TRA_Stock UK'!AS100</f>
        <v>168836.93324958757</v>
      </c>
      <c r="AT100" s="68">
        <f>'TRA_Stock EU28'!AT100-'TRA_Stock UK'!AT100</f>
        <v>179322.17283955851</v>
      </c>
      <c r="AU100" s="68">
        <f>'TRA_Stock EU28'!AU100-'TRA_Stock UK'!AU100</f>
        <v>190126.24907959727</v>
      </c>
      <c r="AV100" s="68">
        <f>'TRA_Stock EU28'!AV100-'TRA_Stock UK'!AV100</f>
        <v>201106.33230736718</v>
      </c>
      <c r="AW100" s="68">
        <f>'TRA_Stock EU28'!AW100-'TRA_Stock UK'!AW100</f>
        <v>212410.63826071791</v>
      </c>
      <c r="AX100" s="68">
        <f>'TRA_Stock EU28'!AX100-'TRA_Stock UK'!AX100</f>
        <v>223777.17880686763</v>
      </c>
      <c r="AY100" s="68">
        <f>'TRA_Stock EU28'!AY100-'TRA_Stock UK'!AY100</f>
        <v>235387.64221363989</v>
      </c>
      <c r="AZ100" s="68">
        <f>'TRA_Stock EU28'!AZ100-'TRA_Stock UK'!AZ100</f>
        <v>247032.28161722436</v>
      </c>
    </row>
    <row r="101" spans="1:52" x14ac:dyDescent="0.35">
      <c r="A101" s="69" t="s">
        <v>884</v>
      </c>
      <c r="B101" s="70">
        <f>'TRA_Stock EU28'!B101-'TRA_Stock UK'!B101</f>
        <v>1654</v>
      </c>
      <c r="C101" s="70">
        <f>'TRA_Stock EU28'!C101-'TRA_Stock UK'!C101</f>
        <v>1714</v>
      </c>
      <c r="D101" s="70">
        <f>'TRA_Stock EU28'!D101-'TRA_Stock UK'!D101</f>
        <v>1745</v>
      </c>
      <c r="E101" s="70">
        <f>'TRA_Stock EU28'!E101-'TRA_Stock UK'!E101</f>
        <v>1687</v>
      </c>
      <c r="F101" s="70">
        <f>'TRA_Stock EU28'!F101-'TRA_Stock UK'!F101</f>
        <v>1690</v>
      </c>
      <c r="G101" s="70">
        <f>'TRA_Stock EU28'!G101-'TRA_Stock UK'!G101</f>
        <v>2083</v>
      </c>
      <c r="H101" s="70">
        <f>'TRA_Stock EU28'!H101-'TRA_Stock UK'!H101</f>
        <v>2083</v>
      </c>
      <c r="I101" s="70">
        <f>'TRA_Stock EU28'!I101-'TRA_Stock UK'!I101</f>
        <v>2070</v>
      </c>
      <c r="J101" s="70">
        <f>'TRA_Stock EU28'!J101-'TRA_Stock UK'!J101</f>
        <v>2083</v>
      </c>
      <c r="K101" s="70">
        <f>'TRA_Stock EU28'!K101-'TRA_Stock UK'!K101</f>
        <v>2135</v>
      </c>
      <c r="L101" s="70">
        <f>'TRA_Stock EU28'!L101-'TRA_Stock UK'!L101</f>
        <v>2472</v>
      </c>
      <c r="M101" s="70">
        <f>'TRA_Stock EU28'!M101-'TRA_Stock UK'!M101</f>
        <v>2575</v>
      </c>
      <c r="N101" s="70">
        <f>'TRA_Stock EU28'!N101-'TRA_Stock UK'!N101</f>
        <v>2556</v>
      </c>
      <c r="O101" s="70">
        <f>'TRA_Stock EU28'!O101-'TRA_Stock UK'!O101</f>
        <v>3705</v>
      </c>
      <c r="P101" s="70">
        <f>'TRA_Stock EU28'!P101-'TRA_Stock UK'!P101</f>
        <v>3652</v>
      </c>
      <c r="Q101" s="70">
        <f>'TRA_Stock EU28'!Q101-'TRA_Stock UK'!Q101</f>
        <v>3924</v>
      </c>
      <c r="R101" s="70">
        <f>'TRA_Stock EU28'!R101-'TRA_Stock UK'!R101</f>
        <v>4480.8794300686031</v>
      </c>
      <c r="S101" s="70">
        <f>'TRA_Stock EU28'!S101-'TRA_Stock UK'!S101</f>
        <v>5387.6343159531516</v>
      </c>
      <c r="T101" s="70">
        <f>'TRA_Stock EU28'!T101-'TRA_Stock UK'!T101</f>
        <v>6518.6398169872336</v>
      </c>
      <c r="U101" s="70">
        <f>'TRA_Stock EU28'!U101-'TRA_Stock UK'!U101</f>
        <v>7868.9124401306726</v>
      </c>
      <c r="V101" s="70">
        <f>'TRA_Stock EU28'!V101-'TRA_Stock UK'!V101</f>
        <v>9396.0770131609243</v>
      </c>
      <c r="W101" s="70">
        <f>'TRA_Stock EU28'!W101-'TRA_Stock UK'!W101</f>
        <v>11411.24567151962</v>
      </c>
      <c r="X101" s="70">
        <f>'TRA_Stock EU28'!X101-'TRA_Stock UK'!X101</f>
        <v>13936.079016066598</v>
      </c>
      <c r="Y101" s="70">
        <f>'TRA_Stock EU28'!Y101-'TRA_Stock UK'!Y101</f>
        <v>16998.397926540201</v>
      </c>
      <c r="Z101" s="70">
        <f>'TRA_Stock EU28'!Z101-'TRA_Stock UK'!Z101</f>
        <v>20597.170843119442</v>
      </c>
      <c r="AA101" s="70">
        <f>'TRA_Stock EU28'!AA101-'TRA_Stock UK'!AA101</f>
        <v>24719.439555581943</v>
      </c>
      <c r="AB101" s="70">
        <f>'TRA_Stock EU28'!AB101-'TRA_Stock UK'!AB101</f>
        <v>29317.685000830155</v>
      </c>
      <c r="AC101" s="70">
        <f>'TRA_Stock EU28'!AC101-'TRA_Stock UK'!AC101</f>
        <v>34416.58678364657</v>
      </c>
      <c r="AD101" s="70">
        <f>'TRA_Stock EU28'!AD101-'TRA_Stock UK'!AD101</f>
        <v>40050.096909222855</v>
      </c>
      <c r="AE101" s="70">
        <f>'TRA_Stock EU28'!AE101-'TRA_Stock UK'!AE101</f>
        <v>46253.358698747987</v>
      </c>
      <c r="AF101" s="70">
        <f>'TRA_Stock EU28'!AF101-'TRA_Stock UK'!AF101</f>
        <v>52982.787088126424</v>
      </c>
      <c r="AG101" s="70">
        <f>'TRA_Stock EU28'!AG101-'TRA_Stock UK'!AG101</f>
        <v>60200.760737078905</v>
      </c>
      <c r="AH101" s="70">
        <f>'TRA_Stock EU28'!AH101-'TRA_Stock UK'!AH101</f>
        <v>67844.391616377732</v>
      </c>
      <c r="AI101" s="70">
        <f>'TRA_Stock EU28'!AI101-'TRA_Stock UK'!AI101</f>
        <v>75787.682206865298</v>
      </c>
      <c r="AJ101" s="70">
        <f>'TRA_Stock EU28'!AJ101-'TRA_Stock UK'!AJ101</f>
        <v>84022.005630039188</v>
      </c>
      <c r="AK101" s="70">
        <f>'TRA_Stock EU28'!AK101-'TRA_Stock UK'!AK101</f>
        <v>92298.071784886415</v>
      </c>
      <c r="AL101" s="70">
        <f>'TRA_Stock EU28'!AL101-'TRA_Stock UK'!AL101</f>
        <v>100547.60932389018</v>
      </c>
      <c r="AM101" s="70">
        <f>'TRA_Stock EU28'!AM101-'TRA_Stock UK'!AM101</f>
        <v>108842.30624362166</v>
      </c>
      <c r="AN101" s="70">
        <f>'TRA_Stock EU28'!AN101-'TRA_Stock UK'!AN101</f>
        <v>117042.26083227783</v>
      </c>
      <c r="AO101" s="70">
        <f>'TRA_Stock EU28'!AO101-'TRA_Stock UK'!AO101</f>
        <v>125212.11171754329</v>
      </c>
      <c r="AP101" s="70">
        <f>'TRA_Stock EU28'!AP101-'TRA_Stock UK'!AP101</f>
        <v>133451.84304621327</v>
      </c>
      <c r="AQ101" s="70">
        <f>'TRA_Stock EU28'!AQ101-'TRA_Stock UK'!AQ101</f>
        <v>141740.89094804318</v>
      </c>
      <c r="AR101" s="70">
        <f>'TRA_Stock EU28'!AR101-'TRA_Stock UK'!AR101</f>
        <v>149999.28072342096</v>
      </c>
      <c r="AS101" s="70">
        <f>'TRA_Stock EU28'!AS101-'TRA_Stock UK'!AS101</f>
        <v>158175.00491257815</v>
      </c>
      <c r="AT101" s="70">
        <f>'TRA_Stock EU28'!AT101-'TRA_Stock UK'!AT101</f>
        <v>166188.15515290241</v>
      </c>
      <c r="AU101" s="70">
        <f>'TRA_Stock EU28'!AU101-'TRA_Stock UK'!AU101</f>
        <v>174049.30936624607</v>
      </c>
      <c r="AV101" s="70">
        <f>'TRA_Stock EU28'!AV101-'TRA_Stock UK'!AV101</f>
        <v>181649.3071610101</v>
      </c>
      <c r="AW101" s="70">
        <f>'TRA_Stock EU28'!AW101-'TRA_Stock UK'!AW101</f>
        <v>189031.58676279467</v>
      </c>
      <c r="AX101" s="70">
        <f>'TRA_Stock EU28'!AX101-'TRA_Stock UK'!AX101</f>
        <v>195983.9083167788</v>
      </c>
      <c r="AY101" s="70">
        <f>'TRA_Stock EU28'!AY101-'TRA_Stock UK'!AY101</f>
        <v>202582.5493489432</v>
      </c>
      <c r="AZ101" s="70">
        <f>'TRA_Stock EU28'!AZ101-'TRA_Stock UK'!AZ101</f>
        <v>208682.94465253397</v>
      </c>
    </row>
    <row r="102" spans="1:52" x14ac:dyDescent="0.35">
      <c r="A102" s="69" t="s">
        <v>885</v>
      </c>
      <c r="B102" s="70">
        <f>'TRA_Stock EU28'!B102-'TRA_Stock UK'!B102</f>
        <v>0</v>
      </c>
      <c r="C102" s="70">
        <f>'TRA_Stock EU28'!C102-'TRA_Stock UK'!C102</f>
        <v>0</v>
      </c>
      <c r="D102" s="70">
        <f>'TRA_Stock EU28'!D102-'TRA_Stock UK'!D102</f>
        <v>0</v>
      </c>
      <c r="E102" s="70">
        <f>'TRA_Stock EU28'!E102-'TRA_Stock UK'!E102</f>
        <v>0</v>
      </c>
      <c r="F102" s="70">
        <f>'TRA_Stock EU28'!F102-'TRA_Stock UK'!F102</f>
        <v>0</v>
      </c>
      <c r="G102" s="70">
        <f>'TRA_Stock EU28'!G102-'TRA_Stock UK'!G102</f>
        <v>0</v>
      </c>
      <c r="H102" s="70">
        <f>'TRA_Stock EU28'!H102-'TRA_Stock UK'!H102</f>
        <v>0</v>
      </c>
      <c r="I102" s="70">
        <f>'TRA_Stock EU28'!I102-'TRA_Stock UK'!I102</f>
        <v>0</v>
      </c>
      <c r="J102" s="70">
        <f>'TRA_Stock EU28'!J102-'TRA_Stock UK'!J102</f>
        <v>0</v>
      </c>
      <c r="K102" s="70">
        <f>'TRA_Stock EU28'!K102-'TRA_Stock UK'!K102</f>
        <v>0</v>
      </c>
      <c r="L102" s="70">
        <f>'TRA_Stock EU28'!L102-'TRA_Stock UK'!L102</f>
        <v>0</v>
      </c>
      <c r="M102" s="70">
        <f>'TRA_Stock EU28'!M102-'TRA_Stock UK'!M102</f>
        <v>0</v>
      </c>
      <c r="N102" s="70">
        <f>'TRA_Stock EU28'!N102-'TRA_Stock UK'!N102</f>
        <v>0</v>
      </c>
      <c r="O102" s="70">
        <f>'TRA_Stock EU28'!O102-'TRA_Stock UK'!O102</f>
        <v>0</v>
      </c>
      <c r="P102" s="70">
        <f>'TRA_Stock EU28'!P102-'TRA_Stock UK'!P102</f>
        <v>0</v>
      </c>
      <c r="Q102" s="70">
        <f>'TRA_Stock EU28'!Q102-'TRA_Stock UK'!Q102</f>
        <v>0</v>
      </c>
      <c r="R102" s="70">
        <f>'TRA_Stock EU28'!R102-'TRA_Stock UK'!R102</f>
        <v>0</v>
      </c>
      <c r="S102" s="70">
        <f>'TRA_Stock EU28'!S102-'TRA_Stock UK'!S102</f>
        <v>0</v>
      </c>
      <c r="T102" s="70">
        <f>'TRA_Stock EU28'!T102-'TRA_Stock UK'!T102</f>
        <v>0</v>
      </c>
      <c r="U102" s="70">
        <f>'TRA_Stock EU28'!U102-'TRA_Stock UK'!U102</f>
        <v>0</v>
      </c>
      <c r="V102" s="70">
        <f>'TRA_Stock EU28'!V102-'TRA_Stock UK'!V102</f>
        <v>0</v>
      </c>
      <c r="W102" s="70">
        <f>'TRA_Stock EU28'!W102-'TRA_Stock UK'!W102</f>
        <v>0</v>
      </c>
      <c r="X102" s="70">
        <f>'TRA_Stock EU28'!X102-'TRA_Stock UK'!X102</f>
        <v>0</v>
      </c>
      <c r="Y102" s="70">
        <f>'TRA_Stock EU28'!Y102-'TRA_Stock UK'!Y102</f>
        <v>0</v>
      </c>
      <c r="Z102" s="70">
        <f>'TRA_Stock EU28'!Z102-'TRA_Stock UK'!Z102</f>
        <v>0.99999330496875727</v>
      </c>
      <c r="AA102" s="70">
        <f>'TRA_Stock EU28'!AA102-'TRA_Stock UK'!AA102</f>
        <v>4.0000337778931359</v>
      </c>
      <c r="AB102" s="70">
        <f>'TRA_Stock EU28'!AB102-'TRA_Stock UK'!AB102</f>
        <v>7.9999567083411778</v>
      </c>
      <c r="AC102" s="70">
        <f>'TRA_Stock EU28'!AC102-'TRA_Stock UK'!AC102</f>
        <v>13.99998956366175</v>
      </c>
      <c r="AD102" s="70">
        <f>'TRA_Stock EU28'!AD102-'TRA_Stock UK'!AD102</f>
        <v>23.999911399252554</v>
      </c>
      <c r="AE102" s="70">
        <f>'TRA_Stock EU28'!AE102-'TRA_Stock UK'!AE102</f>
        <v>40.000059777132321</v>
      </c>
      <c r="AF102" s="70">
        <f>'TRA_Stock EU28'!AF102-'TRA_Stock UK'!AF102</f>
        <v>64.000168084787703</v>
      </c>
      <c r="AG102" s="70">
        <f>'TRA_Stock EU28'!AG102-'TRA_Stock UK'!AG102</f>
        <v>97.000715917962609</v>
      </c>
      <c r="AH102" s="70">
        <f>'TRA_Stock EU28'!AH102-'TRA_Stock UK'!AH102</f>
        <v>140.00039710978925</v>
      </c>
      <c r="AI102" s="70">
        <f>'TRA_Stock EU28'!AI102-'TRA_Stock UK'!AI102</f>
        <v>196.0005437732581</v>
      </c>
      <c r="AJ102" s="70">
        <f>'TRA_Stock EU28'!AJ102-'TRA_Stock UK'!AJ102</f>
        <v>269.00115086082781</v>
      </c>
      <c r="AK102" s="70">
        <f>'TRA_Stock EU28'!AK102-'TRA_Stock UK'!AK102</f>
        <v>366.00294800781359</v>
      </c>
      <c r="AL102" s="70">
        <f>'TRA_Stock EU28'!AL102-'TRA_Stock UK'!AL102</f>
        <v>488.0014584283058</v>
      </c>
      <c r="AM102" s="70">
        <f>'TRA_Stock EU28'!AM102-'TRA_Stock UK'!AM102</f>
        <v>643.00662123641951</v>
      </c>
      <c r="AN102" s="70">
        <f>'TRA_Stock EU28'!AN102-'TRA_Stock UK'!AN102</f>
        <v>823.00191794341231</v>
      </c>
      <c r="AO102" s="70">
        <f>'TRA_Stock EU28'!AO102-'TRA_Stock UK'!AO102</f>
        <v>1032.0009692610222</v>
      </c>
      <c r="AP102" s="70">
        <f>'TRA_Stock EU28'!AP102-'TRA_Stock UK'!AP102</f>
        <v>1284.997837903742</v>
      </c>
      <c r="AQ102" s="70">
        <f>'TRA_Stock EU28'!AQ102-'TRA_Stock UK'!AQ102</f>
        <v>1588.0104361185181</v>
      </c>
      <c r="AR102" s="70">
        <f>'TRA_Stock EU28'!AR102-'TRA_Stock UK'!AR102</f>
        <v>1953.001133043829</v>
      </c>
      <c r="AS102" s="70">
        <f>'TRA_Stock EU28'!AS102-'TRA_Stock UK'!AS102</f>
        <v>2376.9839341313909</v>
      </c>
      <c r="AT102" s="70">
        <f>'TRA_Stock EU28'!AT102-'TRA_Stock UK'!AT102</f>
        <v>2838.0034033955644</v>
      </c>
      <c r="AU102" s="70">
        <f>'TRA_Stock EU28'!AU102-'TRA_Stock UK'!AU102</f>
        <v>3363.987612087898</v>
      </c>
      <c r="AV102" s="70">
        <f>'TRA_Stock EU28'!AV102-'TRA_Stock UK'!AV102</f>
        <v>3954.0066638806306</v>
      </c>
      <c r="AW102" s="70">
        <f>'TRA_Stock EU28'!AW102-'TRA_Stock UK'!AW102</f>
        <v>4634.0143347783569</v>
      </c>
      <c r="AX102" s="70">
        <f>'TRA_Stock EU28'!AX102-'TRA_Stock UK'!AX102</f>
        <v>5377.0595736167152</v>
      </c>
      <c r="AY102" s="70">
        <f>'TRA_Stock EU28'!AY102-'TRA_Stock UK'!AY102</f>
        <v>6229.0178960139701</v>
      </c>
      <c r="AZ102" s="70">
        <f>'TRA_Stock EU28'!AZ102-'TRA_Stock UK'!AZ102</f>
        <v>7151.0637047602349</v>
      </c>
    </row>
    <row r="103" spans="1:52" x14ac:dyDescent="0.35">
      <c r="A103" s="69" t="s">
        <v>886</v>
      </c>
      <c r="B103" s="70">
        <f>'TRA_Stock EU28'!B103-'TRA_Stock UK'!B103</f>
        <v>0</v>
      </c>
      <c r="C103" s="70">
        <f>'TRA_Stock EU28'!C103-'TRA_Stock UK'!C103</f>
        <v>0</v>
      </c>
      <c r="D103" s="70">
        <f>'TRA_Stock EU28'!D103-'TRA_Stock UK'!D103</f>
        <v>0</v>
      </c>
      <c r="E103" s="70">
        <f>'TRA_Stock EU28'!E103-'TRA_Stock UK'!E103</f>
        <v>0</v>
      </c>
      <c r="F103" s="70">
        <f>'TRA_Stock EU28'!F103-'TRA_Stock UK'!F103</f>
        <v>0</v>
      </c>
      <c r="G103" s="70">
        <f>'TRA_Stock EU28'!G103-'TRA_Stock UK'!G103</f>
        <v>0</v>
      </c>
      <c r="H103" s="70">
        <f>'TRA_Stock EU28'!H103-'TRA_Stock UK'!H103</f>
        <v>0</v>
      </c>
      <c r="I103" s="70">
        <f>'TRA_Stock EU28'!I103-'TRA_Stock UK'!I103</f>
        <v>0</v>
      </c>
      <c r="J103" s="70">
        <f>'TRA_Stock EU28'!J103-'TRA_Stock UK'!J103</f>
        <v>0</v>
      </c>
      <c r="K103" s="70">
        <f>'TRA_Stock EU28'!K103-'TRA_Stock UK'!K103</f>
        <v>0</v>
      </c>
      <c r="L103" s="70">
        <f>'TRA_Stock EU28'!L103-'TRA_Stock UK'!L103</f>
        <v>0</v>
      </c>
      <c r="M103" s="70">
        <f>'TRA_Stock EU28'!M103-'TRA_Stock UK'!M103</f>
        <v>0</v>
      </c>
      <c r="N103" s="70">
        <f>'TRA_Stock EU28'!N103-'TRA_Stock UK'!N103</f>
        <v>0</v>
      </c>
      <c r="O103" s="70">
        <f>'TRA_Stock EU28'!O103-'TRA_Stock UK'!O103</f>
        <v>0</v>
      </c>
      <c r="P103" s="70">
        <f>'TRA_Stock EU28'!P103-'TRA_Stock UK'!P103</f>
        <v>0</v>
      </c>
      <c r="Q103" s="70">
        <f>'TRA_Stock EU28'!Q103-'TRA_Stock UK'!Q103</f>
        <v>0</v>
      </c>
      <c r="R103" s="70">
        <f>'TRA_Stock EU28'!R103-'TRA_Stock UK'!R103</f>
        <v>0</v>
      </c>
      <c r="S103" s="70">
        <f>'TRA_Stock EU28'!S103-'TRA_Stock UK'!S103</f>
        <v>0</v>
      </c>
      <c r="T103" s="70">
        <f>'TRA_Stock EU28'!T103-'TRA_Stock UK'!T103</f>
        <v>0</v>
      </c>
      <c r="U103" s="70">
        <f>'TRA_Stock EU28'!U103-'TRA_Stock UK'!U103</f>
        <v>0</v>
      </c>
      <c r="V103" s="70">
        <f>'TRA_Stock EU28'!V103-'TRA_Stock UK'!V103</f>
        <v>0</v>
      </c>
      <c r="W103" s="70">
        <f>'TRA_Stock EU28'!W103-'TRA_Stock UK'!W103</f>
        <v>0</v>
      </c>
      <c r="X103" s="70">
        <f>'TRA_Stock EU28'!X103-'TRA_Stock UK'!X103</f>
        <v>0</v>
      </c>
      <c r="Y103" s="70">
        <f>'TRA_Stock EU28'!Y103-'TRA_Stock UK'!Y103</f>
        <v>1.0000041755971796</v>
      </c>
      <c r="Z103" s="70">
        <f>'TRA_Stock EU28'!Z103-'TRA_Stock UK'!Z103</f>
        <v>4.999992127989346</v>
      </c>
      <c r="AA103" s="70">
        <f>'TRA_Stock EU28'!AA103-'TRA_Stock UK'!AA103</f>
        <v>10.000082799491043</v>
      </c>
      <c r="AB103" s="70">
        <f>'TRA_Stock EU28'!AB103-'TRA_Stock UK'!AB103</f>
        <v>19.99995202655397</v>
      </c>
      <c r="AC103" s="70">
        <f>'TRA_Stock EU28'!AC103-'TRA_Stock UK'!AC103</f>
        <v>37.999965421511988</v>
      </c>
      <c r="AD103" s="70">
        <f>'TRA_Stock EU28'!AD103-'TRA_Stock UK'!AD103</f>
        <v>67.999704449013265</v>
      </c>
      <c r="AE103" s="70">
        <f>'TRA_Stock EU28'!AE103-'TRA_Stock UK'!AE103</f>
        <v>108.00061542371161</v>
      </c>
      <c r="AF103" s="70">
        <f>'TRA_Stock EU28'!AF103-'TRA_Stock UK'!AF103</f>
        <v>166.00075363535265</v>
      </c>
      <c r="AG103" s="70">
        <f>'TRA_Stock EU28'!AG103-'TRA_Stock UK'!AG103</f>
        <v>249.00245521239216</v>
      </c>
      <c r="AH103" s="70">
        <f>'TRA_Stock EU28'!AH103-'TRA_Stock UK'!AH103</f>
        <v>365.00175691038532</v>
      </c>
      <c r="AI103" s="70">
        <f>'TRA_Stock EU28'!AI103-'TRA_Stock UK'!AI103</f>
        <v>526.00407944180961</v>
      </c>
      <c r="AJ103" s="70">
        <f>'TRA_Stock EU28'!AJ103-'TRA_Stock UK'!AJ103</f>
        <v>743.00764943038507</v>
      </c>
      <c r="AK103" s="70">
        <f>'TRA_Stock EU28'!AK103-'TRA_Stock UK'!AK103</f>
        <v>1024.0112313813052</v>
      </c>
      <c r="AL103" s="70">
        <f>'TRA_Stock EU28'!AL103-'TRA_Stock UK'!AL103</f>
        <v>1379.0067468083062</v>
      </c>
      <c r="AM103" s="70">
        <f>'TRA_Stock EU28'!AM103-'TRA_Stock UK'!AM103</f>
        <v>1838.0214965320115</v>
      </c>
      <c r="AN103" s="70">
        <f>'TRA_Stock EU28'!AN103-'TRA_Stock UK'!AN103</f>
        <v>2430.0058932128295</v>
      </c>
      <c r="AO103" s="70">
        <f>'TRA_Stock EU28'!AO103-'TRA_Stock UK'!AO103</f>
        <v>3189.0046041449673</v>
      </c>
      <c r="AP103" s="70">
        <f>'TRA_Stock EU28'!AP103-'TRA_Stock UK'!AP103</f>
        <v>4105.9968291499372</v>
      </c>
      <c r="AQ103" s="70">
        <f>'TRA_Stock EU28'!AQ103-'TRA_Stock UK'!AQ103</f>
        <v>5230.0293086267866</v>
      </c>
      <c r="AR103" s="70">
        <f>'TRA_Stock EU28'!AR103-'TRA_Stock UK'!AR103</f>
        <v>6600.0128923696484</v>
      </c>
      <c r="AS103" s="70">
        <f>'TRA_Stock EU28'!AS103-'TRA_Stock UK'!AS103</f>
        <v>8284.9444028780199</v>
      </c>
      <c r="AT103" s="70">
        <f>'TRA_Stock EU28'!AT103-'TRA_Stock UK'!AT103</f>
        <v>10296.014283260496</v>
      </c>
      <c r="AU103" s="70">
        <f>'TRA_Stock EU28'!AU103-'TRA_Stock UK'!AU103</f>
        <v>12712.952101263316</v>
      </c>
      <c r="AV103" s="70">
        <f>'TRA_Stock EU28'!AV103-'TRA_Stock UK'!AV103</f>
        <v>15503.018482476455</v>
      </c>
      <c r="AW103" s="70">
        <f>'TRA_Stock EU28'!AW103-'TRA_Stock UK'!AW103</f>
        <v>18745.037163144851</v>
      </c>
      <c r="AX103" s="70">
        <f>'TRA_Stock EU28'!AX103-'TRA_Stock UK'!AX103</f>
        <v>22416.210916472068</v>
      </c>
      <c r="AY103" s="70">
        <f>'TRA_Stock EU28'!AY103-'TRA_Stock UK'!AY103</f>
        <v>26576.074968682711</v>
      </c>
      <c r="AZ103" s="70">
        <f>'TRA_Stock EU28'!AZ103-'TRA_Stock UK'!AZ103</f>
        <v>31198.273259930196</v>
      </c>
    </row>
    <row r="104" spans="1:52" x14ac:dyDescent="0.35">
      <c r="A104" s="69" t="s">
        <v>893</v>
      </c>
      <c r="B104" s="70">
        <f>'TRA_Stock EU28'!B104-'TRA_Stock UK'!B104</f>
        <v>0</v>
      </c>
      <c r="C104" s="70">
        <f>'TRA_Stock EU28'!C104-'TRA_Stock UK'!C104</f>
        <v>0</v>
      </c>
      <c r="D104" s="70">
        <f>'TRA_Stock EU28'!D104-'TRA_Stock UK'!D104</f>
        <v>0</v>
      </c>
      <c r="E104" s="70">
        <f>'TRA_Stock EU28'!E104-'TRA_Stock UK'!E104</f>
        <v>0</v>
      </c>
      <c r="F104" s="70">
        <f>'TRA_Stock EU28'!F104-'TRA_Stock UK'!F104</f>
        <v>0</v>
      </c>
      <c r="G104" s="70">
        <f>'TRA_Stock EU28'!G104-'TRA_Stock UK'!G104</f>
        <v>0</v>
      </c>
      <c r="H104" s="70">
        <f>'TRA_Stock EU28'!H104-'TRA_Stock UK'!H104</f>
        <v>0</v>
      </c>
      <c r="I104" s="70">
        <f>'TRA_Stock EU28'!I104-'TRA_Stock UK'!I104</f>
        <v>0</v>
      </c>
      <c r="J104" s="70">
        <f>'TRA_Stock EU28'!J104-'TRA_Stock UK'!J104</f>
        <v>0</v>
      </c>
      <c r="K104" s="70">
        <f>'TRA_Stock EU28'!K104-'TRA_Stock UK'!K104</f>
        <v>0</v>
      </c>
      <c r="L104" s="70">
        <f>'TRA_Stock EU28'!L104-'TRA_Stock UK'!L104</f>
        <v>0</v>
      </c>
      <c r="M104" s="70">
        <f>'TRA_Stock EU28'!M104-'TRA_Stock UK'!M104</f>
        <v>0</v>
      </c>
      <c r="N104" s="70">
        <f>'TRA_Stock EU28'!N104-'TRA_Stock UK'!N104</f>
        <v>0</v>
      </c>
      <c r="O104" s="70">
        <f>'TRA_Stock EU28'!O104-'TRA_Stock UK'!O104</f>
        <v>0</v>
      </c>
      <c r="P104" s="70">
        <f>'TRA_Stock EU28'!P104-'TRA_Stock UK'!P104</f>
        <v>0</v>
      </c>
      <c r="Q104" s="70">
        <f>'TRA_Stock EU28'!Q104-'TRA_Stock UK'!Q104</f>
        <v>0</v>
      </c>
      <c r="R104" s="70">
        <f>'TRA_Stock EU28'!R104-'TRA_Stock UK'!R104</f>
        <v>0</v>
      </c>
      <c r="S104" s="70">
        <f>'TRA_Stock EU28'!S104-'TRA_Stock UK'!S104</f>
        <v>0</v>
      </c>
      <c r="T104" s="70">
        <f>'TRA_Stock EU28'!T104-'TRA_Stock UK'!T104</f>
        <v>0</v>
      </c>
      <c r="U104" s="70">
        <f>'TRA_Stock EU28'!U104-'TRA_Stock UK'!U104</f>
        <v>0</v>
      </c>
      <c r="V104" s="70">
        <f>'TRA_Stock EU28'!V104-'TRA_Stock UK'!V104</f>
        <v>0</v>
      </c>
      <c r="W104" s="70">
        <f>'TRA_Stock EU28'!W104-'TRA_Stock UK'!W104</f>
        <v>0</v>
      </c>
      <c r="X104" s="70">
        <f>'TRA_Stock EU28'!X104-'TRA_Stock UK'!X104</f>
        <v>0</v>
      </c>
      <c r="Y104" s="70">
        <f>'TRA_Stock EU28'!Y104-'TRA_Stock UK'!Y104</f>
        <v>0</v>
      </c>
      <c r="Z104" s="70">
        <f>'TRA_Stock EU28'!Z104-'TRA_Stock UK'!Z104</f>
        <v>0</v>
      </c>
      <c r="AA104" s="70">
        <f>'TRA_Stock EU28'!AA104-'TRA_Stock UK'!AA104</f>
        <v>0</v>
      </c>
      <c r="AB104" s="70">
        <f>'TRA_Stock EU28'!AB104-'TRA_Stock UK'!AB104</f>
        <v>0</v>
      </c>
      <c r="AC104" s="70">
        <f>'TRA_Stock EU28'!AC104-'TRA_Stock UK'!AC104</f>
        <v>0</v>
      </c>
      <c r="AD104" s="70">
        <f>'TRA_Stock EU28'!AD104-'TRA_Stock UK'!AD104</f>
        <v>0</v>
      </c>
      <c r="AE104" s="70">
        <f>'TRA_Stock EU28'!AE104-'TRA_Stock UK'!AE104</f>
        <v>0</v>
      </c>
      <c r="AF104" s="70">
        <f>'TRA_Stock EU28'!AF104-'TRA_Stock UK'!AF104</f>
        <v>0</v>
      </c>
      <c r="AG104" s="70">
        <f>'TRA_Stock EU28'!AG104-'TRA_Stock UK'!AG104</f>
        <v>0</v>
      </c>
      <c r="AH104" s="70">
        <f>'TRA_Stock EU28'!AH104-'TRA_Stock UK'!AH104</f>
        <v>0</v>
      </c>
      <c r="AI104" s="70">
        <f>'TRA_Stock EU28'!AI104-'TRA_Stock UK'!AI104</f>
        <v>0</v>
      </c>
      <c r="AJ104" s="70">
        <f>'TRA_Stock EU28'!AJ104-'TRA_Stock UK'!AJ104</f>
        <v>0</v>
      </c>
      <c r="AK104" s="70">
        <f>'TRA_Stock EU28'!AK104-'TRA_Stock UK'!AK104</f>
        <v>0</v>
      </c>
      <c r="AL104" s="70">
        <f>'TRA_Stock EU28'!AL104-'TRA_Stock UK'!AL104</f>
        <v>0</v>
      </c>
      <c r="AM104" s="70">
        <f>'TRA_Stock EU28'!AM104-'TRA_Stock UK'!AM104</f>
        <v>0</v>
      </c>
      <c r="AN104" s="70">
        <f>'TRA_Stock EU28'!AN104-'TRA_Stock UK'!AN104</f>
        <v>0</v>
      </c>
      <c r="AO104" s="70">
        <f>'TRA_Stock EU28'!AO104-'TRA_Stock UK'!AO104</f>
        <v>0</v>
      </c>
      <c r="AP104" s="70">
        <f>'TRA_Stock EU28'!AP104-'TRA_Stock UK'!AP104</f>
        <v>0</v>
      </c>
      <c r="AQ104" s="70">
        <f>'TRA_Stock EU28'!AQ104-'TRA_Stock UK'!AQ104</f>
        <v>0</v>
      </c>
      <c r="AR104" s="70">
        <f>'TRA_Stock EU28'!AR104-'TRA_Stock UK'!AR104</f>
        <v>0</v>
      </c>
      <c r="AS104" s="70">
        <f>'TRA_Stock EU28'!AS104-'TRA_Stock UK'!AS104</f>
        <v>0</v>
      </c>
      <c r="AT104" s="70">
        <f>'TRA_Stock EU28'!AT104-'TRA_Stock UK'!AT104</f>
        <v>0</v>
      </c>
      <c r="AU104" s="70">
        <f>'TRA_Stock EU28'!AU104-'TRA_Stock UK'!AU104</f>
        <v>0</v>
      </c>
      <c r="AV104" s="70">
        <f>'TRA_Stock EU28'!AV104-'TRA_Stock UK'!AV104</f>
        <v>0</v>
      </c>
      <c r="AW104" s="70">
        <f>'TRA_Stock EU28'!AW104-'TRA_Stock UK'!AW104</f>
        <v>0</v>
      </c>
      <c r="AX104" s="70">
        <f>'TRA_Stock EU28'!AX104-'TRA_Stock UK'!AX104</f>
        <v>0</v>
      </c>
      <c r="AY104" s="70">
        <f>'TRA_Stock EU28'!AY104-'TRA_Stock UK'!AY104</f>
        <v>0</v>
      </c>
      <c r="AZ104" s="70">
        <f>'TRA_Stock EU28'!AZ104-'TRA_Stock UK'!AZ104</f>
        <v>0</v>
      </c>
    </row>
    <row r="105" spans="1:52" x14ac:dyDescent="0.35">
      <c r="A105" s="67" t="s">
        <v>887</v>
      </c>
      <c r="B105" s="68">
        <f>'TRA_Stock EU28'!B105-'TRA_Stock UK'!B105</f>
        <v>0</v>
      </c>
      <c r="C105" s="68">
        <f>'TRA_Stock EU28'!C105-'TRA_Stock UK'!C105</f>
        <v>0</v>
      </c>
      <c r="D105" s="68">
        <f>'TRA_Stock EU28'!D105-'TRA_Stock UK'!D105</f>
        <v>0</v>
      </c>
      <c r="E105" s="68">
        <f>'TRA_Stock EU28'!E105-'TRA_Stock UK'!E105</f>
        <v>0</v>
      </c>
      <c r="F105" s="68">
        <f>'TRA_Stock EU28'!F105-'TRA_Stock UK'!F105</f>
        <v>0</v>
      </c>
      <c r="G105" s="68">
        <f>'TRA_Stock EU28'!G105-'TRA_Stock UK'!G105</f>
        <v>0</v>
      </c>
      <c r="H105" s="68">
        <f>'TRA_Stock EU28'!H105-'TRA_Stock UK'!H105</f>
        <v>0</v>
      </c>
      <c r="I105" s="68">
        <f>'TRA_Stock EU28'!I105-'TRA_Stock UK'!I105</f>
        <v>0</v>
      </c>
      <c r="J105" s="68">
        <f>'TRA_Stock EU28'!J105-'TRA_Stock UK'!J105</f>
        <v>0</v>
      </c>
      <c r="K105" s="68">
        <f>'TRA_Stock EU28'!K105-'TRA_Stock UK'!K105</f>
        <v>0</v>
      </c>
      <c r="L105" s="68">
        <f>'TRA_Stock EU28'!L105-'TRA_Stock UK'!L105</f>
        <v>0</v>
      </c>
      <c r="M105" s="68">
        <f>'TRA_Stock EU28'!M105-'TRA_Stock UK'!M105</f>
        <v>0</v>
      </c>
      <c r="N105" s="68">
        <f>'TRA_Stock EU28'!N105-'TRA_Stock UK'!N105</f>
        <v>0</v>
      </c>
      <c r="O105" s="68">
        <f>'TRA_Stock EU28'!O105-'TRA_Stock UK'!O105</f>
        <v>0</v>
      </c>
      <c r="P105" s="68">
        <f>'TRA_Stock EU28'!P105-'TRA_Stock UK'!P105</f>
        <v>0</v>
      </c>
      <c r="Q105" s="68">
        <f>'TRA_Stock EU28'!Q105-'TRA_Stock UK'!Q105</f>
        <v>0</v>
      </c>
      <c r="R105" s="68">
        <f>'TRA_Stock EU28'!R105-'TRA_Stock UK'!R105</f>
        <v>0.99997821756776606</v>
      </c>
      <c r="S105" s="68">
        <f>'TRA_Stock EU28'!S105-'TRA_Stock UK'!S105</f>
        <v>4.0000051428912302</v>
      </c>
      <c r="T105" s="68">
        <f>'TRA_Stock EU28'!T105-'TRA_Stock UK'!T105</f>
        <v>7.0000142274807171</v>
      </c>
      <c r="U105" s="68">
        <f>'TRA_Stock EU28'!U105-'TRA_Stock UK'!U105</f>
        <v>9.9999986482814869</v>
      </c>
      <c r="V105" s="68">
        <f>'TRA_Stock EU28'!V105-'TRA_Stock UK'!V105</f>
        <v>14.000126789283632</v>
      </c>
      <c r="W105" s="68">
        <f>'TRA_Stock EU28'!W105-'TRA_Stock UK'!W105</f>
        <v>14.000100032471387</v>
      </c>
      <c r="X105" s="68">
        <f>'TRA_Stock EU28'!X105-'TRA_Stock UK'!X105</f>
        <v>14.000179810640283</v>
      </c>
      <c r="Y105" s="68">
        <f>'TRA_Stock EU28'!Y105-'TRA_Stock UK'!Y105</f>
        <v>14.000131875457235</v>
      </c>
      <c r="Z105" s="68">
        <f>'TRA_Stock EU28'!Z105-'TRA_Stock UK'!Z105</f>
        <v>13.999973187630792</v>
      </c>
      <c r="AA105" s="68">
        <f>'TRA_Stock EU28'!AA105-'TRA_Stock UK'!AA105</f>
        <v>14.000131606777275</v>
      </c>
      <c r="AB105" s="68">
        <f>'TRA_Stock EU28'!AB105-'TRA_Stock UK'!AB105</f>
        <v>13.99996874914239</v>
      </c>
      <c r="AC105" s="68">
        <f>'TRA_Stock EU28'!AC105-'TRA_Stock UK'!AC105</f>
        <v>13.99996441794927</v>
      </c>
      <c r="AD105" s="68">
        <f>'TRA_Stock EU28'!AD105-'TRA_Stock UK'!AD105</f>
        <v>13.999958477890363</v>
      </c>
      <c r="AE105" s="68">
        <f>'TRA_Stock EU28'!AE105-'TRA_Stock UK'!AE105</f>
        <v>14.000142711304299</v>
      </c>
      <c r="AF105" s="68">
        <f>'TRA_Stock EU28'!AF105-'TRA_Stock UK'!AF105</f>
        <v>97.000410274279659</v>
      </c>
      <c r="AG105" s="68">
        <f>'TRA_Stock EU28'!AG105-'TRA_Stock UK'!AG105</f>
        <v>405.00298796747722</v>
      </c>
      <c r="AH105" s="68">
        <f>'TRA_Stock EU28'!AH105-'TRA_Stock UK'!AH105</f>
        <v>988.00509609288133</v>
      </c>
      <c r="AI105" s="68">
        <f>'TRA_Stock EU28'!AI105-'TRA_Stock UK'!AI105</f>
        <v>1889.0108172130124</v>
      </c>
      <c r="AJ105" s="68">
        <f>'TRA_Stock EU28'!AJ105-'TRA_Stock UK'!AJ105</f>
        <v>3142.0349703368993</v>
      </c>
      <c r="AK105" s="68">
        <f>'TRA_Stock EU28'!AK105-'TRA_Stock UK'!AK105</f>
        <v>4750.0514879736629</v>
      </c>
      <c r="AL105" s="68">
        <f>'TRA_Stock EU28'!AL105-'TRA_Stock UK'!AL105</f>
        <v>6719.0375819064393</v>
      </c>
      <c r="AM105" s="68">
        <f>'TRA_Stock EU28'!AM105-'TRA_Stock UK'!AM105</f>
        <v>9048.0893590719807</v>
      </c>
      <c r="AN105" s="68">
        <f>'TRA_Stock EU28'!AN105-'TRA_Stock UK'!AN105</f>
        <v>11708.019260277519</v>
      </c>
      <c r="AO105" s="68">
        <f>'TRA_Stock EU28'!AO105-'TRA_Stock UK'!AO105</f>
        <v>14691.033961031108</v>
      </c>
      <c r="AP105" s="68">
        <f>'TRA_Stock EU28'!AP105-'TRA_Stock UK'!AP105</f>
        <v>17983.985824332478</v>
      </c>
      <c r="AQ105" s="68">
        <f>'TRA_Stock EU28'!AQ105-'TRA_Stock UK'!AQ105</f>
        <v>21595.093627206232</v>
      </c>
      <c r="AR105" s="68">
        <f>'TRA_Stock EU28'!AR105-'TRA_Stock UK'!AR105</f>
        <v>25456.074928306083</v>
      </c>
      <c r="AS105" s="68">
        <f>'TRA_Stock EU28'!AS105-'TRA_Stock UK'!AS105</f>
        <v>29571.824817544548</v>
      </c>
      <c r="AT105" s="68">
        <f>'TRA_Stock EU28'!AT105-'TRA_Stock UK'!AT105</f>
        <v>33874.015215843159</v>
      </c>
      <c r="AU105" s="68">
        <f>'TRA_Stock EU28'!AU105-'TRA_Stock UK'!AU105</f>
        <v>38314.794148738314</v>
      </c>
      <c r="AV105" s="68">
        <f>'TRA_Stock EU28'!AV105-'TRA_Stock UK'!AV105</f>
        <v>42862.996451789921</v>
      </c>
      <c r="AW105" s="68">
        <f>'TRA_Stock EU28'!AW105-'TRA_Stock UK'!AW105</f>
        <v>47546.05096658806</v>
      </c>
      <c r="AX105" s="68">
        <f>'TRA_Stock EU28'!AX105-'TRA_Stock UK'!AX105</f>
        <v>52225.527216238195</v>
      </c>
      <c r="AY105" s="68">
        <f>'TRA_Stock EU28'!AY105-'TRA_Stock UK'!AY105</f>
        <v>56975.158449007045</v>
      </c>
      <c r="AZ105" s="68">
        <f>'TRA_Stock EU28'!AZ105-'TRA_Stock UK'!AZ105</f>
        <v>61651.527504184814</v>
      </c>
    </row>
    <row r="106" spans="1:52" x14ac:dyDescent="0.35">
      <c r="A106" s="69" t="s">
        <v>888</v>
      </c>
      <c r="B106" s="70">
        <f>'TRA_Stock EU28'!B106-'TRA_Stock UK'!B106</f>
        <v>0</v>
      </c>
      <c r="C106" s="70">
        <f>'TRA_Stock EU28'!C106-'TRA_Stock UK'!C106</f>
        <v>0</v>
      </c>
      <c r="D106" s="70">
        <f>'TRA_Stock EU28'!D106-'TRA_Stock UK'!D106</f>
        <v>0</v>
      </c>
      <c r="E106" s="70">
        <f>'TRA_Stock EU28'!E106-'TRA_Stock UK'!E106</f>
        <v>0</v>
      </c>
      <c r="F106" s="70">
        <f>'TRA_Stock EU28'!F106-'TRA_Stock UK'!F106</f>
        <v>0</v>
      </c>
      <c r="G106" s="70">
        <f>'TRA_Stock EU28'!G106-'TRA_Stock UK'!G106</f>
        <v>0</v>
      </c>
      <c r="H106" s="70">
        <f>'TRA_Stock EU28'!H106-'TRA_Stock UK'!H106</f>
        <v>0</v>
      </c>
      <c r="I106" s="70">
        <f>'TRA_Stock EU28'!I106-'TRA_Stock UK'!I106</f>
        <v>0</v>
      </c>
      <c r="J106" s="70">
        <f>'TRA_Stock EU28'!J106-'TRA_Stock UK'!J106</f>
        <v>0</v>
      </c>
      <c r="K106" s="70">
        <f>'TRA_Stock EU28'!K106-'TRA_Stock UK'!K106</f>
        <v>0</v>
      </c>
      <c r="L106" s="70">
        <f>'TRA_Stock EU28'!L106-'TRA_Stock UK'!L106</f>
        <v>0</v>
      </c>
      <c r="M106" s="70">
        <f>'TRA_Stock EU28'!M106-'TRA_Stock UK'!M106</f>
        <v>0</v>
      </c>
      <c r="N106" s="70">
        <f>'TRA_Stock EU28'!N106-'TRA_Stock UK'!N106</f>
        <v>0</v>
      </c>
      <c r="O106" s="70">
        <f>'TRA_Stock EU28'!O106-'TRA_Stock UK'!O106</f>
        <v>0</v>
      </c>
      <c r="P106" s="70">
        <f>'TRA_Stock EU28'!P106-'TRA_Stock UK'!P106</f>
        <v>0</v>
      </c>
      <c r="Q106" s="70">
        <f>'TRA_Stock EU28'!Q106-'TRA_Stock UK'!Q106</f>
        <v>0</v>
      </c>
      <c r="R106" s="70">
        <f>'TRA_Stock EU28'!R106-'TRA_Stock UK'!R106</f>
        <v>0</v>
      </c>
      <c r="S106" s="70">
        <f>'TRA_Stock EU28'!S106-'TRA_Stock UK'!S106</f>
        <v>0</v>
      </c>
      <c r="T106" s="70">
        <f>'TRA_Stock EU28'!T106-'TRA_Stock UK'!T106</f>
        <v>0</v>
      </c>
      <c r="U106" s="70">
        <f>'TRA_Stock EU28'!U106-'TRA_Stock UK'!U106</f>
        <v>0</v>
      </c>
      <c r="V106" s="70">
        <f>'TRA_Stock EU28'!V106-'TRA_Stock UK'!V106</f>
        <v>0</v>
      </c>
      <c r="W106" s="70">
        <f>'TRA_Stock EU28'!W106-'TRA_Stock UK'!W106</f>
        <v>0</v>
      </c>
      <c r="X106" s="70">
        <f>'TRA_Stock EU28'!X106-'TRA_Stock UK'!X106</f>
        <v>0</v>
      </c>
      <c r="Y106" s="70">
        <f>'TRA_Stock EU28'!Y106-'TRA_Stock UK'!Y106</f>
        <v>0</v>
      </c>
      <c r="Z106" s="70">
        <f>'TRA_Stock EU28'!Z106-'TRA_Stock UK'!Z106</f>
        <v>0</v>
      </c>
      <c r="AA106" s="70">
        <f>'TRA_Stock EU28'!AA106-'TRA_Stock UK'!AA106</f>
        <v>0</v>
      </c>
      <c r="AB106" s="70">
        <f>'TRA_Stock EU28'!AB106-'TRA_Stock UK'!AB106</f>
        <v>0</v>
      </c>
      <c r="AC106" s="70">
        <f>'TRA_Stock EU28'!AC106-'TRA_Stock UK'!AC106</f>
        <v>0</v>
      </c>
      <c r="AD106" s="70">
        <f>'TRA_Stock EU28'!AD106-'TRA_Stock UK'!AD106</f>
        <v>0</v>
      </c>
      <c r="AE106" s="70">
        <f>'TRA_Stock EU28'!AE106-'TRA_Stock UK'!AE106</f>
        <v>0</v>
      </c>
      <c r="AF106" s="70">
        <f>'TRA_Stock EU28'!AF106-'TRA_Stock UK'!AF106</f>
        <v>46.00016369422935</v>
      </c>
      <c r="AG106" s="70">
        <f>'TRA_Stock EU28'!AG106-'TRA_Stock UK'!AG106</f>
        <v>230.00218244322264</v>
      </c>
      <c r="AH106" s="70">
        <f>'TRA_Stock EU28'!AH106-'TRA_Stock UK'!AH106</f>
        <v>605.00345101337143</v>
      </c>
      <c r="AI106" s="70">
        <f>'TRA_Stock EU28'!AI106-'TRA_Stock UK'!AI106</f>
        <v>1211.0071604980574</v>
      </c>
      <c r="AJ106" s="70">
        <f>'TRA_Stock EU28'!AJ106-'TRA_Stock UK'!AJ106</f>
        <v>2092.0238572551166</v>
      </c>
      <c r="AK106" s="70">
        <f>'TRA_Stock EU28'!AK106-'TRA_Stock UK'!AK106</f>
        <v>3271.036294195535</v>
      </c>
      <c r="AL106" s="70">
        <f>'TRA_Stock EU28'!AL106-'TRA_Stock UK'!AL106</f>
        <v>4762.0285904774028</v>
      </c>
      <c r="AM106" s="70">
        <f>'TRA_Stock EU28'!AM106-'TRA_Stock UK'!AM106</f>
        <v>6577.0652143486404</v>
      </c>
      <c r="AN106" s="70">
        <f>'TRA_Stock EU28'!AN106-'TRA_Stock UK'!AN106</f>
        <v>8720.0142638183661</v>
      </c>
      <c r="AO106" s="70">
        <f>'TRA_Stock EU28'!AO106-'TRA_Stock UK'!AO106</f>
        <v>11206.026761363231</v>
      </c>
      <c r="AP106" s="70">
        <f>'TRA_Stock EU28'!AP106-'TRA_Stock UK'!AP106</f>
        <v>14025.989157398923</v>
      </c>
      <c r="AQ106" s="70">
        <f>'TRA_Stock EU28'!AQ106-'TRA_Stock UK'!AQ106</f>
        <v>17190.072938936908</v>
      </c>
      <c r="AR106" s="70">
        <f>'TRA_Stock EU28'!AR106-'TRA_Stock UK'!AR106</f>
        <v>20633.0581470496</v>
      </c>
      <c r="AS106" s="70">
        <f>'TRA_Stock EU28'!AS106-'TRA_Stock UK'!AS106</f>
        <v>24375.861446582523</v>
      </c>
      <c r="AT106" s="70">
        <f>'TRA_Stock EU28'!AT106-'TRA_Stock UK'!AT106</f>
        <v>28358.007113293792</v>
      </c>
      <c r="AU106" s="70">
        <f>'TRA_Stock EU28'!AU106-'TRA_Stock UK'!AU106</f>
        <v>32543.820571237735</v>
      </c>
      <c r="AV106" s="70">
        <f>'TRA_Stock EU28'!AV106-'TRA_Stock UK'!AV106</f>
        <v>36888.992085528807</v>
      </c>
      <c r="AW106" s="70">
        <f>'TRA_Stock EU28'!AW106-'TRA_Stock UK'!AW106</f>
        <v>41407.045752191785</v>
      </c>
      <c r="AX106" s="70">
        <f>'TRA_Stock EU28'!AX106-'TRA_Stock UK'!AX106</f>
        <v>45985.466695732379</v>
      </c>
      <c r="AY106" s="70">
        <f>'TRA_Stock EU28'!AY106-'TRA_Stock UK'!AY106</f>
        <v>50651.140702561956</v>
      </c>
      <c r="AZ106" s="70">
        <f>'TRA_Stock EU28'!AZ106-'TRA_Stock UK'!AZ106</f>
        <v>55266.471194322556</v>
      </c>
    </row>
    <row r="107" spans="1:52" x14ac:dyDescent="0.35">
      <c r="A107" s="69" t="s">
        <v>896</v>
      </c>
      <c r="B107" s="70">
        <f>'TRA_Stock EU28'!B107-'TRA_Stock UK'!B107</f>
        <v>0</v>
      </c>
      <c r="C107" s="70">
        <f>'TRA_Stock EU28'!C107-'TRA_Stock UK'!C107</f>
        <v>0</v>
      </c>
      <c r="D107" s="70">
        <f>'TRA_Stock EU28'!D107-'TRA_Stock UK'!D107</f>
        <v>0</v>
      </c>
      <c r="E107" s="70">
        <f>'TRA_Stock EU28'!E107-'TRA_Stock UK'!E107</f>
        <v>0</v>
      </c>
      <c r="F107" s="70">
        <f>'TRA_Stock EU28'!F107-'TRA_Stock UK'!F107</f>
        <v>0</v>
      </c>
      <c r="G107" s="70">
        <f>'TRA_Stock EU28'!G107-'TRA_Stock UK'!G107</f>
        <v>0</v>
      </c>
      <c r="H107" s="70">
        <f>'TRA_Stock EU28'!H107-'TRA_Stock UK'!H107</f>
        <v>0</v>
      </c>
      <c r="I107" s="70">
        <f>'TRA_Stock EU28'!I107-'TRA_Stock UK'!I107</f>
        <v>0</v>
      </c>
      <c r="J107" s="70">
        <f>'TRA_Stock EU28'!J107-'TRA_Stock UK'!J107</f>
        <v>0</v>
      </c>
      <c r="K107" s="70">
        <f>'TRA_Stock EU28'!K107-'TRA_Stock UK'!K107</f>
        <v>0</v>
      </c>
      <c r="L107" s="70">
        <f>'TRA_Stock EU28'!L107-'TRA_Stock UK'!L107</f>
        <v>0</v>
      </c>
      <c r="M107" s="70">
        <f>'TRA_Stock EU28'!M107-'TRA_Stock UK'!M107</f>
        <v>0</v>
      </c>
      <c r="N107" s="70">
        <f>'TRA_Stock EU28'!N107-'TRA_Stock UK'!N107</f>
        <v>0</v>
      </c>
      <c r="O107" s="70">
        <f>'TRA_Stock EU28'!O107-'TRA_Stock UK'!O107</f>
        <v>0</v>
      </c>
      <c r="P107" s="70">
        <f>'TRA_Stock EU28'!P107-'TRA_Stock UK'!P107</f>
        <v>0</v>
      </c>
      <c r="Q107" s="70">
        <f>'TRA_Stock EU28'!Q107-'TRA_Stock UK'!Q107</f>
        <v>0</v>
      </c>
      <c r="R107" s="70">
        <f>'TRA_Stock EU28'!R107-'TRA_Stock UK'!R107</f>
        <v>0.99997821756776606</v>
      </c>
      <c r="S107" s="70">
        <f>'TRA_Stock EU28'!S107-'TRA_Stock UK'!S107</f>
        <v>4.0000051428912302</v>
      </c>
      <c r="T107" s="70">
        <f>'TRA_Stock EU28'!T107-'TRA_Stock UK'!T107</f>
        <v>7.0000142274807171</v>
      </c>
      <c r="U107" s="70">
        <f>'TRA_Stock EU28'!U107-'TRA_Stock UK'!U107</f>
        <v>9.9999986482814869</v>
      </c>
      <c r="V107" s="70">
        <f>'TRA_Stock EU28'!V107-'TRA_Stock UK'!V107</f>
        <v>14.000126789283632</v>
      </c>
      <c r="W107" s="70">
        <f>'TRA_Stock EU28'!W107-'TRA_Stock UK'!W107</f>
        <v>14.000100032471387</v>
      </c>
      <c r="X107" s="70">
        <f>'TRA_Stock EU28'!X107-'TRA_Stock UK'!X107</f>
        <v>14.000179810640283</v>
      </c>
      <c r="Y107" s="70">
        <f>'TRA_Stock EU28'!Y107-'TRA_Stock UK'!Y107</f>
        <v>14.000131875457235</v>
      </c>
      <c r="Z107" s="70">
        <f>'TRA_Stock EU28'!Z107-'TRA_Stock UK'!Z107</f>
        <v>13.999973187630792</v>
      </c>
      <c r="AA107" s="70">
        <f>'TRA_Stock EU28'!AA107-'TRA_Stock UK'!AA107</f>
        <v>14.000131606777275</v>
      </c>
      <c r="AB107" s="70">
        <f>'TRA_Stock EU28'!AB107-'TRA_Stock UK'!AB107</f>
        <v>13.99996874914239</v>
      </c>
      <c r="AC107" s="70">
        <f>'TRA_Stock EU28'!AC107-'TRA_Stock UK'!AC107</f>
        <v>13.99996441794927</v>
      </c>
      <c r="AD107" s="70">
        <f>'TRA_Stock EU28'!AD107-'TRA_Stock UK'!AD107</f>
        <v>13.999958477890363</v>
      </c>
      <c r="AE107" s="70">
        <f>'TRA_Stock EU28'!AE107-'TRA_Stock UK'!AE107</f>
        <v>14.000142711304299</v>
      </c>
      <c r="AF107" s="70">
        <f>'TRA_Stock EU28'!AF107-'TRA_Stock UK'!AF107</f>
        <v>51.000246580050309</v>
      </c>
      <c r="AG107" s="70">
        <f>'TRA_Stock EU28'!AG107-'TRA_Stock UK'!AG107</f>
        <v>175.00080552425453</v>
      </c>
      <c r="AH107" s="70">
        <f>'TRA_Stock EU28'!AH107-'TRA_Stock UK'!AH107</f>
        <v>383.0016450795099</v>
      </c>
      <c r="AI107" s="70">
        <f>'TRA_Stock EU28'!AI107-'TRA_Stock UK'!AI107</f>
        <v>678.00365671495501</v>
      </c>
      <c r="AJ107" s="70">
        <f>'TRA_Stock EU28'!AJ107-'TRA_Stock UK'!AJ107</f>
        <v>1050.0111130817825</v>
      </c>
      <c r="AK107" s="70">
        <f>'TRA_Stock EU28'!AK107-'TRA_Stock UK'!AK107</f>
        <v>1479.0151937781286</v>
      </c>
      <c r="AL107" s="70">
        <f>'TRA_Stock EU28'!AL107-'TRA_Stock UK'!AL107</f>
        <v>1957.0089914290365</v>
      </c>
      <c r="AM107" s="70">
        <f>'TRA_Stock EU28'!AM107-'TRA_Stock UK'!AM107</f>
        <v>2471.0241447233402</v>
      </c>
      <c r="AN107" s="70">
        <f>'TRA_Stock EU28'!AN107-'TRA_Stock UK'!AN107</f>
        <v>2988.0049964591531</v>
      </c>
      <c r="AO107" s="70">
        <f>'TRA_Stock EU28'!AO107-'TRA_Stock UK'!AO107</f>
        <v>3485.0071996678762</v>
      </c>
      <c r="AP107" s="70">
        <f>'TRA_Stock EU28'!AP107-'TRA_Stock UK'!AP107</f>
        <v>3957.9966669335558</v>
      </c>
      <c r="AQ107" s="70">
        <f>'TRA_Stock EU28'!AQ107-'TRA_Stock UK'!AQ107</f>
        <v>4405.0206882693274</v>
      </c>
      <c r="AR107" s="70">
        <f>'TRA_Stock EU28'!AR107-'TRA_Stock UK'!AR107</f>
        <v>4823.0167812564805</v>
      </c>
      <c r="AS107" s="70">
        <f>'TRA_Stock EU28'!AS107-'TRA_Stock UK'!AS107</f>
        <v>5195.9633709620221</v>
      </c>
      <c r="AT107" s="70">
        <f>'TRA_Stock EU28'!AT107-'TRA_Stock UK'!AT107</f>
        <v>5516.0081025493691</v>
      </c>
      <c r="AU107" s="70">
        <f>'TRA_Stock EU28'!AU107-'TRA_Stock UK'!AU107</f>
        <v>5770.9735775005829</v>
      </c>
      <c r="AV107" s="70">
        <f>'TRA_Stock EU28'!AV107-'TRA_Stock UK'!AV107</f>
        <v>5974.0043662611179</v>
      </c>
      <c r="AW107" s="70">
        <f>'TRA_Stock EU28'!AW107-'TRA_Stock UK'!AW107</f>
        <v>6139.0052143962675</v>
      </c>
      <c r="AX107" s="70">
        <f>'TRA_Stock EU28'!AX107-'TRA_Stock UK'!AX107</f>
        <v>6240.0605205058155</v>
      </c>
      <c r="AY107" s="70">
        <f>'TRA_Stock EU28'!AY107-'TRA_Stock UK'!AY107</f>
        <v>6324.0177464450844</v>
      </c>
      <c r="AZ107" s="70">
        <f>'TRA_Stock EU28'!AZ107-'TRA_Stock UK'!AZ107</f>
        <v>6385.0563098622561</v>
      </c>
    </row>
    <row r="108" spans="1:52" x14ac:dyDescent="0.35">
      <c r="A108" s="63" t="s">
        <v>870</v>
      </c>
      <c r="B108" s="64">
        <f>'TRA_Stock EU28'!B108-'TRA_Stock UK'!B108</f>
        <v>25274534.389752317</v>
      </c>
      <c r="C108" s="64">
        <f>'TRA_Stock EU28'!C108-'TRA_Stock UK'!C108</f>
        <v>26030240.863783188</v>
      </c>
      <c r="D108" s="64">
        <f>'TRA_Stock EU28'!D108-'TRA_Stock UK'!D108</f>
        <v>26426631.551427078</v>
      </c>
      <c r="E108" s="64">
        <f>'TRA_Stock EU28'!E108-'TRA_Stock UK'!E108</f>
        <v>26870944.033751436</v>
      </c>
      <c r="F108" s="64">
        <f>'TRA_Stock EU28'!F108-'TRA_Stock UK'!F108</f>
        <v>27393407.957032524</v>
      </c>
      <c r="G108" s="64">
        <f>'TRA_Stock EU28'!G108-'TRA_Stock UK'!G108</f>
        <v>27961296.113492746</v>
      </c>
      <c r="H108" s="64">
        <f>'TRA_Stock EU28'!H108-'TRA_Stock UK'!H108</f>
        <v>28635186.691397209</v>
      </c>
      <c r="I108" s="64">
        <f>'TRA_Stock EU28'!I108-'TRA_Stock UK'!I108</f>
        <v>29774975.010407694</v>
      </c>
      <c r="J108" s="64">
        <f>'TRA_Stock EU28'!J108-'TRA_Stock UK'!J108</f>
        <v>30072933.043666936</v>
      </c>
      <c r="K108" s="64">
        <f>'TRA_Stock EU28'!K108-'TRA_Stock UK'!K108</f>
        <v>29708106.653319869</v>
      </c>
      <c r="L108" s="64">
        <f>'TRA_Stock EU28'!L108-'TRA_Stock UK'!L108</f>
        <v>29823806.676881269</v>
      </c>
      <c r="M108" s="64">
        <f>'TRA_Stock EU28'!M108-'TRA_Stock UK'!M108</f>
        <v>29927505.825421043</v>
      </c>
      <c r="N108" s="64">
        <f>'TRA_Stock EU28'!N108-'TRA_Stock UK'!N108</f>
        <v>29565737.608593009</v>
      </c>
      <c r="O108" s="64">
        <f>'TRA_Stock EU28'!O108-'TRA_Stock UK'!O108</f>
        <v>29657194.03927885</v>
      </c>
      <c r="P108" s="64">
        <f>'TRA_Stock EU28'!P108-'TRA_Stock UK'!P108</f>
        <v>30123129.813577201</v>
      </c>
      <c r="Q108" s="64">
        <f>'TRA_Stock EU28'!Q108-'TRA_Stock UK'!Q108</f>
        <v>30827987.431880474</v>
      </c>
      <c r="R108" s="64">
        <f>'TRA_Stock EU28'!R108-'TRA_Stock UK'!R108</f>
        <v>31503469.338839624</v>
      </c>
      <c r="S108" s="64">
        <f>'TRA_Stock EU28'!S108-'TRA_Stock UK'!S108</f>
        <v>32405118.610364549</v>
      </c>
      <c r="T108" s="64">
        <f>'TRA_Stock EU28'!T108-'TRA_Stock UK'!T108</f>
        <v>33222432.343912493</v>
      </c>
      <c r="U108" s="64">
        <f>'TRA_Stock EU28'!U108-'TRA_Stock UK'!U108</f>
        <v>33915509.005554937</v>
      </c>
      <c r="V108" s="64">
        <f>'TRA_Stock EU28'!V108-'TRA_Stock UK'!V108</f>
        <v>34540025.432727143</v>
      </c>
      <c r="W108" s="64">
        <f>'TRA_Stock EU28'!W108-'TRA_Stock UK'!W108</f>
        <v>35105492.544997714</v>
      </c>
      <c r="X108" s="64">
        <f>'TRA_Stock EU28'!X108-'TRA_Stock UK'!X108</f>
        <v>35570649.205502272</v>
      </c>
      <c r="Y108" s="64">
        <f>'TRA_Stock EU28'!Y108-'TRA_Stock UK'!Y108</f>
        <v>35981266.714433819</v>
      </c>
      <c r="Z108" s="64">
        <f>'TRA_Stock EU28'!Z108-'TRA_Stock UK'!Z108</f>
        <v>36341729.064683184</v>
      </c>
      <c r="AA108" s="64">
        <f>'TRA_Stock EU28'!AA108-'TRA_Stock UK'!AA108</f>
        <v>36673511.537068076</v>
      </c>
      <c r="AB108" s="64">
        <f>'TRA_Stock EU28'!AB108-'TRA_Stock UK'!AB108</f>
        <v>36953073.350882135</v>
      </c>
      <c r="AC108" s="64">
        <f>'TRA_Stock EU28'!AC108-'TRA_Stock UK'!AC108</f>
        <v>37199306.56126219</v>
      </c>
      <c r="AD108" s="64">
        <f>'TRA_Stock EU28'!AD108-'TRA_Stock UK'!AD108</f>
        <v>37430355.994124934</v>
      </c>
      <c r="AE108" s="64">
        <f>'TRA_Stock EU28'!AE108-'TRA_Stock UK'!AE108</f>
        <v>37660933.249225177</v>
      </c>
      <c r="AF108" s="64">
        <f>'TRA_Stock EU28'!AF108-'TRA_Stock UK'!AF108</f>
        <v>37912754.78719265</v>
      </c>
      <c r="AG108" s="64">
        <f>'TRA_Stock EU28'!AG108-'TRA_Stock UK'!AG108</f>
        <v>38170430.784820028</v>
      </c>
      <c r="AH108" s="64">
        <f>'TRA_Stock EU28'!AH108-'TRA_Stock UK'!AH108</f>
        <v>38421141.702789769</v>
      </c>
      <c r="AI108" s="64">
        <f>'TRA_Stock EU28'!AI108-'TRA_Stock UK'!AI108</f>
        <v>38632927.279933661</v>
      </c>
      <c r="AJ108" s="64">
        <f>'TRA_Stock EU28'!AJ108-'TRA_Stock UK'!AJ108</f>
        <v>38850628.264863089</v>
      </c>
      <c r="AK108" s="64">
        <f>'TRA_Stock EU28'!AK108-'TRA_Stock UK'!AK108</f>
        <v>39079479.539876029</v>
      </c>
      <c r="AL108" s="64">
        <f>'TRA_Stock EU28'!AL108-'TRA_Stock UK'!AL108</f>
        <v>39323055.330028586</v>
      </c>
      <c r="AM108" s="64">
        <f>'TRA_Stock EU28'!AM108-'TRA_Stock UK'!AM108</f>
        <v>39577697.51340466</v>
      </c>
      <c r="AN108" s="64">
        <f>'TRA_Stock EU28'!AN108-'TRA_Stock UK'!AN108</f>
        <v>39844669.661857374</v>
      </c>
      <c r="AO108" s="64">
        <f>'TRA_Stock EU28'!AO108-'TRA_Stock UK'!AO108</f>
        <v>40126118.967262261</v>
      </c>
      <c r="AP108" s="64">
        <f>'TRA_Stock EU28'!AP108-'TRA_Stock UK'!AP108</f>
        <v>40421290.178884275</v>
      </c>
      <c r="AQ108" s="64">
        <f>'TRA_Stock EU28'!AQ108-'TRA_Stock UK'!AQ108</f>
        <v>40736552.200220421</v>
      </c>
      <c r="AR108" s="64">
        <f>'TRA_Stock EU28'!AR108-'TRA_Stock UK'!AR108</f>
        <v>41072775.493815392</v>
      </c>
      <c r="AS108" s="64">
        <f>'TRA_Stock EU28'!AS108-'TRA_Stock UK'!AS108</f>
        <v>41421308.44550854</v>
      </c>
      <c r="AT108" s="64">
        <f>'TRA_Stock EU28'!AT108-'TRA_Stock UK'!AT108</f>
        <v>41788172.56800808</v>
      </c>
      <c r="AU108" s="64">
        <f>'TRA_Stock EU28'!AU108-'TRA_Stock UK'!AU108</f>
        <v>42167925.326576024</v>
      </c>
      <c r="AV108" s="64">
        <f>'TRA_Stock EU28'!AV108-'TRA_Stock UK'!AV108</f>
        <v>42557837.605962299</v>
      </c>
      <c r="AW108" s="64">
        <f>'TRA_Stock EU28'!AW108-'TRA_Stock UK'!AW108</f>
        <v>42956889.918216504</v>
      </c>
      <c r="AX108" s="64">
        <f>'TRA_Stock EU28'!AX108-'TRA_Stock UK'!AX108</f>
        <v>43373628.75383658</v>
      </c>
      <c r="AY108" s="64">
        <f>'TRA_Stock EU28'!AY108-'TRA_Stock UK'!AY108</f>
        <v>43804565.325954735</v>
      </c>
      <c r="AZ108" s="64">
        <f>'TRA_Stock EU28'!AZ108-'TRA_Stock UK'!AZ108</f>
        <v>44271531.961002015</v>
      </c>
    </row>
    <row r="109" spans="1:52" x14ac:dyDescent="0.35">
      <c r="A109" s="65" t="s">
        <v>871</v>
      </c>
      <c r="B109" s="66">
        <f>'TRA_Stock EU28'!B109-'TRA_Stock UK'!B109</f>
        <v>20523335</v>
      </c>
      <c r="C109" s="66">
        <f>'TRA_Stock EU28'!C109-'TRA_Stock UK'!C109</f>
        <v>21185424</v>
      </c>
      <c r="D109" s="66">
        <f>'TRA_Stock EU28'!D109-'TRA_Stock UK'!D109</f>
        <v>21486349</v>
      </c>
      <c r="E109" s="66">
        <f>'TRA_Stock EU28'!E109-'TRA_Stock UK'!E109</f>
        <v>21892019</v>
      </c>
      <c r="F109" s="66">
        <f>'TRA_Stock EU28'!F109-'TRA_Stock UK'!F109</f>
        <v>22376440</v>
      </c>
      <c r="G109" s="66">
        <f>'TRA_Stock EU28'!G109-'TRA_Stock UK'!G109</f>
        <v>22894781</v>
      </c>
      <c r="H109" s="66">
        <f>'TRA_Stock EU28'!H109-'TRA_Stock UK'!H109</f>
        <v>23442623</v>
      </c>
      <c r="I109" s="66">
        <f>'TRA_Stock EU28'!I109-'TRA_Stock UK'!I109</f>
        <v>24569683</v>
      </c>
      <c r="J109" s="66">
        <f>'TRA_Stock EU28'!J109-'TRA_Stock UK'!J109</f>
        <v>24776897</v>
      </c>
      <c r="K109" s="66">
        <f>'TRA_Stock EU28'!K109-'TRA_Stock UK'!K109</f>
        <v>24462739</v>
      </c>
      <c r="L109" s="66">
        <f>'TRA_Stock EU28'!L109-'TRA_Stock UK'!L109</f>
        <v>24602368</v>
      </c>
      <c r="M109" s="66">
        <f>'TRA_Stock EU28'!M109-'TRA_Stock UK'!M109</f>
        <v>24676970</v>
      </c>
      <c r="N109" s="66">
        <f>'TRA_Stock EU28'!N109-'TRA_Stock UK'!N109</f>
        <v>24388408</v>
      </c>
      <c r="O109" s="66">
        <f>'TRA_Stock EU28'!O109-'TRA_Stock UK'!O109</f>
        <v>24477029</v>
      </c>
      <c r="P109" s="66">
        <f>'TRA_Stock EU28'!P109-'TRA_Stock UK'!P109</f>
        <v>24882630</v>
      </c>
      <c r="Q109" s="66">
        <f>'TRA_Stock EU28'!Q109-'TRA_Stock UK'!Q109</f>
        <v>25543895</v>
      </c>
      <c r="R109" s="66">
        <f>'TRA_Stock EU28'!R109-'TRA_Stock UK'!R109</f>
        <v>26017799.77302308</v>
      </c>
      <c r="S109" s="66">
        <f>'TRA_Stock EU28'!S109-'TRA_Stock UK'!S109</f>
        <v>26694000.370261021</v>
      </c>
      <c r="T109" s="66">
        <f>'TRA_Stock EU28'!T109-'TRA_Stock UK'!T109</f>
        <v>27337119.580454919</v>
      </c>
      <c r="U109" s="66">
        <f>'TRA_Stock EU28'!U109-'TRA_Stock UK'!U109</f>
        <v>27899627.928539254</v>
      </c>
      <c r="V109" s="66">
        <f>'TRA_Stock EU28'!V109-'TRA_Stock UK'!V109</f>
        <v>28415428.042479753</v>
      </c>
      <c r="W109" s="66">
        <f>'TRA_Stock EU28'!W109-'TRA_Stock UK'!W109</f>
        <v>28893851.609134723</v>
      </c>
      <c r="X109" s="66">
        <f>'TRA_Stock EU28'!X109-'TRA_Stock UK'!X109</f>
        <v>29292615.037998222</v>
      </c>
      <c r="Y109" s="66">
        <f>'TRA_Stock EU28'!Y109-'TRA_Stock UK'!Y109</f>
        <v>29636559.346242938</v>
      </c>
      <c r="Z109" s="66">
        <f>'TRA_Stock EU28'!Z109-'TRA_Stock UK'!Z109</f>
        <v>29935462.227667283</v>
      </c>
      <c r="AA109" s="66">
        <f>'TRA_Stock EU28'!AA109-'TRA_Stock UK'!AA109</f>
        <v>30207936.32434551</v>
      </c>
      <c r="AB109" s="66">
        <f>'TRA_Stock EU28'!AB109-'TRA_Stock UK'!AB109</f>
        <v>30434906.152775645</v>
      </c>
      <c r="AC109" s="66">
        <f>'TRA_Stock EU28'!AC109-'TRA_Stock UK'!AC109</f>
        <v>30630527.0397311</v>
      </c>
      <c r="AD109" s="66">
        <f>'TRA_Stock EU28'!AD109-'TRA_Stock UK'!AD109</f>
        <v>30812768.140281901</v>
      </c>
      <c r="AE109" s="66">
        <f>'TRA_Stock EU28'!AE109-'TRA_Stock UK'!AE109</f>
        <v>30996316.45145661</v>
      </c>
      <c r="AF109" s="66">
        <f>'TRA_Stock EU28'!AF109-'TRA_Stock UK'!AF109</f>
        <v>31203236.777626012</v>
      </c>
      <c r="AG109" s="66">
        <f>'TRA_Stock EU28'!AG109-'TRA_Stock UK'!AG109</f>
        <v>31418045.316709425</v>
      </c>
      <c r="AH109" s="66">
        <f>'TRA_Stock EU28'!AH109-'TRA_Stock UK'!AH109</f>
        <v>31626790.005506165</v>
      </c>
      <c r="AI109" s="66">
        <f>'TRA_Stock EU28'!AI109-'TRA_Stock UK'!AI109</f>
        <v>31802688.356847595</v>
      </c>
      <c r="AJ109" s="66">
        <f>'TRA_Stock EU28'!AJ109-'TRA_Stock UK'!AJ109</f>
        <v>31983657.98805622</v>
      </c>
      <c r="AK109" s="66">
        <f>'TRA_Stock EU28'!AK109-'TRA_Stock UK'!AK109</f>
        <v>32174361.039891765</v>
      </c>
      <c r="AL109" s="66">
        <f>'TRA_Stock EU28'!AL109-'TRA_Stock UK'!AL109</f>
        <v>32377918.32291761</v>
      </c>
      <c r="AM109" s="66">
        <f>'TRA_Stock EU28'!AM109-'TRA_Stock UK'!AM109</f>
        <v>32591104.934335351</v>
      </c>
      <c r="AN109" s="66">
        <f>'TRA_Stock EU28'!AN109-'TRA_Stock UK'!AN109</f>
        <v>32814924.918255758</v>
      </c>
      <c r="AO109" s="66">
        <f>'TRA_Stock EU28'!AO109-'TRA_Stock UK'!AO109</f>
        <v>33052481.872031704</v>
      </c>
      <c r="AP109" s="66">
        <f>'TRA_Stock EU28'!AP109-'TRA_Stock UK'!AP109</f>
        <v>33304118.657818973</v>
      </c>
      <c r="AQ109" s="66">
        <f>'TRA_Stock EU28'!AQ109-'TRA_Stock UK'!AQ109</f>
        <v>33573868.501216188</v>
      </c>
      <c r="AR109" s="66">
        <f>'TRA_Stock EU28'!AR109-'TRA_Stock UK'!AR109</f>
        <v>33863169.533939697</v>
      </c>
      <c r="AS109" s="66">
        <f>'TRA_Stock EU28'!AS109-'TRA_Stock UK'!AS109</f>
        <v>34163716.790029138</v>
      </c>
      <c r="AT109" s="66">
        <f>'TRA_Stock EU28'!AT109-'TRA_Stock UK'!AT109</f>
        <v>34480157.752726808</v>
      </c>
      <c r="AU109" s="66">
        <f>'TRA_Stock EU28'!AU109-'TRA_Stock UK'!AU109</f>
        <v>34808399.280726589</v>
      </c>
      <c r="AV109" s="66">
        <f>'TRA_Stock EU28'!AV109-'TRA_Stock UK'!AV109</f>
        <v>35147733.101334974</v>
      </c>
      <c r="AW109" s="66">
        <f>'TRA_Stock EU28'!AW109-'TRA_Stock UK'!AW109</f>
        <v>35494958.928160891</v>
      </c>
      <c r="AX109" s="66">
        <f>'TRA_Stock EU28'!AX109-'TRA_Stock UK'!AX109</f>
        <v>35858777.142333858</v>
      </c>
      <c r="AY109" s="66">
        <f>'TRA_Stock EU28'!AY109-'TRA_Stock UK'!AY109</f>
        <v>36235279.546755925</v>
      </c>
      <c r="AZ109" s="66">
        <f>'TRA_Stock EU28'!AZ109-'TRA_Stock UK'!AZ109</f>
        <v>36646085.361974701</v>
      </c>
    </row>
    <row r="110" spans="1:52" x14ac:dyDescent="0.35">
      <c r="A110" s="67" t="s">
        <v>878</v>
      </c>
      <c r="B110" s="68">
        <f>'TRA_Stock EU28'!B110-'TRA_Stock UK'!B110</f>
        <v>20518139</v>
      </c>
      <c r="C110" s="68">
        <f>'TRA_Stock EU28'!C110-'TRA_Stock UK'!C110</f>
        <v>21179520</v>
      </c>
      <c r="D110" s="68">
        <f>'TRA_Stock EU28'!D110-'TRA_Stock UK'!D110</f>
        <v>21480174</v>
      </c>
      <c r="E110" s="68">
        <f>'TRA_Stock EU28'!E110-'TRA_Stock UK'!E110</f>
        <v>21885722</v>
      </c>
      <c r="F110" s="68">
        <f>'TRA_Stock EU28'!F110-'TRA_Stock UK'!F110</f>
        <v>22369957</v>
      </c>
      <c r="G110" s="68">
        <f>'TRA_Stock EU28'!G110-'TRA_Stock UK'!G110</f>
        <v>22888431</v>
      </c>
      <c r="H110" s="68">
        <f>'TRA_Stock EU28'!H110-'TRA_Stock UK'!H110</f>
        <v>23436158</v>
      </c>
      <c r="I110" s="68">
        <f>'TRA_Stock EU28'!I110-'TRA_Stock UK'!I110</f>
        <v>24563035</v>
      </c>
      <c r="J110" s="68">
        <f>'TRA_Stock EU28'!J110-'TRA_Stock UK'!J110</f>
        <v>24770735</v>
      </c>
      <c r="K110" s="68">
        <f>'TRA_Stock EU28'!K110-'TRA_Stock UK'!K110</f>
        <v>24456189</v>
      </c>
      <c r="L110" s="68">
        <f>'TRA_Stock EU28'!L110-'TRA_Stock UK'!L110</f>
        <v>24596019</v>
      </c>
      <c r="M110" s="68">
        <f>'TRA_Stock EU28'!M110-'TRA_Stock UK'!M110</f>
        <v>24669757</v>
      </c>
      <c r="N110" s="68">
        <f>'TRA_Stock EU28'!N110-'TRA_Stock UK'!N110</f>
        <v>24374871</v>
      </c>
      <c r="O110" s="68">
        <f>'TRA_Stock EU28'!O110-'TRA_Stock UK'!O110</f>
        <v>24456817</v>
      </c>
      <c r="P110" s="68">
        <f>'TRA_Stock EU28'!P110-'TRA_Stock UK'!P110</f>
        <v>24855904</v>
      </c>
      <c r="Q110" s="68">
        <f>'TRA_Stock EU28'!Q110-'TRA_Stock UK'!Q110</f>
        <v>25509551</v>
      </c>
      <c r="R110" s="68">
        <f>'TRA_Stock EU28'!R110-'TRA_Stock UK'!R110</f>
        <v>25967301.761260167</v>
      </c>
      <c r="S110" s="68">
        <f>'TRA_Stock EU28'!S110-'TRA_Stock UK'!S110</f>
        <v>26620068.352092322</v>
      </c>
      <c r="T110" s="68">
        <f>'TRA_Stock EU28'!T110-'TRA_Stock UK'!T110</f>
        <v>27233575.565764982</v>
      </c>
      <c r="U110" s="68">
        <f>'TRA_Stock EU28'!U110-'TRA_Stock UK'!U110</f>
        <v>27761409.879741035</v>
      </c>
      <c r="V110" s="68">
        <f>'TRA_Stock EU28'!V110-'TRA_Stock UK'!V110</f>
        <v>28087538.009670023</v>
      </c>
      <c r="W110" s="68">
        <f>'TRA_Stock EU28'!W110-'TRA_Stock UK'!W110</f>
        <v>28376600.601452723</v>
      </c>
      <c r="X110" s="68">
        <f>'TRA_Stock EU28'!X110-'TRA_Stock UK'!X110</f>
        <v>28600098.051505506</v>
      </c>
      <c r="Y110" s="68">
        <f>'TRA_Stock EU28'!Y110-'TRA_Stock UK'!Y110</f>
        <v>28783189.155280299</v>
      </c>
      <c r="Z110" s="68">
        <f>'TRA_Stock EU28'!Z110-'TRA_Stock UK'!Z110</f>
        <v>28907695.346155617</v>
      </c>
      <c r="AA110" s="68">
        <f>'TRA_Stock EU28'!AA110-'TRA_Stock UK'!AA110</f>
        <v>28966922.681075606</v>
      </c>
      <c r="AB110" s="68">
        <f>'TRA_Stock EU28'!AB110-'TRA_Stock UK'!AB110</f>
        <v>28944389.326851312</v>
      </c>
      <c r="AC110" s="68">
        <f>'TRA_Stock EU28'!AC110-'TRA_Stock UK'!AC110</f>
        <v>28856732.885445196</v>
      </c>
      <c r="AD110" s="68">
        <f>'TRA_Stock EU28'!AD110-'TRA_Stock UK'!AD110</f>
        <v>28720075.963958301</v>
      </c>
      <c r="AE110" s="68">
        <f>'TRA_Stock EU28'!AE110-'TRA_Stock UK'!AE110</f>
        <v>28547208.821048606</v>
      </c>
      <c r="AF110" s="68">
        <f>'TRA_Stock EU28'!AF110-'TRA_Stock UK'!AF110</f>
        <v>28352276.547396719</v>
      </c>
      <c r="AG110" s="68">
        <f>'TRA_Stock EU28'!AG110-'TRA_Stock UK'!AG110</f>
        <v>28116958.373383407</v>
      </c>
      <c r="AH110" s="68">
        <f>'TRA_Stock EU28'!AH110-'TRA_Stock UK'!AH110</f>
        <v>27821963.983684741</v>
      </c>
      <c r="AI110" s="68">
        <f>'TRA_Stock EU28'!AI110-'TRA_Stock UK'!AI110</f>
        <v>27450727.107106939</v>
      </c>
      <c r="AJ110" s="68">
        <f>'TRA_Stock EU28'!AJ110-'TRA_Stock UK'!AJ110</f>
        <v>27033414.101805758</v>
      </c>
      <c r="AK110" s="68">
        <f>'TRA_Stock EU28'!AK110-'TRA_Stock UK'!AK110</f>
        <v>26579717.37853013</v>
      </c>
      <c r="AL110" s="68">
        <f>'TRA_Stock EU28'!AL110-'TRA_Stock UK'!AL110</f>
        <v>26095641.282047845</v>
      </c>
      <c r="AM110" s="68">
        <f>'TRA_Stock EU28'!AM110-'TRA_Stock UK'!AM110</f>
        <v>25590014.484746821</v>
      </c>
      <c r="AN110" s="68">
        <f>'TRA_Stock EU28'!AN110-'TRA_Stock UK'!AN110</f>
        <v>25072585.998582155</v>
      </c>
      <c r="AO110" s="68">
        <f>'TRA_Stock EU28'!AO110-'TRA_Stock UK'!AO110</f>
        <v>24560629.166344624</v>
      </c>
      <c r="AP110" s="68">
        <f>'TRA_Stock EU28'!AP110-'TRA_Stock UK'!AP110</f>
        <v>24065113.182184123</v>
      </c>
      <c r="AQ110" s="68">
        <f>'TRA_Stock EU28'!AQ110-'TRA_Stock UK'!AQ110</f>
        <v>23602010.290727809</v>
      </c>
      <c r="AR110" s="68">
        <f>'TRA_Stock EU28'!AR110-'TRA_Stock UK'!AR110</f>
        <v>23177663.435383111</v>
      </c>
      <c r="AS110" s="68">
        <f>'TRA_Stock EU28'!AS110-'TRA_Stock UK'!AS110</f>
        <v>22796891.068756249</v>
      </c>
      <c r="AT110" s="68">
        <f>'TRA_Stock EU28'!AT110-'TRA_Stock UK'!AT110</f>
        <v>22460893.786389656</v>
      </c>
      <c r="AU110" s="68">
        <f>'TRA_Stock EU28'!AU110-'TRA_Stock UK'!AU110</f>
        <v>22171513.45918452</v>
      </c>
      <c r="AV110" s="68">
        <f>'TRA_Stock EU28'!AV110-'TRA_Stock UK'!AV110</f>
        <v>21923984.609907836</v>
      </c>
      <c r="AW110" s="68">
        <f>'TRA_Stock EU28'!AW110-'TRA_Stock UK'!AW110</f>
        <v>21717238.322718754</v>
      </c>
      <c r="AX110" s="68">
        <f>'TRA_Stock EU28'!AX110-'TRA_Stock UK'!AX110</f>
        <v>21550892.714894492</v>
      </c>
      <c r="AY110" s="68">
        <f>'TRA_Stock EU28'!AY110-'TRA_Stock UK'!AY110</f>
        <v>21419390.400394343</v>
      </c>
      <c r="AZ110" s="68">
        <f>'TRA_Stock EU28'!AZ110-'TRA_Stock UK'!AZ110</f>
        <v>21327648.9975546</v>
      </c>
    </row>
    <row r="111" spans="1:52" x14ac:dyDescent="0.35">
      <c r="A111" s="69" t="s">
        <v>889</v>
      </c>
      <c r="B111" s="70">
        <f>'TRA_Stock EU28'!B111-'TRA_Stock UK'!B111</f>
        <v>148389</v>
      </c>
      <c r="C111" s="70">
        <f>'TRA_Stock EU28'!C111-'TRA_Stock UK'!C111</f>
        <v>162035</v>
      </c>
      <c r="D111" s="70">
        <f>'TRA_Stock EU28'!D111-'TRA_Stock UK'!D111</f>
        <v>189082</v>
      </c>
      <c r="E111" s="70">
        <f>'TRA_Stock EU28'!E111-'TRA_Stock UK'!E111</f>
        <v>203139</v>
      </c>
      <c r="F111" s="70">
        <f>'TRA_Stock EU28'!F111-'TRA_Stock UK'!F111</f>
        <v>207554</v>
      </c>
      <c r="G111" s="70">
        <f>'TRA_Stock EU28'!G111-'TRA_Stock UK'!G111</f>
        <v>216995</v>
      </c>
      <c r="H111" s="70">
        <f>'TRA_Stock EU28'!H111-'TRA_Stock UK'!H111</f>
        <v>239582</v>
      </c>
      <c r="I111" s="70">
        <f>'TRA_Stock EU28'!I111-'TRA_Stock UK'!I111</f>
        <v>243338</v>
      </c>
      <c r="J111" s="70">
        <f>'TRA_Stock EU28'!J111-'TRA_Stock UK'!J111</f>
        <v>253672</v>
      </c>
      <c r="K111" s="70">
        <f>'TRA_Stock EU28'!K111-'TRA_Stock UK'!K111</f>
        <v>261866</v>
      </c>
      <c r="L111" s="70">
        <f>'TRA_Stock EU28'!L111-'TRA_Stock UK'!L111</f>
        <v>270256</v>
      </c>
      <c r="M111" s="70">
        <f>'TRA_Stock EU28'!M111-'TRA_Stock UK'!M111</f>
        <v>279007</v>
      </c>
      <c r="N111" s="70">
        <f>'TRA_Stock EU28'!N111-'TRA_Stock UK'!N111</f>
        <v>275661</v>
      </c>
      <c r="O111" s="70">
        <f>'TRA_Stock EU28'!O111-'TRA_Stock UK'!O111</f>
        <v>266207</v>
      </c>
      <c r="P111" s="70">
        <f>'TRA_Stock EU28'!P111-'TRA_Stock UK'!P111</f>
        <v>281607</v>
      </c>
      <c r="Q111" s="70">
        <f>'TRA_Stock EU28'!Q111-'TRA_Stock UK'!Q111</f>
        <v>282591</v>
      </c>
      <c r="R111" s="70">
        <f>'TRA_Stock EU28'!R111-'TRA_Stock UK'!R111</f>
        <v>272300.02427426638</v>
      </c>
      <c r="S111" s="70">
        <f>'TRA_Stock EU28'!S111-'TRA_Stock UK'!S111</f>
        <v>268967.17518436979</v>
      </c>
      <c r="T111" s="70">
        <f>'TRA_Stock EU28'!T111-'TRA_Stock UK'!T111</f>
        <v>260472.86944028063</v>
      </c>
      <c r="U111" s="70">
        <f>'TRA_Stock EU28'!U111-'TRA_Stock UK'!U111</f>
        <v>260631.0691280629</v>
      </c>
      <c r="V111" s="70">
        <f>'TRA_Stock EU28'!V111-'TRA_Stock UK'!V111</f>
        <v>259846.01383483756</v>
      </c>
      <c r="W111" s="70">
        <f>'TRA_Stock EU28'!W111-'TRA_Stock UK'!W111</f>
        <v>264310.09381838253</v>
      </c>
      <c r="X111" s="70">
        <f>'TRA_Stock EU28'!X111-'TRA_Stock UK'!X111</f>
        <v>271378.97390981787</v>
      </c>
      <c r="Y111" s="70">
        <f>'TRA_Stock EU28'!Y111-'TRA_Stock UK'!Y111</f>
        <v>280492.0625813299</v>
      </c>
      <c r="Z111" s="70">
        <f>'TRA_Stock EU28'!Z111-'TRA_Stock UK'!Z111</f>
        <v>289986.95148399478</v>
      </c>
      <c r="AA111" s="70">
        <f>'TRA_Stock EU28'!AA111-'TRA_Stock UK'!AA111</f>
        <v>298272.93628103239</v>
      </c>
      <c r="AB111" s="70">
        <f>'TRA_Stock EU28'!AB111-'TRA_Stock UK'!AB111</f>
        <v>304802.01604585641</v>
      </c>
      <c r="AC111" s="70">
        <f>'TRA_Stock EU28'!AC111-'TRA_Stock UK'!AC111</f>
        <v>309411.06619981612</v>
      </c>
      <c r="AD111" s="70">
        <f>'TRA_Stock EU28'!AD111-'TRA_Stock UK'!AD111</f>
        <v>312318.08128680248</v>
      </c>
      <c r="AE111" s="70">
        <f>'TRA_Stock EU28'!AE111-'TRA_Stock UK'!AE111</f>
        <v>313707.87670976488</v>
      </c>
      <c r="AF111" s="70">
        <f>'TRA_Stock EU28'!AF111-'TRA_Stock UK'!AF111</f>
        <v>314005.10731317638</v>
      </c>
      <c r="AG111" s="70">
        <f>'TRA_Stock EU28'!AG111-'TRA_Stock UK'!AG111</f>
        <v>313210.03805426299</v>
      </c>
      <c r="AH111" s="70">
        <f>'TRA_Stock EU28'!AH111-'TRA_Stock UK'!AH111</f>
        <v>311488.07524589222</v>
      </c>
      <c r="AI111" s="70">
        <f>'TRA_Stock EU28'!AI111-'TRA_Stock UK'!AI111</f>
        <v>308840.00587663043</v>
      </c>
      <c r="AJ111" s="70">
        <f>'TRA_Stock EU28'!AJ111-'TRA_Stock UK'!AJ111</f>
        <v>305482.97951077827</v>
      </c>
      <c r="AK111" s="70">
        <f>'TRA_Stock EU28'!AK111-'TRA_Stock UK'!AK111</f>
        <v>301393.06664409855</v>
      </c>
      <c r="AL111" s="70">
        <f>'TRA_Stock EU28'!AL111-'TRA_Stock UK'!AL111</f>
        <v>296717.05057516543</v>
      </c>
      <c r="AM111" s="70">
        <f>'TRA_Stock EU28'!AM111-'TRA_Stock UK'!AM111</f>
        <v>291455.06866391574</v>
      </c>
      <c r="AN111" s="70">
        <f>'TRA_Stock EU28'!AN111-'TRA_Stock UK'!AN111</f>
        <v>285931.05220637925</v>
      </c>
      <c r="AO111" s="70">
        <f>'TRA_Stock EU28'!AO111-'TRA_Stock UK'!AO111</f>
        <v>280267.9876179134</v>
      </c>
      <c r="AP111" s="70">
        <f>'TRA_Stock EU28'!AP111-'TRA_Stock UK'!AP111</f>
        <v>274711.11399795569</v>
      </c>
      <c r="AQ111" s="70">
        <f>'TRA_Stock EU28'!AQ111-'TRA_Stock UK'!AQ111</f>
        <v>269341.07861702662</v>
      </c>
      <c r="AR111" s="70">
        <f>'TRA_Stock EU28'!AR111-'TRA_Stock UK'!AR111</f>
        <v>264344.02078068693</v>
      </c>
      <c r="AS111" s="70">
        <f>'TRA_Stock EU28'!AS111-'TRA_Stock UK'!AS111</f>
        <v>259641.96232526843</v>
      </c>
      <c r="AT111" s="70">
        <f>'TRA_Stock EU28'!AT111-'TRA_Stock UK'!AT111</f>
        <v>255412.93960240821</v>
      </c>
      <c r="AU111" s="70">
        <f>'TRA_Stock EU28'!AU111-'TRA_Stock UK'!AU111</f>
        <v>251582.95220666457</v>
      </c>
      <c r="AV111" s="70">
        <f>'TRA_Stock EU28'!AV111-'TRA_Stock UK'!AV111</f>
        <v>248188.03536816244</v>
      </c>
      <c r="AW111" s="70">
        <f>'TRA_Stock EU28'!AW111-'TRA_Stock UK'!AW111</f>
        <v>245087.03046364317</v>
      </c>
      <c r="AX111" s="70">
        <f>'TRA_Stock EU28'!AX111-'TRA_Stock UK'!AX111</f>
        <v>242492.9931134856</v>
      </c>
      <c r="AY111" s="70">
        <f>'TRA_Stock EU28'!AY111-'TRA_Stock UK'!AY111</f>
        <v>240112.00802322381</v>
      </c>
      <c r="AZ111" s="70">
        <f>'TRA_Stock EU28'!AZ111-'TRA_Stock UK'!AZ111</f>
        <v>238055.97744726209</v>
      </c>
    </row>
    <row r="112" spans="1:52" x14ac:dyDescent="0.35">
      <c r="A112" s="69" t="s">
        <v>879</v>
      </c>
      <c r="B112" s="70">
        <f>'TRA_Stock EU28'!B112-'TRA_Stock UK'!B112</f>
        <v>3972874</v>
      </c>
      <c r="C112" s="70">
        <f>'TRA_Stock EU28'!C112-'TRA_Stock UK'!C112</f>
        <v>3845688</v>
      </c>
      <c r="D112" s="70">
        <f>'TRA_Stock EU28'!D112-'TRA_Stock UK'!D112</f>
        <v>3592759</v>
      </c>
      <c r="E112" s="70">
        <f>'TRA_Stock EU28'!E112-'TRA_Stock UK'!E112</f>
        <v>3415104</v>
      </c>
      <c r="F112" s="70">
        <f>'TRA_Stock EU28'!F112-'TRA_Stock UK'!F112</f>
        <v>3189887</v>
      </c>
      <c r="G112" s="70">
        <f>'TRA_Stock EU28'!G112-'TRA_Stock UK'!G112</f>
        <v>3023695</v>
      </c>
      <c r="H112" s="70">
        <f>'TRA_Stock EU28'!H112-'TRA_Stock UK'!H112</f>
        <v>2896849</v>
      </c>
      <c r="I112" s="70">
        <f>'TRA_Stock EU28'!I112-'TRA_Stock UK'!I112</f>
        <v>2789958</v>
      </c>
      <c r="J112" s="70">
        <f>'TRA_Stock EU28'!J112-'TRA_Stock UK'!J112</f>
        <v>2737253</v>
      </c>
      <c r="K112" s="70">
        <f>'TRA_Stock EU28'!K112-'TRA_Stock UK'!K112</f>
        <v>2588299</v>
      </c>
      <c r="L112" s="70">
        <f>'TRA_Stock EU28'!L112-'TRA_Stock UK'!L112</f>
        <v>2490898</v>
      </c>
      <c r="M112" s="70">
        <f>'TRA_Stock EU28'!M112-'TRA_Stock UK'!M112</f>
        <v>2360867</v>
      </c>
      <c r="N112" s="70">
        <f>'TRA_Stock EU28'!N112-'TRA_Stock UK'!N112</f>
        <v>2238704</v>
      </c>
      <c r="O112" s="70">
        <f>'TRA_Stock EU28'!O112-'TRA_Stock UK'!O112</f>
        <v>2160706</v>
      </c>
      <c r="P112" s="70">
        <f>'TRA_Stock EU28'!P112-'TRA_Stock UK'!P112</f>
        <v>2054095</v>
      </c>
      <c r="Q112" s="70">
        <f>'TRA_Stock EU28'!Q112-'TRA_Stock UK'!Q112</f>
        <v>2037468</v>
      </c>
      <c r="R112" s="70">
        <f>'TRA_Stock EU28'!R112-'TRA_Stock UK'!R112</f>
        <v>2043466.6139768644</v>
      </c>
      <c r="S112" s="70">
        <f>'TRA_Stock EU28'!S112-'TRA_Stock UK'!S112</f>
        <v>2075604.2822016294</v>
      </c>
      <c r="T112" s="70">
        <f>'TRA_Stock EU28'!T112-'TRA_Stock UK'!T112</f>
        <v>2101205.4315936416</v>
      </c>
      <c r="U112" s="70">
        <f>'TRA_Stock EU28'!U112-'TRA_Stock UK'!U112</f>
        <v>2132551.9419783829</v>
      </c>
      <c r="V112" s="70">
        <f>'TRA_Stock EU28'!V112-'TRA_Stock UK'!V112</f>
        <v>2181046.9063651003</v>
      </c>
      <c r="W112" s="70">
        <f>'TRA_Stock EU28'!W112-'TRA_Stock UK'!W112</f>
        <v>2226869.1950010462</v>
      </c>
      <c r="X112" s="70">
        <f>'TRA_Stock EU28'!X112-'TRA_Stock UK'!X112</f>
        <v>2265101.145305736</v>
      </c>
      <c r="Y112" s="70">
        <f>'TRA_Stock EU28'!Y112-'TRA_Stock UK'!Y112</f>
        <v>2299245.8778672093</v>
      </c>
      <c r="Z112" s="70">
        <f>'TRA_Stock EU28'!Z112-'TRA_Stock UK'!Z112</f>
        <v>2328619.3584282729</v>
      </c>
      <c r="AA112" s="70">
        <f>'TRA_Stock EU28'!AA112-'TRA_Stock UK'!AA112</f>
        <v>2355292.8695032769</v>
      </c>
      <c r="AB112" s="70">
        <f>'TRA_Stock EU28'!AB112-'TRA_Stock UK'!AB112</f>
        <v>2376192.2359386687</v>
      </c>
      <c r="AC112" s="70">
        <f>'TRA_Stock EU28'!AC112-'TRA_Stock UK'!AC112</f>
        <v>2391534.5636313995</v>
      </c>
      <c r="AD112" s="70">
        <f>'TRA_Stock EU28'!AD112-'TRA_Stock UK'!AD112</f>
        <v>2399955.6802450288</v>
      </c>
      <c r="AE112" s="70">
        <f>'TRA_Stock EU28'!AE112-'TRA_Stock UK'!AE112</f>
        <v>2401269.4292499572</v>
      </c>
      <c r="AF112" s="70">
        <f>'TRA_Stock EU28'!AF112-'TRA_Stock UK'!AF112</f>
        <v>2395182.4397589667</v>
      </c>
      <c r="AG112" s="70">
        <f>'TRA_Stock EU28'!AG112-'TRA_Stock UK'!AG112</f>
        <v>2381120.1121063023</v>
      </c>
      <c r="AH112" s="70">
        <f>'TRA_Stock EU28'!AH112-'TRA_Stock UK'!AH112</f>
        <v>2358792.73185209</v>
      </c>
      <c r="AI112" s="70">
        <f>'TRA_Stock EU28'!AI112-'TRA_Stock UK'!AI112</f>
        <v>2330183.2528922036</v>
      </c>
      <c r="AJ112" s="70">
        <f>'TRA_Stock EU28'!AJ112-'TRA_Stock UK'!AJ112</f>
        <v>2297020.6102502947</v>
      </c>
      <c r="AK112" s="70">
        <f>'TRA_Stock EU28'!AK112-'TRA_Stock UK'!AK112</f>
        <v>2260647.4152467903</v>
      </c>
      <c r="AL112" s="70">
        <f>'TRA_Stock EU28'!AL112-'TRA_Stock UK'!AL112</f>
        <v>2221813.9143238463</v>
      </c>
      <c r="AM112" s="70">
        <f>'TRA_Stock EU28'!AM112-'TRA_Stock UK'!AM112</f>
        <v>2181507.2800468956</v>
      </c>
      <c r="AN112" s="70">
        <f>'TRA_Stock EU28'!AN112-'TRA_Stock UK'!AN112</f>
        <v>2140217.8750971612</v>
      </c>
      <c r="AO112" s="70">
        <f>'TRA_Stock EU28'!AO112-'TRA_Stock UK'!AO112</f>
        <v>2099281.9353646347</v>
      </c>
      <c r="AP112" s="70">
        <f>'TRA_Stock EU28'!AP112-'TRA_Stock UK'!AP112</f>
        <v>2059507.372620309</v>
      </c>
      <c r="AQ112" s="70">
        <f>'TRA_Stock EU28'!AQ112-'TRA_Stock UK'!AQ112</f>
        <v>2021754.5436487168</v>
      </c>
      <c r="AR112" s="70">
        <f>'TRA_Stock EU28'!AR112-'TRA_Stock UK'!AR112</f>
        <v>1987007.7800374809</v>
      </c>
      <c r="AS112" s="70">
        <f>'TRA_Stock EU28'!AS112-'TRA_Stock UK'!AS112</f>
        <v>1955284.4123913075</v>
      </c>
      <c r="AT112" s="70">
        <f>'TRA_Stock EU28'!AT112-'TRA_Stock UK'!AT112</f>
        <v>1926874.0207664501</v>
      </c>
      <c r="AU112" s="70">
        <f>'TRA_Stock EU28'!AU112-'TRA_Stock UK'!AU112</f>
        <v>1901773.2993690548</v>
      </c>
      <c r="AV112" s="70">
        <f>'TRA_Stock EU28'!AV112-'TRA_Stock UK'!AV112</f>
        <v>1879969.1971955516</v>
      </c>
      <c r="AW112" s="70">
        <f>'TRA_Stock EU28'!AW112-'TRA_Stock UK'!AW112</f>
        <v>1861172.7344543149</v>
      </c>
      <c r="AX112" s="70">
        <f>'TRA_Stock EU28'!AX112-'TRA_Stock UK'!AX112</f>
        <v>1845607.9804651048</v>
      </c>
      <c r="AY112" s="70">
        <f>'TRA_Stock EU28'!AY112-'TRA_Stock UK'!AY112</f>
        <v>1832173.6171891999</v>
      </c>
      <c r="AZ112" s="70">
        <f>'TRA_Stock EU28'!AZ112-'TRA_Stock UK'!AZ112</f>
        <v>1821412.1534652459</v>
      </c>
    </row>
    <row r="113" spans="1:52" x14ac:dyDescent="0.35">
      <c r="A113" s="69" t="s">
        <v>890</v>
      </c>
      <c r="B113" s="70">
        <f>'TRA_Stock EU28'!B113-'TRA_Stock UK'!B113</f>
        <v>7509</v>
      </c>
      <c r="C113" s="70">
        <f>'TRA_Stock EU28'!C113-'TRA_Stock UK'!C113</f>
        <v>8885</v>
      </c>
      <c r="D113" s="70">
        <f>'TRA_Stock EU28'!D113-'TRA_Stock UK'!D113</f>
        <v>10724</v>
      </c>
      <c r="E113" s="70">
        <f>'TRA_Stock EU28'!E113-'TRA_Stock UK'!E113</f>
        <v>12990</v>
      </c>
      <c r="F113" s="70">
        <f>'TRA_Stock EU28'!F113-'TRA_Stock UK'!F113</f>
        <v>14937</v>
      </c>
      <c r="G113" s="70">
        <f>'TRA_Stock EU28'!G113-'TRA_Stock UK'!G113</f>
        <v>17506</v>
      </c>
      <c r="H113" s="70">
        <f>'TRA_Stock EU28'!H113-'TRA_Stock UK'!H113</f>
        <v>30914</v>
      </c>
      <c r="I113" s="70">
        <f>'TRA_Stock EU28'!I113-'TRA_Stock UK'!I113</f>
        <v>35571</v>
      </c>
      <c r="J113" s="70">
        <f>'TRA_Stock EU28'!J113-'TRA_Stock UK'!J113</f>
        <v>48075.000000000007</v>
      </c>
      <c r="K113" s="70">
        <f>'TRA_Stock EU28'!K113-'TRA_Stock UK'!K113</f>
        <v>66498</v>
      </c>
      <c r="L113" s="70">
        <f>'TRA_Stock EU28'!L113-'TRA_Stock UK'!L113</f>
        <v>89137</v>
      </c>
      <c r="M113" s="70">
        <f>'TRA_Stock EU28'!M113-'TRA_Stock UK'!M113</f>
        <v>96274.000000000015</v>
      </c>
      <c r="N113" s="70">
        <f>'TRA_Stock EU28'!N113-'TRA_Stock UK'!N113</f>
        <v>99591</v>
      </c>
      <c r="O113" s="70">
        <f>'TRA_Stock EU28'!O113-'TRA_Stock UK'!O113</f>
        <v>107225</v>
      </c>
      <c r="P113" s="70">
        <f>'TRA_Stock EU28'!P113-'TRA_Stock UK'!P113</f>
        <v>116812</v>
      </c>
      <c r="Q113" s="70">
        <f>'TRA_Stock EU28'!Q113-'TRA_Stock UK'!Q113</f>
        <v>128890.99999999999</v>
      </c>
      <c r="R113" s="70">
        <f>'TRA_Stock EU28'!R113-'TRA_Stock UK'!R113</f>
        <v>134062.03688597117</v>
      </c>
      <c r="S113" s="70">
        <f>'TRA_Stock EU28'!S113-'TRA_Stock UK'!S113</f>
        <v>141253.07272317645</v>
      </c>
      <c r="T113" s="70">
        <f>'TRA_Stock EU28'!T113-'TRA_Stock UK'!T113</f>
        <v>149270.94859259354</v>
      </c>
      <c r="U113" s="70">
        <f>'TRA_Stock EU28'!U113-'TRA_Stock UK'!U113</f>
        <v>157517.03204964692</v>
      </c>
      <c r="V113" s="70">
        <f>'TRA_Stock EU28'!V113-'TRA_Stock UK'!V113</f>
        <v>163870.03948120424</v>
      </c>
      <c r="W113" s="70">
        <f>'TRA_Stock EU28'!W113-'TRA_Stock UK'!W113</f>
        <v>171473.07335595609</v>
      </c>
      <c r="X113" s="70">
        <f>'TRA_Stock EU28'!X113-'TRA_Stock UK'!X113</f>
        <v>179800.03178484834</v>
      </c>
      <c r="Y113" s="70">
        <f>'TRA_Stock EU28'!Y113-'TRA_Stock UK'!Y113</f>
        <v>190022.02848866841</v>
      </c>
      <c r="Z113" s="70">
        <f>'TRA_Stock EU28'!Z113-'TRA_Stock UK'!Z113</f>
        <v>201477.99988937349</v>
      </c>
      <c r="AA113" s="70">
        <f>'TRA_Stock EU28'!AA113-'TRA_Stock UK'!AA113</f>
        <v>213534.98499059828</v>
      </c>
      <c r="AB113" s="70">
        <f>'TRA_Stock EU28'!AB113-'TRA_Stock UK'!AB113</f>
        <v>226149.99665338619</v>
      </c>
      <c r="AC113" s="70">
        <f>'TRA_Stock EU28'!AC113-'TRA_Stock UK'!AC113</f>
        <v>239168.03426285053</v>
      </c>
      <c r="AD113" s="70">
        <f>'TRA_Stock EU28'!AD113-'TRA_Stock UK'!AD113</f>
        <v>252851.00816582126</v>
      </c>
      <c r="AE113" s="70">
        <f>'TRA_Stock EU28'!AE113-'TRA_Stock UK'!AE113</f>
        <v>267285.95967265108</v>
      </c>
      <c r="AF113" s="70">
        <f>'TRA_Stock EU28'!AF113-'TRA_Stock UK'!AF113</f>
        <v>282607.01160787191</v>
      </c>
      <c r="AG113" s="70">
        <f>'TRA_Stock EU28'!AG113-'TRA_Stock UK'!AG113</f>
        <v>298611.98142184259</v>
      </c>
      <c r="AH113" s="70">
        <f>'TRA_Stock EU28'!AH113-'TRA_Stock UK'!AH113</f>
        <v>315012.99220843054</v>
      </c>
      <c r="AI113" s="70">
        <f>'TRA_Stock EU28'!AI113-'TRA_Stock UK'!AI113</f>
        <v>331558.97148124111</v>
      </c>
      <c r="AJ113" s="70">
        <f>'TRA_Stock EU28'!AJ113-'TRA_Stock UK'!AJ113</f>
        <v>348180.01230187784</v>
      </c>
      <c r="AK113" s="70">
        <f>'TRA_Stock EU28'!AK113-'TRA_Stock UK'!AK113</f>
        <v>364721.0111224482</v>
      </c>
      <c r="AL113" s="70">
        <f>'TRA_Stock EU28'!AL113-'TRA_Stock UK'!AL113</f>
        <v>381269.09215141169</v>
      </c>
      <c r="AM113" s="70">
        <f>'TRA_Stock EU28'!AM113-'TRA_Stock UK'!AM113</f>
        <v>397704.93963589618</v>
      </c>
      <c r="AN113" s="70">
        <f>'TRA_Stock EU28'!AN113-'TRA_Stock UK'!AN113</f>
        <v>414323.98283950123</v>
      </c>
      <c r="AO113" s="70">
        <f>'TRA_Stock EU28'!AO113-'TRA_Stock UK'!AO113</f>
        <v>431273.89190737146</v>
      </c>
      <c r="AP113" s="70">
        <f>'TRA_Stock EU28'!AP113-'TRA_Stock UK'!AP113</f>
        <v>448937.12313114741</v>
      </c>
      <c r="AQ113" s="70">
        <f>'TRA_Stock EU28'!AQ113-'TRA_Stock UK'!AQ113</f>
        <v>467434.0765536995</v>
      </c>
      <c r="AR113" s="70">
        <f>'TRA_Stock EU28'!AR113-'TRA_Stock UK'!AR113</f>
        <v>487412.13409858913</v>
      </c>
      <c r="AS113" s="70">
        <f>'TRA_Stock EU28'!AS113-'TRA_Stock UK'!AS113</f>
        <v>508479.03190333652</v>
      </c>
      <c r="AT113" s="70">
        <f>'TRA_Stock EU28'!AT113-'TRA_Stock UK'!AT113</f>
        <v>531397.75907840906</v>
      </c>
      <c r="AU113" s="70">
        <f>'TRA_Stock EU28'!AU113-'TRA_Stock UK'!AU113</f>
        <v>555821.08117112413</v>
      </c>
      <c r="AV113" s="70">
        <f>'TRA_Stock EU28'!AV113-'TRA_Stock UK'!AV113</f>
        <v>581976.01121419959</v>
      </c>
      <c r="AW113" s="70">
        <f>'TRA_Stock EU28'!AW113-'TRA_Stock UK'!AW113</f>
        <v>609609.08463951934</v>
      </c>
      <c r="AX113" s="70">
        <f>'TRA_Stock EU28'!AX113-'TRA_Stock UK'!AX113</f>
        <v>639230.95541720558</v>
      </c>
      <c r="AY113" s="70">
        <f>'TRA_Stock EU28'!AY113-'TRA_Stock UK'!AY113</f>
        <v>670088.87427718926</v>
      </c>
      <c r="AZ113" s="70">
        <f>'TRA_Stock EU28'!AZ113-'TRA_Stock UK'!AZ113</f>
        <v>702648.84081482864</v>
      </c>
    </row>
    <row r="114" spans="1:52" x14ac:dyDescent="0.35">
      <c r="A114" s="69" t="s">
        <v>891</v>
      </c>
      <c r="B114" s="70">
        <f>'TRA_Stock EU28'!B114-'TRA_Stock UK'!B114</f>
        <v>0</v>
      </c>
      <c r="C114" s="70">
        <f>'TRA_Stock EU28'!C114-'TRA_Stock UK'!C114</f>
        <v>0</v>
      </c>
      <c r="D114" s="70">
        <f>'TRA_Stock EU28'!D114-'TRA_Stock UK'!D114</f>
        <v>0</v>
      </c>
      <c r="E114" s="70">
        <f>'TRA_Stock EU28'!E114-'TRA_Stock UK'!E114</f>
        <v>0</v>
      </c>
      <c r="F114" s="70">
        <f>'TRA_Stock EU28'!F114-'TRA_Stock UK'!F114</f>
        <v>0</v>
      </c>
      <c r="G114" s="70">
        <f>'TRA_Stock EU28'!G114-'TRA_Stock UK'!G114</f>
        <v>0</v>
      </c>
      <c r="H114" s="70">
        <f>'TRA_Stock EU28'!H114-'TRA_Stock UK'!H114</f>
        <v>0</v>
      </c>
      <c r="I114" s="70">
        <f>'TRA_Stock EU28'!I114-'TRA_Stock UK'!I114</f>
        <v>0</v>
      </c>
      <c r="J114" s="70">
        <f>'TRA_Stock EU28'!J114-'TRA_Stock UK'!J114</f>
        <v>0</v>
      </c>
      <c r="K114" s="70">
        <f>'TRA_Stock EU28'!K114-'TRA_Stock UK'!K114</f>
        <v>0</v>
      </c>
      <c r="L114" s="70">
        <f>'TRA_Stock EU28'!L114-'TRA_Stock UK'!L114</f>
        <v>0</v>
      </c>
      <c r="M114" s="70">
        <f>'TRA_Stock EU28'!M114-'TRA_Stock UK'!M114</f>
        <v>0</v>
      </c>
      <c r="N114" s="70">
        <f>'TRA_Stock EU28'!N114-'TRA_Stock UK'!N114</f>
        <v>0</v>
      </c>
      <c r="O114" s="70">
        <f>'TRA_Stock EU28'!O114-'TRA_Stock UK'!O114</f>
        <v>0</v>
      </c>
      <c r="P114" s="70">
        <f>'TRA_Stock EU28'!P114-'TRA_Stock UK'!P114</f>
        <v>0</v>
      </c>
      <c r="Q114" s="70">
        <f>'TRA_Stock EU28'!Q114-'TRA_Stock UK'!Q114</f>
        <v>0</v>
      </c>
      <c r="R114" s="70">
        <f>'TRA_Stock EU28'!R114-'TRA_Stock UK'!R114</f>
        <v>247.9999765110409</v>
      </c>
      <c r="S114" s="70">
        <f>'TRA_Stock EU28'!S114-'TRA_Stock UK'!S114</f>
        <v>601.00014564643141</v>
      </c>
      <c r="T114" s="70">
        <f>'TRA_Stock EU28'!T114-'TRA_Stock UK'!T114</f>
        <v>1061.0001704062679</v>
      </c>
      <c r="U114" s="70">
        <f>'TRA_Stock EU28'!U114-'TRA_Stock UK'!U114</f>
        <v>1615.0006449060597</v>
      </c>
      <c r="V114" s="70">
        <f>'TRA_Stock EU28'!V114-'TRA_Stock UK'!V114</f>
        <v>2850.0004760278762</v>
      </c>
      <c r="W114" s="70">
        <f>'TRA_Stock EU28'!W114-'TRA_Stock UK'!W114</f>
        <v>4080.0001737695247</v>
      </c>
      <c r="X114" s="70">
        <f>'TRA_Stock EU28'!X114-'TRA_Stock UK'!X114</f>
        <v>5298.00036292601</v>
      </c>
      <c r="Y114" s="70">
        <f>'TRA_Stock EU28'!Y114-'TRA_Stock UK'!Y114</f>
        <v>6486.0012689485266</v>
      </c>
      <c r="Z114" s="70">
        <f>'TRA_Stock EU28'!Z114-'TRA_Stock UK'!Z114</f>
        <v>7746.9985335821993</v>
      </c>
      <c r="AA114" s="70">
        <f>'TRA_Stock EU28'!AA114-'TRA_Stock UK'!AA114</f>
        <v>9190.9972747150823</v>
      </c>
      <c r="AB114" s="70">
        <f>'TRA_Stock EU28'!AB114-'TRA_Stock UK'!AB114</f>
        <v>10815.997786219637</v>
      </c>
      <c r="AC114" s="70">
        <f>'TRA_Stock EU28'!AC114-'TRA_Stock UK'!AC114</f>
        <v>12632.999641309045</v>
      </c>
      <c r="AD114" s="70">
        <f>'TRA_Stock EU28'!AD114-'TRA_Stock UK'!AD114</f>
        <v>14658.000347399775</v>
      </c>
      <c r="AE114" s="70">
        <f>'TRA_Stock EU28'!AE114-'TRA_Stock UK'!AE114</f>
        <v>16929.997255257429</v>
      </c>
      <c r="AF114" s="70">
        <f>'TRA_Stock EU28'!AF114-'TRA_Stock UK'!AF114</f>
        <v>19490.000585087961</v>
      </c>
      <c r="AG114" s="70">
        <f>'TRA_Stock EU28'!AG114-'TRA_Stock UK'!AG114</f>
        <v>22337.002256408912</v>
      </c>
      <c r="AH114" s="70">
        <f>'TRA_Stock EU28'!AH114-'TRA_Stock UK'!AH114</f>
        <v>25509.997908294223</v>
      </c>
      <c r="AI114" s="70">
        <f>'TRA_Stock EU28'!AI114-'TRA_Stock UK'!AI114</f>
        <v>28969.993743035982</v>
      </c>
      <c r="AJ114" s="70">
        <f>'TRA_Stock EU28'!AJ114-'TRA_Stock UK'!AJ114</f>
        <v>32811.9985714453</v>
      </c>
      <c r="AK114" s="70">
        <f>'TRA_Stock EU28'!AK114-'TRA_Stock UK'!AK114</f>
        <v>37042.997057397537</v>
      </c>
      <c r="AL114" s="70">
        <f>'TRA_Stock EU28'!AL114-'TRA_Stock UK'!AL114</f>
        <v>41711.009546666195</v>
      </c>
      <c r="AM114" s="70">
        <f>'TRA_Stock EU28'!AM114-'TRA_Stock UK'!AM114</f>
        <v>46831.002689581874</v>
      </c>
      <c r="AN114" s="70">
        <f>'TRA_Stock EU28'!AN114-'TRA_Stock UK'!AN114</f>
        <v>52460.987845364783</v>
      </c>
      <c r="AO114" s="70">
        <f>'TRA_Stock EU28'!AO114-'TRA_Stock UK'!AO114</f>
        <v>58641.992809117968</v>
      </c>
      <c r="AP114" s="70">
        <f>'TRA_Stock EU28'!AP114-'TRA_Stock UK'!AP114</f>
        <v>65445.01412764602</v>
      </c>
      <c r="AQ114" s="70">
        <f>'TRA_Stock EU28'!AQ114-'TRA_Stock UK'!AQ114</f>
        <v>72908.007229332317</v>
      </c>
      <c r="AR114" s="70">
        <f>'TRA_Stock EU28'!AR114-'TRA_Stock UK'!AR114</f>
        <v>81146.010273104679</v>
      </c>
      <c r="AS114" s="70">
        <f>'TRA_Stock EU28'!AS114-'TRA_Stock UK'!AS114</f>
        <v>90166.005649448838</v>
      </c>
      <c r="AT114" s="70">
        <f>'TRA_Stock EU28'!AT114-'TRA_Stock UK'!AT114</f>
        <v>100077.95728471238</v>
      </c>
      <c r="AU114" s="70">
        <f>'TRA_Stock EU28'!AU114-'TRA_Stock UK'!AU114</f>
        <v>110896.99738616099</v>
      </c>
      <c r="AV114" s="70">
        <f>'TRA_Stock EU28'!AV114-'TRA_Stock UK'!AV114</f>
        <v>122713.994985287</v>
      </c>
      <c r="AW114" s="70">
        <f>'TRA_Stock EU28'!AW114-'TRA_Stock UK'!AW114</f>
        <v>135477.99891530236</v>
      </c>
      <c r="AX114" s="70">
        <f>'TRA_Stock EU28'!AX114-'TRA_Stock UK'!AX114</f>
        <v>149394.99245586188</v>
      </c>
      <c r="AY114" s="70">
        <f>'TRA_Stock EU28'!AY114-'TRA_Stock UK'!AY114</f>
        <v>164381.95551439491</v>
      </c>
      <c r="AZ114" s="70">
        <f>'TRA_Stock EU28'!AZ114-'TRA_Stock UK'!AZ114</f>
        <v>180676.99857764808</v>
      </c>
    </row>
    <row r="115" spans="1:52" x14ac:dyDescent="0.35">
      <c r="A115" s="69" t="s">
        <v>880</v>
      </c>
      <c r="B115" s="70">
        <f>'TRA_Stock EU28'!B115-'TRA_Stock UK'!B115</f>
        <v>16389367</v>
      </c>
      <c r="C115" s="70">
        <f>'TRA_Stock EU28'!C115-'TRA_Stock UK'!C115</f>
        <v>17162912</v>
      </c>
      <c r="D115" s="70">
        <f>'TRA_Stock EU28'!D115-'TRA_Stock UK'!D115</f>
        <v>17687609</v>
      </c>
      <c r="E115" s="70">
        <f>'TRA_Stock EU28'!E115-'TRA_Stock UK'!E115</f>
        <v>18254489</v>
      </c>
      <c r="F115" s="70">
        <f>'TRA_Stock EU28'!F115-'TRA_Stock UK'!F115</f>
        <v>18957579</v>
      </c>
      <c r="G115" s="70">
        <f>'TRA_Stock EU28'!G115-'TRA_Stock UK'!G115</f>
        <v>19630235</v>
      </c>
      <c r="H115" s="70">
        <f>'TRA_Stock EU28'!H115-'TRA_Stock UK'!H115</f>
        <v>20268813</v>
      </c>
      <c r="I115" s="70">
        <f>'TRA_Stock EU28'!I115-'TRA_Stock UK'!I115</f>
        <v>21494168</v>
      </c>
      <c r="J115" s="70">
        <f>'TRA_Stock EU28'!J115-'TRA_Stock UK'!J115</f>
        <v>21731735</v>
      </c>
      <c r="K115" s="70">
        <f>'TRA_Stock EU28'!K115-'TRA_Stock UK'!K115</f>
        <v>21539526</v>
      </c>
      <c r="L115" s="70">
        <f>'TRA_Stock EU28'!L115-'TRA_Stock UK'!L115</f>
        <v>21745728</v>
      </c>
      <c r="M115" s="70">
        <f>'TRA_Stock EU28'!M115-'TRA_Stock UK'!M115</f>
        <v>21933609</v>
      </c>
      <c r="N115" s="70">
        <f>'TRA_Stock EU28'!N115-'TRA_Stock UK'!N115</f>
        <v>21760915</v>
      </c>
      <c r="O115" s="70">
        <f>'TRA_Stock EU28'!O115-'TRA_Stock UK'!O115</f>
        <v>21922679</v>
      </c>
      <c r="P115" s="70">
        <f>'TRA_Stock EU28'!P115-'TRA_Stock UK'!P115</f>
        <v>22403390</v>
      </c>
      <c r="Q115" s="70">
        <f>'TRA_Stock EU28'!Q115-'TRA_Stock UK'!Q115</f>
        <v>23060601</v>
      </c>
      <c r="R115" s="70">
        <f>'TRA_Stock EU28'!R115-'TRA_Stock UK'!R115</f>
        <v>23517224.086146396</v>
      </c>
      <c r="S115" s="70">
        <f>'TRA_Stock EU28'!S115-'TRA_Stock UK'!S115</f>
        <v>24133639.821837164</v>
      </c>
      <c r="T115" s="70">
        <f>'TRA_Stock EU28'!T115-'TRA_Stock UK'!T115</f>
        <v>24721558.315970581</v>
      </c>
      <c r="U115" s="70">
        <f>'TRA_Stock EU28'!U115-'TRA_Stock UK'!U115</f>
        <v>25209081.835938036</v>
      </c>
      <c r="V115" s="70">
        <f>'TRA_Stock EU28'!V115-'TRA_Stock UK'!V115</f>
        <v>25479905.049511943</v>
      </c>
      <c r="W115" s="70">
        <f>'TRA_Stock EU28'!W115-'TRA_Stock UK'!W115</f>
        <v>25709836.239101753</v>
      </c>
      <c r="X115" s="70">
        <f>'TRA_Stock EU28'!X115-'TRA_Stock UK'!X115</f>
        <v>25878469.900151372</v>
      </c>
      <c r="Y115" s="70">
        <f>'TRA_Stock EU28'!Y115-'TRA_Stock UK'!Y115</f>
        <v>26006870.185064439</v>
      </c>
      <c r="Z115" s="70">
        <f>'TRA_Stock EU28'!Z115-'TRA_Stock UK'!Z115</f>
        <v>26079757.037831403</v>
      </c>
      <c r="AA115" s="70">
        <f>'TRA_Stock EU28'!AA115-'TRA_Stock UK'!AA115</f>
        <v>26090479.893066384</v>
      </c>
      <c r="AB115" s="70">
        <f>'TRA_Stock EU28'!AB115-'TRA_Stock UK'!AB115</f>
        <v>26026221.080448747</v>
      </c>
      <c r="AC115" s="70">
        <f>'TRA_Stock EU28'!AC115-'TRA_Stock UK'!AC115</f>
        <v>25903704.221686274</v>
      </c>
      <c r="AD115" s="70">
        <f>'TRA_Stock EU28'!AD115-'TRA_Stock UK'!AD115</f>
        <v>25739913.193944089</v>
      </c>
      <c r="AE115" s="70">
        <f>'TRA_Stock EU28'!AE115-'TRA_Stock UK'!AE115</f>
        <v>25547504.558259606</v>
      </c>
      <c r="AF115" s="70">
        <f>'TRA_Stock EU28'!AF115-'TRA_Stock UK'!AF115</f>
        <v>25340307.988093838</v>
      </c>
      <c r="AG115" s="70">
        <f>'TRA_Stock EU28'!AG115-'TRA_Stock UK'!AG115</f>
        <v>25100772.239575155</v>
      </c>
      <c r="AH115" s="70">
        <f>'TRA_Stock EU28'!AH115-'TRA_Stock UK'!AH115</f>
        <v>24809959.186550908</v>
      </c>
      <c r="AI115" s="70">
        <f>'TRA_Stock EU28'!AI115-'TRA_Stock UK'!AI115</f>
        <v>24449618.88339014</v>
      </c>
      <c r="AJ115" s="70">
        <f>'TRA_Stock EU28'!AJ115-'TRA_Stock UK'!AJ115</f>
        <v>24047904.501291044</v>
      </c>
      <c r="AK115" s="70">
        <f>'TRA_Stock EU28'!AK115-'TRA_Stock UK'!AK115</f>
        <v>23613289.888655253</v>
      </c>
      <c r="AL115" s="70">
        <f>'TRA_Stock EU28'!AL115-'TRA_Stock UK'!AL115</f>
        <v>23150704.214754287</v>
      </c>
      <c r="AM115" s="70">
        <f>'TRA_Stock EU28'!AM115-'TRA_Stock UK'!AM115</f>
        <v>22668068.193420053</v>
      </c>
      <c r="AN115" s="70">
        <f>'TRA_Stock EU28'!AN115-'TRA_Stock UK'!AN115</f>
        <v>22173892.101618469</v>
      </c>
      <c r="AO115" s="70">
        <f>'TRA_Stock EU28'!AO115-'TRA_Stock UK'!AO115</f>
        <v>21683706.359772906</v>
      </c>
      <c r="AP115" s="70">
        <f>'TRA_Stock EU28'!AP115-'TRA_Stock UK'!AP115</f>
        <v>21206845.556268387</v>
      </c>
      <c r="AQ115" s="70">
        <f>'TRA_Stock EU28'!AQ115-'TRA_Stock UK'!AQ115</f>
        <v>20758030.583620001</v>
      </c>
      <c r="AR115" s="70">
        <f>'TRA_Stock EU28'!AR115-'TRA_Stock UK'!AR115</f>
        <v>20341444.488763914</v>
      </c>
      <c r="AS115" s="70">
        <f>'TRA_Stock EU28'!AS115-'TRA_Stock UK'!AS115</f>
        <v>19962120.655241396</v>
      </c>
      <c r="AT115" s="70">
        <f>'TRA_Stock EU28'!AT115-'TRA_Stock UK'!AT115</f>
        <v>19619610.122416493</v>
      </c>
      <c r="AU115" s="70">
        <f>'TRA_Stock EU28'!AU115-'TRA_Stock UK'!AU115</f>
        <v>19315830.130298473</v>
      </c>
      <c r="AV115" s="70">
        <f>'TRA_Stock EU28'!AV115-'TRA_Stock UK'!AV115</f>
        <v>19045204.372539569</v>
      </c>
      <c r="AW115" s="70">
        <f>'TRA_Stock EU28'!AW115-'TRA_Stock UK'!AW115</f>
        <v>18806993.477009863</v>
      </c>
      <c r="AX115" s="70">
        <f>'TRA_Stock EU28'!AX115-'TRA_Stock UK'!AX115</f>
        <v>18599010.79435385</v>
      </c>
      <c r="AY115" s="70">
        <f>'TRA_Stock EU28'!AY115-'TRA_Stock UK'!AY115</f>
        <v>18417420.971446216</v>
      </c>
      <c r="AZ115" s="70">
        <f>'TRA_Stock EU28'!AZ115-'TRA_Stock UK'!AZ115</f>
        <v>18265032.027014971</v>
      </c>
    </row>
    <row r="116" spans="1:52" x14ac:dyDescent="0.35">
      <c r="A116" s="69" t="s">
        <v>881</v>
      </c>
      <c r="B116" s="70">
        <f>'TRA_Stock EU28'!B116-'TRA_Stock UK'!B116</f>
        <v>0</v>
      </c>
      <c r="C116" s="70">
        <f>'TRA_Stock EU28'!C116-'TRA_Stock UK'!C116</f>
        <v>0</v>
      </c>
      <c r="D116" s="70">
        <f>'TRA_Stock EU28'!D116-'TRA_Stock UK'!D116</f>
        <v>0</v>
      </c>
      <c r="E116" s="70">
        <f>'TRA_Stock EU28'!E116-'TRA_Stock UK'!E116</f>
        <v>0</v>
      </c>
      <c r="F116" s="70">
        <f>'TRA_Stock EU28'!F116-'TRA_Stock UK'!F116</f>
        <v>0</v>
      </c>
      <c r="G116" s="70">
        <f>'TRA_Stock EU28'!G116-'TRA_Stock UK'!G116</f>
        <v>0</v>
      </c>
      <c r="H116" s="70">
        <f>'TRA_Stock EU28'!H116-'TRA_Stock UK'!H116</f>
        <v>0</v>
      </c>
      <c r="I116" s="70">
        <f>'TRA_Stock EU28'!I116-'TRA_Stock UK'!I116</f>
        <v>0</v>
      </c>
      <c r="J116" s="70">
        <f>'TRA_Stock EU28'!J116-'TRA_Stock UK'!J116</f>
        <v>0</v>
      </c>
      <c r="K116" s="70">
        <f>'TRA_Stock EU28'!K116-'TRA_Stock UK'!K116</f>
        <v>0</v>
      </c>
      <c r="L116" s="70">
        <f>'TRA_Stock EU28'!L116-'TRA_Stock UK'!L116</f>
        <v>0</v>
      </c>
      <c r="M116" s="70">
        <f>'TRA_Stock EU28'!M116-'TRA_Stock UK'!M116</f>
        <v>0</v>
      </c>
      <c r="N116" s="70">
        <f>'TRA_Stock EU28'!N116-'TRA_Stock UK'!N116</f>
        <v>0</v>
      </c>
      <c r="O116" s="70">
        <f>'TRA_Stock EU28'!O116-'TRA_Stock UK'!O116</f>
        <v>0</v>
      </c>
      <c r="P116" s="70">
        <f>'TRA_Stock EU28'!P116-'TRA_Stock UK'!P116</f>
        <v>0</v>
      </c>
      <c r="Q116" s="70">
        <f>'TRA_Stock EU28'!Q116-'TRA_Stock UK'!Q116</f>
        <v>0</v>
      </c>
      <c r="R116" s="70">
        <f>'TRA_Stock EU28'!R116-'TRA_Stock UK'!R116</f>
        <v>1.0000001558765526</v>
      </c>
      <c r="S116" s="70">
        <f>'TRA_Stock EU28'!S116-'TRA_Stock UK'!S116</f>
        <v>3.0000003350981408</v>
      </c>
      <c r="T116" s="70">
        <f>'TRA_Stock EU28'!T116-'TRA_Stock UK'!T116</f>
        <v>6.9999974799638789</v>
      </c>
      <c r="U116" s="70">
        <f>'TRA_Stock EU28'!U116-'TRA_Stock UK'!U116</f>
        <v>13.000002002234325</v>
      </c>
      <c r="V116" s="70">
        <f>'TRA_Stock EU28'!V116-'TRA_Stock UK'!V116</f>
        <v>20.00000091051858</v>
      </c>
      <c r="W116" s="70">
        <f>'TRA_Stock EU28'!W116-'TRA_Stock UK'!W116</f>
        <v>32.00000181392312</v>
      </c>
      <c r="X116" s="70">
        <f>'TRA_Stock EU28'!X116-'TRA_Stock UK'!X116</f>
        <v>49.999990806295145</v>
      </c>
      <c r="Y116" s="70">
        <f>'TRA_Stock EU28'!Y116-'TRA_Stock UK'!Y116</f>
        <v>73.000009702255724</v>
      </c>
      <c r="Z116" s="70">
        <f>'TRA_Stock EU28'!Z116-'TRA_Stock UK'!Z116</f>
        <v>106.9999889928651</v>
      </c>
      <c r="AA116" s="70">
        <f>'TRA_Stock EU28'!AA116-'TRA_Stock UK'!AA116</f>
        <v>150.99995960404152</v>
      </c>
      <c r="AB116" s="70">
        <f>'TRA_Stock EU28'!AB116-'TRA_Stock UK'!AB116</f>
        <v>207.99997843733178</v>
      </c>
      <c r="AC116" s="70">
        <f>'TRA_Stock EU28'!AC116-'TRA_Stock UK'!AC116</f>
        <v>282.00002354585564</v>
      </c>
      <c r="AD116" s="70">
        <f>'TRA_Stock EU28'!AD116-'TRA_Stock UK'!AD116</f>
        <v>379.99996915681021</v>
      </c>
      <c r="AE116" s="70">
        <f>'TRA_Stock EU28'!AE116-'TRA_Stock UK'!AE116</f>
        <v>510.9999013671254</v>
      </c>
      <c r="AF116" s="70">
        <f>'TRA_Stock EU28'!AF116-'TRA_Stock UK'!AF116</f>
        <v>684.00003777608038</v>
      </c>
      <c r="AG116" s="70">
        <f>'TRA_Stock EU28'!AG116-'TRA_Stock UK'!AG116</f>
        <v>906.99996943506937</v>
      </c>
      <c r="AH116" s="70">
        <f>'TRA_Stock EU28'!AH116-'TRA_Stock UK'!AH116</f>
        <v>1200.9999191252368</v>
      </c>
      <c r="AI116" s="70">
        <f>'TRA_Stock EU28'!AI116-'TRA_Stock UK'!AI116</f>
        <v>1555.9997236888109</v>
      </c>
      <c r="AJ116" s="70">
        <f>'TRA_Stock EU28'!AJ116-'TRA_Stock UK'!AJ116</f>
        <v>2013.9998803178419</v>
      </c>
      <c r="AK116" s="70">
        <f>'TRA_Stock EU28'!AK116-'TRA_Stock UK'!AK116</f>
        <v>2622.9998041396357</v>
      </c>
      <c r="AL116" s="70">
        <f>'TRA_Stock EU28'!AL116-'TRA_Stock UK'!AL116</f>
        <v>3426.0006964668337</v>
      </c>
      <c r="AM116" s="70">
        <f>'TRA_Stock EU28'!AM116-'TRA_Stock UK'!AM116</f>
        <v>4448.0002904819112</v>
      </c>
      <c r="AN116" s="70">
        <f>'TRA_Stock EU28'!AN116-'TRA_Stock UK'!AN116</f>
        <v>5759.9989752783267</v>
      </c>
      <c r="AO116" s="70">
        <f>'TRA_Stock EU28'!AO116-'TRA_Stock UK'!AO116</f>
        <v>7456.9988726804986</v>
      </c>
      <c r="AP116" s="70">
        <f>'TRA_Stock EU28'!AP116-'TRA_Stock UK'!AP116</f>
        <v>9667.0020386792075</v>
      </c>
      <c r="AQ116" s="70">
        <f>'TRA_Stock EU28'!AQ116-'TRA_Stock UK'!AQ116</f>
        <v>12542.001059031654</v>
      </c>
      <c r="AR116" s="70">
        <f>'TRA_Stock EU28'!AR116-'TRA_Stock UK'!AR116</f>
        <v>16309.001429333954</v>
      </c>
      <c r="AS116" s="70">
        <f>'TRA_Stock EU28'!AS116-'TRA_Stock UK'!AS116</f>
        <v>21199.001245496038</v>
      </c>
      <c r="AT116" s="70">
        <f>'TRA_Stock EU28'!AT116-'TRA_Stock UK'!AT116</f>
        <v>27520.98724118583</v>
      </c>
      <c r="AU116" s="70">
        <f>'TRA_Stock EU28'!AU116-'TRA_Stock UK'!AU116</f>
        <v>35608.998753042011</v>
      </c>
      <c r="AV116" s="70">
        <f>'TRA_Stock EU28'!AV116-'TRA_Stock UK'!AV116</f>
        <v>45932.998605066387</v>
      </c>
      <c r="AW116" s="70">
        <f>'TRA_Stock EU28'!AW116-'TRA_Stock UK'!AW116</f>
        <v>58897.997236118041</v>
      </c>
      <c r="AX116" s="70">
        <f>'TRA_Stock EU28'!AX116-'TRA_Stock UK'!AX116</f>
        <v>75154.99908898375</v>
      </c>
      <c r="AY116" s="70">
        <f>'TRA_Stock EU28'!AY116-'TRA_Stock UK'!AY116</f>
        <v>95212.973944119163</v>
      </c>
      <c r="AZ116" s="70">
        <f>'TRA_Stock EU28'!AZ116-'TRA_Stock UK'!AZ116</f>
        <v>119823.00023464061</v>
      </c>
    </row>
    <row r="117" spans="1:52" x14ac:dyDescent="0.35">
      <c r="A117" s="69" t="s">
        <v>892</v>
      </c>
      <c r="B117" s="70">
        <f>'TRA_Stock EU28'!B117-'TRA_Stock UK'!B117</f>
        <v>0</v>
      </c>
      <c r="C117" s="70">
        <f>'TRA_Stock EU28'!C117-'TRA_Stock UK'!C117</f>
        <v>0</v>
      </c>
      <c r="D117" s="70">
        <f>'TRA_Stock EU28'!D117-'TRA_Stock UK'!D117</f>
        <v>0</v>
      </c>
      <c r="E117" s="70">
        <f>'TRA_Stock EU28'!E117-'TRA_Stock UK'!E117</f>
        <v>0</v>
      </c>
      <c r="F117" s="70">
        <f>'TRA_Stock EU28'!F117-'TRA_Stock UK'!F117</f>
        <v>0</v>
      </c>
      <c r="G117" s="70">
        <f>'TRA_Stock EU28'!G117-'TRA_Stock UK'!G117</f>
        <v>0</v>
      </c>
      <c r="H117" s="70">
        <f>'TRA_Stock EU28'!H117-'TRA_Stock UK'!H117</f>
        <v>0</v>
      </c>
      <c r="I117" s="70">
        <f>'TRA_Stock EU28'!I117-'TRA_Stock UK'!I117</f>
        <v>0</v>
      </c>
      <c r="J117" s="70">
        <f>'TRA_Stock EU28'!J117-'TRA_Stock UK'!J117</f>
        <v>0</v>
      </c>
      <c r="K117" s="70">
        <f>'TRA_Stock EU28'!K117-'TRA_Stock UK'!K117</f>
        <v>0</v>
      </c>
      <c r="L117" s="70">
        <f>'TRA_Stock EU28'!L117-'TRA_Stock UK'!L117</f>
        <v>0</v>
      </c>
      <c r="M117" s="70">
        <f>'TRA_Stock EU28'!M117-'TRA_Stock UK'!M117</f>
        <v>0</v>
      </c>
      <c r="N117" s="70">
        <f>'TRA_Stock EU28'!N117-'TRA_Stock UK'!N117</f>
        <v>0</v>
      </c>
      <c r="O117" s="70">
        <f>'TRA_Stock EU28'!O117-'TRA_Stock UK'!O117</f>
        <v>0</v>
      </c>
      <c r="P117" s="70">
        <f>'TRA_Stock EU28'!P117-'TRA_Stock UK'!P117</f>
        <v>0</v>
      </c>
      <c r="Q117" s="70">
        <f>'TRA_Stock EU28'!Q117-'TRA_Stock UK'!Q117</f>
        <v>0</v>
      </c>
      <c r="R117" s="70">
        <f>'TRA_Stock EU28'!R117-'TRA_Stock UK'!R117</f>
        <v>0</v>
      </c>
      <c r="S117" s="70">
        <f>'TRA_Stock EU28'!S117-'TRA_Stock UK'!S117</f>
        <v>0</v>
      </c>
      <c r="T117" s="70">
        <f>'TRA_Stock EU28'!T117-'TRA_Stock UK'!T117</f>
        <v>0</v>
      </c>
      <c r="U117" s="70">
        <f>'TRA_Stock EU28'!U117-'TRA_Stock UK'!U117</f>
        <v>0</v>
      </c>
      <c r="V117" s="70">
        <f>'TRA_Stock EU28'!V117-'TRA_Stock UK'!V117</f>
        <v>0</v>
      </c>
      <c r="W117" s="70">
        <f>'TRA_Stock EU28'!W117-'TRA_Stock UK'!W117</f>
        <v>0</v>
      </c>
      <c r="X117" s="70">
        <f>'TRA_Stock EU28'!X117-'TRA_Stock UK'!X117</f>
        <v>0</v>
      </c>
      <c r="Y117" s="70">
        <f>'TRA_Stock EU28'!Y117-'TRA_Stock UK'!Y117</f>
        <v>0</v>
      </c>
      <c r="Z117" s="70">
        <f>'TRA_Stock EU28'!Z117-'TRA_Stock UK'!Z117</f>
        <v>0</v>
      </c>
      <c r="AA117" s="70">
        <f>'TRA_Stock EU28'!AA117-'TRA_Stock UK'!AA117</f>
        <v>0</v>
      </c>
      <c r="AB117" s="70">
        <f>'TRA_Stock EU28'!AB117-'TRA_Stock UK'!AB117</f>
        <v>0</v>
      </c>
      <c r="AC117" s="70">
        <f>'TRA_Stock EU28'!AC117-'TRA_Stock UK'!AC117</f>
        <v>0</v>
      </c>
      <c r="AD117" s="70">
        <f>'TRA_Stock EU28'!AD117-'TRA_Stock UK'!AD117</f>
        <v>0</v>
      </c>
      <c r="AE117" s="70">
        <f>'TRA_Stock EU28'!AE117-'TRA_Stock UK'!AE117</f>
        <v>0</v>
      </c>
      <c r="AF117" s="70">
        <f>'TRA_Stock EU28'!AF117-'TRA_Stock UK'!AF117</f>
        <v>0</v>
      </c>
      <c r="AG117" s="70">
        <f>'TRA_Stock EU28'!AG117-'TRA_Stock UK'!AG117</f>
        <v>0</v>
      </c>
      <c r="AH117" s="70">
        <f>'TRA_Stock EU28'!AH117-'TRA_Stock UK'!AH117</f>
        <v>0</v>
      </c>
      <c r="AI117" s="70">
        <f>'TRA_Stock EU28'!AI117-'TRA_Stock UK'!AI117</f>
        <v>0</v>
      </c>
      <c r="AJ117" s="70">
        <f>'TRA_Stock EU28'!AJ117-'TRA_Stock UK'!AJ117</f>
        <v>0</v>
      </c>
      <c r="AK117" s="70">
        <f>'TRA_Stock EU28'!AK117-'TRA_Stock UK'!AK117</f>
        <v>0</v>
      </c>
      <c r="AL117" s="70">
        <f>'TRA_Stock EU28'!AL117-'TRA_Stock UK'!AL117</f>
        <v>0</v>
      </c>
      <c r="AM117" s="70">
        <f>'TRA_Stock EU28'!AM117-'TRA_Stock UK'!AM117</f>
        <v>0</v>
      </c>
      <c r="AN117" s="70">
        <f>'TRA_Stock EU28'!AN117-'TRA_Stock UK'!AN117</f>
        <v>0</v>
      </c>
      <c r="AO117" s="70">
        <f>'TRA_Stock EU28'!AO117-'TRA_Stock UK'!AO117</f>
        <v>0</v>
      </c>
      <c r="AP117" s="70">
        <f>'TRA_Stock EU28'!AP117-'TRA_Stock UK'!AP117</f>
        <v>0</v>
      </c>
      <c r="AQ117" s="70">
        <f>'TRA_Stock EU28'!AQ117-'TRA_Stock UK'!AQ117</f>
        <v>0</v>
      </c>
      <c r="AR117" s="70">
        <f>'TRA_Stock EU28'!AR117-'TRA_Stock UK'!AR117</f>
        <v>0</v>
      </c>
      <c r="AS117" s="70">
        <f>'TRA_Stock EU28'!AS117-'TRA_Stock UK'!AS117</f>
        <v>0</v>
      </c>
      <c r="AT117" s="70">
        <f>'TRA_Stock EU28'!AT117-'TRA_Stock UK'!AT117</f>
        <v>0</v>
      </c>
      <c r="AU117" s="70">
        <f>'TRA_Stock EU28'!AU117-'TRA_Stock UK'!AU117</f>
        <v>0</v>
      </c>
      <c r="AV117" s="70">
        <f>'TRA_Stock EU28'!AV117-'TRA_Stock UK'!AV117</f>
        <v>0</v>
      </c>
      <c r="AW117" s="70">
        <f>'TRA_Stock EU28'!AW117-'TRA_Stock UK'!AW117</f>
        <v>0</v>
      </c>
      <c r="AX117" s="70">
        <f>'TRA_Stock EU28'!AX117-'TRA_Stock UK'!AX117</f>
        <v>0</v>
      </c>
      <c r="AY117" s="70">
        <f>'TRA_Stock EU28'!AY117-'TRA_Stock UK'!AY117</f>
        <v>0</v>
      </c>
      <c r="AZ117" s="70">
        <f>'TRA_Stock EU28'!AZ117-'TRA_Stock UK'!AZ117</f>
        <v>0</v>
      </c>
    </row>
    <row r="118" spans="1:52" hidden="1" x14ac:dyDescent="0.35">
      <c r="A118" s="67"/>
      <c r="B118" s="68">
        <f>'TRA_Stock EU28'!B118-'TRA_Stock UK'!B118</f>
        <v>0</v>
      </c>
      <c r="C118" s="68">
        <f>'TRA_Stock EU28'!C118-'TRA_Stock UK'!C118</f>
        <v>0</v>
      </c>
      <c r="D118" s="68">
        <f>'TRA_Stock EU28'!D118-'TRA_Stock UK'!D118</f>
        <v>0</v>
      </c>
      <c r="E118" s="68">
        <f>'TRA_Stock EU28'!E118-'TRA_Stock UK'!E118</f>
        <v>0</v>
      </c>
      <c r="F118" s="68">
        <f>'TRA_Stock EU28'!F118-'TRA_Stock UK'!F118</f>
        <v>0</v>
      </c>
      <c r="G118" s="68">
        <f>'TRA_Stock EU28'!G118-'TRA_Stock UK'!G118</f>
        <v>0</v>
      </c>
      <c r="H118" s="68">
        <f>'TRA_Stock EU28'!H118-'TRA_Stock UK'!H118</f>
        <v>0</v>
      </c>
      <c r="I118" s="68">
        <f>'TRA_Stock EU28'!I118-'TRA_Stock UK'!I118</f>
        <v>0</v>
      </c>
      <c r="J118" s="68">
        <f>'TRA_Stock EU28'!J118-'TRA_Stock UK'!J118</f>
        <v>0</v>
      </c>
      <c r="K118" s="68">
        <f>'TRA_Stock EU28'!K118-'TRA_Stock UK'!K118</f>
        <v>0</v>
      </c>
      <c r="L118" s="68">
        <f>'TRA_Stock EU28'!L118-'TRA_Stock UK'!L118</f>
        <v>0</v>
      </c>
      <c r="M118" s="68">
        <f>'TRA_Stock EU28'!M118-'TRA_Stock UK'!M118</f>
        <v>0</v>
      </c>
      <c r="N118" s="68">
        <f>'TRA_Stock EU28'!N118-'TRA_Stock UK'!N118</f>
        <v>0</v>
      </c>
      <c r="O118" s="68">
        <f>'TRA_Stock EU28'!O118-'TRA_Stock UK'!O118</f>
        <v>0</v>
      </c>
      <c r="P118" s="68">
        <f>'TRA_Stock EU28'!P118-'TRA_Stock UK'!P118</f>
        <v>0</v>
      </c>
      <c r="Q118" s="68">
        <f>'TRA_Stock EU28'!Q118-'TRA_Stock UK'!Q118</f>
        <v>0</v>
      </c>
      <c r="R118" s="68">
        <f>'TRA_Stock EU28'!R118-'TRA_Stock UK'!R118</f>
        <v>0</v>
      </c>
      <c r="S118" s="68">
        <f>'TRA_Stock EU28'!S118-'TRA_Stock UK'!S118</f>
        <v>0</v>
      </c>
      <c r="T118" s="68">
        <f>'TRA_Stock EU28'!T118-'TRA_Stock UK'!T118</f>
        <v>0</v>
      </c>
      <c r="U118" s="68">
        <f>'TRA_Stock EU28'!U118-'TRA_Stock UK'!U118</f>
        <v>0</v>
      </c>
      <c r="V118" s="68">
        <f>'TRA_Stock EU28'!V118-'TRA_Stock UK'!V118</f>
        <v>0</v>
      </c>
      <c r="W118" s="68">
        <f>'TRA_Stock EU28'!W118-'TRA_Stock UK'!W118</f>
        <v>0</v>
      </c>
      <c r="X118" s="68">
        <f>'TRA_Stock EU28'!X118-'TRA_Stock UK'!X118</f>
        <v>0</v>
      </c>
      <c r="Y118" s="68">
        <f>'TRA_Stock EU28'!Y118-'TRA_Stock UK'!Y118</f>
        <v>0</v>
      </c>
      <c r="Z118" s="68">
        <f>'TRA_Stock EU28'!Z118-'TRA_Stock UK'!Z118</f>
        <v>0</v>
      </c>
      <c r="AA118" s="68">
        <f>'TRA_Stock EU28'!AA118-'TRA_Stock UK'!AA118</f>
        <v>0</v>
      </c>
      <c r="AB118" s="68">
        <f>'TRA_Stock EU28'!AB118-'TRA_Stock UK'!AB118</f>
        <v>0</v>
      </c>
      <c r="AC118" s="68">
        <f>'TRA_Stock EU28'!AC118-'TRA_Stock UK'!AC118</f>
        <v>0</v>
      </c>
      <c r="AD118" s="68">
        <f>'TRA_Stock EU28'!AD118-'TRA_Stock UK'!AD118</f>
        <v>0</v>
      </c>
      <c r="AE118" s="68">
        <f>'TRA_Stock EU28'!AE118-'TRA_Stock UK'!AE118</f>
        <v>0</v>
      </c>
      <c r="AF118" s="68">
        <f>'TRA_Stock EU28'!AF118-'TRA_Stock UK'!AF118</f>
        <v>0</v>
      </c>
      <c r="AG118" s="68">
        <f>'TRA_Stock EU28'!AG118-'TRA_Stock UK'!AG118</f>
        <v>0</v>
      </c>
      <c r="AH118" s="68">
        <f>'TRA_Stock EU28'!AH118-'TRA_Stock UK'!AH118</f>
        <v>0</v>
      </c>
      <c r="AI118" s="68">
        <f>'TRA_Stock EU28'!AI118-'TRA_Stock UK'!AI118</f>
        <v>0</v>
      </c>
      <c r="AJ118" s="68">
        <f>'TRA_Stock EU28'!AJ118-'TRA_Stock UK'!AJ118</f>
        <v>0</v>
      </c>
      <c r="AK118" s="68">
        <f>'TRA_Stock EU28'!AK118-'TRA_Stock UK'!AK118</f>
        <v>0</v>
      </c>
      <c r="AL118" s="68">
        <f>'TRA_Stock EU28'!AL118-'TRA_Stock UK'!AL118</f>
        <v>0</v>
      </c>
      <c r="AM118" s="68">
        <f>'TRA_Stock EU28'!AM118-'TRA_Stock UK'!AM118</f>
        <v>0</v>
      </c>
      <c r="AN118" s="68">
        <f>'TRA_Stock EU28'!AN118-'TRA_Stock UK'!AN118</f>
        <v>0</v>
      </c>
      <c r="AO118" s="68">
        <f>'TRA_Stock EU28'!AO118-'TRA_Stock UK'!AO118</f>
        <v>0</v>
      </c>
      <c r="AP118" s="68">
        <f>'TRA_Stock EU28'!AP118-'TRA_Stock UK'!AP118</f>
        <v>0</v>
      </c>
      <c r="AQ118" s="68">
        <f>'TRA_Stock EU28'!AQ118-'TRA_Stock UK'!AQ118</f>
        <v>0</v>
      </c>
      <c r="AR118" s="68">
        <f>'TRA_Stock EU28'!AR118-'TRA_Stock UK'!AR118</f>
        <v>0</v>
      </c>
      <c r="AS118" s="68">
        <f>'TRA_Stock EU28'!AS118-'TRA_Stock UK'!AS118</f>
        <v>0</v>
      </c>
      <c r="AT118" s="68">
        <f>'TRA_Stock EU28'!AT118-'TRA_Stock UK'!AT118</f>
        <v>0</v>
      </c>
      <c r="AU118" s="68">
        <f>'TRA_Stock EU28'!AU118-'TRA_Stock UK'!AU118</f>
        <v>0</v>
      </c>
      <c r="AV118" s="68">
        <f>'TRA_Stock EU28'!AV118-'TRA_Stock UK'!AV118</f>
        <v>0</v>
      </c>
      <c r="AW118" s="68">
        <f>'TRA_Stock EU28'!AW118-'TRA_Stock UK'!AW118</f>
        <v>0</v>
      </c>
      <c r="AX118" s="68">
        <f>'TRA_Stock EU28'!AX118-'TRA_Stock UK'!AX118</f>
        <v>0</v>
      </c>
      <c r="AY118" s="68">
        <f>'TRA_Stock EU28'!AY118-'TRA_Stock UK'!AY118</f>
        <v>0</v>
      </c>
      <c r="AZ118" s="68">
        <f>'TRA_Stock EU28'!AZ118-'TRA_Stock UK'!AZ118</f>
        <v>0</v>
      </c>
    </row>
    <row r="119" spans="1:52" hidden="1" x14ac:dyDescent="0.35">
      <c r="A119" s="69"/>
      <c r="B119" s="70">
        <f>'TRA_Stock EU28'!B119-'TRA_Stock UK'!B119</f>
        <v>0</v>
      </c>
      <c r="C119" s="70">
        <f>'TRA_Stock EU28'!C119-'TRA_Stock UK'!C119</f>
        <v>0</v>
      </c>
      <c r="D119" s="70">
        <f>'TRA_Stock EU28'!D119-'TRA_Stock UK'!D119</f>
        <v>0</v>
      </c>
      <c r="E119" s="70">
        <f>'TRA_Stock EU28'!E119-'TRA_Stock UK'!E119</f>
        <v>0</v>
      </c>
      <c r="F119" s="70">
        <f>'TRA_Stock EU28'!F119-'TRA_Stock UK'!F119</f>
        <v>0</v>
      </c>
      <c r="G119" s="70">
        <f>'TRA_Stock EU28'!G119-'TRA_Stock UK'!G119</f>
        <v>0</v>
      </c>
      <c r="H119" s="70">
        <f>'TRA_Stock EU28'!H119-'TRA_Stock UK'!H119</f>
        <v>0</v>
      </c>
      <c r="I119" s="70">
        <f>'TRA_Stock EU28'!I119-'TRA_Stock UK'!I119</f>
        <v>0</v>
      </c>
      <c r="J119" s="70">
        <f>'TRA_Stock EU28'!J119-'TRA_Stock UK'!J119</f>
        <v>0</v>
      </c>
      <c r="K119" s="70">
        <f>'TRA_Stock EU28'!K119-'TRA_Stock UK'!K119</f>
        <v>0</v>
      </c>
      <c r="L119" s="70">
        <f>'TRA_Stock EU28'!L119-'TRA_Stock UK'!L119</f>
        <v>0</v>
      </c>
      <c r="M119" s="70">
        <f>'TRA_Stock EU28'!M119-'TRA_Stock UK'!M119</f>
        <v>0</v>
      </c>
      <c r="N119" s="70">
        <f>'TRA_Stock EU28'!N119-'TRA_Stock UK'!N119</f>
        <v>0</v>
      </c>
      <c r="O119" s="70">
        <f>'TRA_Stock EU28'!O119-'TRA_Stock UK'!O119</f>
        <v>0</v>
      </c>
      <c r="P119" s="70">
        <f>'TRA_Stock EU28'!P119-'TRA_Stock UK'!P119</f>
        <v>0</v>
      </c>
      <c r="Q119" s="70">
        <f>'TRA_Stock EU28'!Q119-'TRA_Stock UK'!Q119</f>
        <v>0</v>
      </c>
      <c r="R119" s="70">
        <f>'TRA_Stock EU28'!R119-'TRA_Stock UK'!R119</f>
        <v>0</v>
      </c>
      <c r="S119" s="70">
        <f>'TRA_Stock EU28'!S119-'TRA_Stock UK'!S119</f>
        <v>0</v>
      </c>
      <c r="T119" s="70">
        <f>'TRA_Stock EU28'!T119-'TRA_Stock UK'!T119</f>
        <v>0</v>
      </c>
      <c r="U119" s="70">
        <f>'TRA_Stock EU28'!U119-'TRA_Stock UK'!U119</f>
        <v>0</v>
      </c>
      <c r="V119" s="70">
        <f>'TRA_Stock EU28'!V119-'TRA_Stock UK'!V119</f>
        <v>0</v>
      </c>
      <c r="W119" s="70">
        <f>'TRA_Stock EU28'!W119-'TRA_Stock UK'!W119</f>
        <v>0</v>
      </c>
      <c r="X119" s="70">
        <f>'TRA_Stock EU28'!X119-'TRA_Stock UK'!X119</f>
        <v>0</v>
      </c>
      <c r="Y119" s="70">
        <f>'TRA_Stock EU28'!Y119-'TRA_Stock UK'!Y119</f>
        <v>0</v>
      </c>
      <c r="Z119" s="70">
        <f>'TRA_Stock EU28'!Z119-'TRA_Stock UK'!Z119</f>
        <v>0</v>
      </c>
      <c r="AA119" s="70">
        <f>'TRA_Stock EU28'!AA119-'TRA_Stock UK'!AA119</f>
        <v>0</v>
      </c>
      <c r="AB119" s="70">
        <f>'TRA_Stock EU28'!AB119-'TRA_Stock UK'!AB119</f>
        <v>0</v>
      </c>
      <c r="AC119" s="70">
        <f>'TRA_Stock EU28'!AC119-'TRA_Stock UK'!AC119</f>
        <v>0</v>
      </c>
      <c r="AD119" s="70">
        <f>'TRA_Stock EU28'!AD119-'TRA_Stock UK'!AD119</f>
        <v>0</v>
      </c>
      <c r="AE119" s="70">
        <f>'TRA_Stock EU28'!AE119-'TRA_Stock UK'!AE119</f>
        <v>0</v>
      </c>
      <c r="AF119" s="70">
        <f>'TRA_Stock EU28'!AF119-'TRA_Stock UK'!AF119</f>
        <v>0</v>
      </c>
      <c r="AG119" s="70">
        <f>'TRA_Stock EU28'!AG119-'TRA_Stock UK'!AG119</f>
        <v>0</v>
      </c>
      <c r="AH119" s="70">
        <f>'TRA_Stock EU28'!AH119-'TRA_Stock UK'!AH119</f>
        <v>0</v>
      </c>
      <c r="AI119" s="70">
        <f>'TRA_Stock EU28'!AI119-'TRA_Stock UK'!AI119</f>
        <v>0</v>
      </c>
      <c r="AJ119" s="70">
        <f>'TRA_Stock EU28'!AJ119-'TRA_Stock UK'!AJ119</f>
        <v>0</v>
      </c>
      <c r="AK119" s="70">
        <f>'TRA_Stock EU28'!AK119-'TRA_Stock UK'!AK119</f>
        <v>0</v>
      </c>
      <c r="AL119" s="70">
        <f>'TRA_Stock EU28'!AL119-'TRA_Stock UK'!AL119</f>
        <v>0</v>
      </c>
      <c r="AM119" s="70">
        <f>'TRA_Stock EU28'!AM119-'TRA_Stock UK'!AM119</f>
        <v>0</v>
      </c>
      <c r="AN119" s="70">
        <f>'TRA_Stock EU28'!AN119-'TRA_Stock UK'!AN119</f>
        <v>0</v>
      </c>
      <c r="AO119" s="70">
        <f>'TRA_Stock EU28'!AO119-'TRA_Stock UK'!AO119</f>
        <v>0</v>
      </c>
      <c r="AP119" s="70">
        <f>'TRA_Stock EU28'!AP119-'TRA_Stock UK'!AP119</f>
        <v>0</v>
      </c>
      <c r="AQ119" s="70">
        <f>'TRA_Stock EU28'!AQ119-'TRA_Stock UK'!AQ119</f>
        <v>0</v>
      </c>
      <c r="AR119" s="70">
        <f>'TRA_Stock EU28'!AR119-'TRA_Stock UK'!AR119</f>
        <v>0</v>
      </c>
      <c r="AS119" s="70">
        <f>'TRA_Stock EU28'!AS119-'TRA_Stock UK'!AS119</f>
        <v>0</v>
      </c>
      <c r="AT119" s="70">
        <f>'TRA_Stock EU28'!AT119-'TRA_Stock UK'!AT119</f>
        <v>0</v>
      </c>
      <c r="AU119" s="70">
        <f>'TRA_Stock EU28'!AU119-'TRA_Stock UK'!AU119</f>
        <v>0</v>
      </c>
      <c r="AV119" s="70">
        <f>'TRA_Stock EU28'!AV119-'TRA_Stock UK'!AV119</f>
        <v>0</v>
      </c>
      <c r="AW119" s="70">
        <f>'TRA_Stock EU28'!AW119-'TRA_Stock UK'!AW119</f>
        <v>0</v>
      </c>
      <c r="AX119" s="70">
        <f>'TRA_Stock EU28'!AX119-'TRA_Stock UK'!AX119</f>
        <v>0</v>
      </c>
      <c r="AY119" s="70">
        <f>'TRA_Stock EU28'!AY119-'TRA_Stock UK'!AY119</f>
        <v>0</v>
      </c>
      <c r="AZ119" s="70">
        <f>'TRA_Stock EU28'!AZ119-'TRA_Stock UK'!AZ119</f>
        <v>0</v>
      </c>
    </row>
    <row r="120" spans="1:52" hidden="1" x14ac:dyDescent="0.35">
      <c r="A120" s="69"/>
      <c r="B120" s="70">
        <f>'TRA_Stock EU28'!B120-'TRA_Stock UK'!B120</f>
        <v>0</v>
      </c>
      <c r="C120" s="70">
        <f>'TRA_Stock EU28'!C120-'TRA_Stock UK'!C120</f>
        <v>0</v>
      </c>
      <c r="D120" s="70">
        <f>'TRA_Stock EU28'!D120-'TRA_Stock UK'!D120</f>
        <v>0</v>
      </c>
      <c r="E120" s="70">
        <f>'TRA_Stock EU28'!E120-'TRA_Stock UK'!E120</f>
        <v>0</v>
      </c>
      <c r="F120" s="70">
        <f>'TRA_Stock EU28'!F120-'TRA_Stock UK'!F120</f>
        <v>0</v>
      </c>
      <c r="G120" s="70">
        <f>'TRA_Stock EU28'!G120-'TRA_Stock UK'!G120</f>
        <v>0</v>
      </c>
      <c r="H120" s="70">
        <f>'TRA_Stock EU28'!H120-'TRA_Stock UK'!H120</f>
        <v>0</v>
      </c>
      <c r="I120" s="70">
        <f>'TRA_Stock EU28'!I120-'TRA_Stock UK'!I120</f>
        <v>0</v>
      </c>
      <c r="J120" s="70">
        <f>'TRA_Stock EU28'!J120-'TRA_Stock UK'!J120</f>
        <v>0</v>
      </c>
      <c r="K120" s="70">
        <f>'TRA_Stock EU28'!K120-'TRA_Stock UK'!K120</f>
        <v>0</v>
      </c>
      <c r="L120" s="70">
        <f>'TRA_Stock EU28'!L120-'TRA_Stock UK'!L120</f>
        <v>0</v>
      </c>
      <c r="M120" s="70">
        <f>'TRA_Stock EU28'!M120-'TRA_Stock UK'!M120</f>
        <v>0</v>
      </c>
      <c r="N120" s="70">
        <f>'TRA_Stock EU28'!N120-'TRA_Stock UK'!N120</f>
        <v>0</v>
      </c>
      <c r="O120" s="70">
        <f>'TRA_Stock EU28'!O120-'TRA_Stock UK'!O120</f>
        <v>0</v>
      </c>
      <c r="P120" s="70">
        <f>'TRA_Stock EU28'!P120-'TRA_Stock UK'!P120</f>
        <v>0</v>
      </c>
      <c r="Q120" s="70">
        <f>'TRA_Stock EU28'!Q120-'TRA_Stock UK'!Q120</f>
        <v>0</v>
      </c>
      <c r="R120" s="70">
        <f>'TRA_Stock EU28'!R120-'TRA_Stock UK'!R120</f>
        <v>0</v>
      </c>
      <c r="S120" s="70">
        <f>'TRA_Stock EU28'!S120-'TRA_Stock UK'!S120</f>
        <v>0</v>
      </c>
      <c r="T120" s="70">
        <f>'TRA_Stock EU28'!T120-'TRA_Stock UK'!T120</f>
        <v>0</v>
      </c>
      <c r="U120" s="70">
        <f>'TRA_Stock EU28'!U120-'TRA_Stock UK'!U120</f>
        <v>0</v>
      </c>
      <c r="V120" s="70">
        <f>'TRA_Stock EU28'!V120-'TRA_Stock UK'!V120</f>
        <v>0</v>
      </c>
      <c r="W120" s="70">
        <f>'TRA_Stock EU28'!W120-'TRA_Stock UK'!W120</f>
        <v>0</v>
      </c>
      <c r="X120" s="70">
        <f>'TRA_Stock EU28'!X120-'TRA_Stock UK'!X120</f>
        <v>0</v>
      </c>
      <c r="Y120" s="70">
        <f>'TRA_Stock EU28'!Y120-'TRA_Stock UK'!Y120</f>
        <v>0</v>
      </c>
      <c r="Z120" s="70">
        <f>'TRA_Stock EU28'!Z120-'TRA_Stock UK'!Z120</f>
        <v>0</v>
      </c>
      <c r="AA120" s="70">
        <f>'TRA_Stock EU28'!AA120-'TRA_Stock UK'!AA120</f>
        <v>0</v>
      </c>
      <c r="AB120" s="70">
        <f>'TRA_Stock EU28'!AB120-'TRA_Stock UK'!AB120</f>
        <v>0</v>
      </c>
      <c r="AC120" s="70">
        <f>'TRA_Stock EU28'!AC120-'TRA_Stock UK'!AC120</f>
        <v>0</v>
      </c>
      <c r="AD120" s="70">
        <f>'TRA_Stock EU28'!AD120-'TRA_Stock UK'!AD120</f>
        <v>0</v>
      </c>
      <c r="AE120" s="70">
        <f>'TRA_Stock EU28'!AE120-'TRA_Stock UK'!AE120</f>
        <v>0</v>
      </c>
      <c r="AF120" s="70">
        <f>'TRA_Stock EU28'!AF120-'TRA_Stock UK'!AF120</f>
        <v>0</v>
      </c>
      <c r="AG120" s="70">
        <f>'TRA_Stock EU28'!AG120-'TRA_Stock UK'!AG120</f>
        <v>0</v>
      </c>
      <c r="AH120" s="70">
        <f>'TRA_Stock EU28'!AH120-'TRA_Stock UK'!AH120</f>
        <v>0</v>
      </c>
      <c r="AI120" s="70">
        <f>'TRA_Stock EU28'!AI120-'TRA_Stock UK'!AI120</f>
        <v>0</v>
      </c>
      <c r="AJ120" s="70">
        <f>'TRA_Stock EU28'!AJ120-'TRA_Stock UK'!AJ120</f>
        <v>0</v>
      </c>
      <c r="AK120" s="70">
        <f>'TRA_Stock EU28'!AK120-'TRA_Stock UK'!AK120</f>
        <v>0</v>
      </c>
      <c r="AL120" s="70">
        <f>'TRA_Stock EU28'!AL120-'TRA_Stock UK'!AL120</f>
        <v>0</v>
      </c>
      <c r="AM120" s="70">
        <f>'TRA_Stock EU28'!AM120-'TRA_Stock UK'!AM120</f>
        <v>0</v>
      </c>
      <c r="AN120" s="70">
        <f>'TRA_Stock EU28'!AN120-'TRA_Stock UK'!AN120</f>
        <v>0</v>
      </c>
      <c r="AO120" s="70">
        <f>'TRA_Stock EU28'!AO120-'TRA_Stock UK'!AO120</f>
        <v>0</v>
      </c>
      <c r="AP120" s="70">
        <f>'TRA_Stock EU28'!AP120-'TRA_Stock UK'!AP120</f>
        <v>0</v>
      </c>
      <c r="AQ120" s="70">
        <f>'TRA_Stock EU28'!AQ120-'TRA_Stock UK'!AQ120</f>
        <v>0</v>
      </c>
      <c r="AR120" s="70">
        <f>'TRA_Stock EU28'!AR120-'TRA_Stock UK'!AR120</f>
        <v>0</v>
      </c>
      <c r="AS120" s="70">
        <f>'TRA_Stock EU28'!AS120-'TRA_Stock UK'!AS120</f>
        <v>0</v>
      </c>
      <c r="AT120" s="70">
        <f>'TRA_Stock EU28'!AT120-'TRA_Stock UK'!AT120</f>
        <v>0</v>
      </c>
      <c r="AU120" s="70">
        <f>'TRA_Stock EU28'!AU120-'TRA_Stock UK'!AU120</f>
        <v>0</v>
      </c>
      <c r="AV120" s="70">
        <f>'TRA_Stock EU28'!AV120-'TRA_Stock UK'!AV120</f>
        <v>0</v>
      </c>
      <c r="AW120" s="70">
        <f>'TRA_Stock EU28'!AW120-'TRA_Stock UK'!AW120</f>
        <v>0</v>
      </c>
      <c r="AX120" s="70">
        <f>'TRA_Stock EU28'!AX120-'TRA_Stock UK'!AX120</f>
        <v>0</v>
      </c>
      <c r="AY120" s="70">
        <f>'TRA_Stock EU28'!AY120-'TRA_Stock UK'!AY120</f>
        <v>0</v>
      </c>
      <c r="AZ120" s="70">
        <f>'TRA_Stock EU28'!AZ120-'TRA_Stock UK'!AZ120</f>
        <v>0</v>
      </c>
    </row>
    <row r="121" spans="1:52" hidden="1" x14ac:dyDescent="0.35">
      <c r="A121" s="69"/>
      <c r="B121" s="70">
        <f>'TRA_Stock EU28'!B121-'TRA_Stock UK'!B121</f>
        <v>0</v>
      </c>
      <c r="C121" s="70">
        <f>'TRA_Stock EU28'!C121-'TRA_Stock UK'!C121</f>
        <v>0</v>
      </c>
      <c r="D121" s="70">
        <f>'TRA_Stock EU28'!D121-'TRA_Stock UK'!D121</f>
        <v>0</v>
      </c>
      <c r="E121" s="70">
        <f>'TRA_Stock EU28'!E121-'TRA_Stock UK'!E121</f>
        <v>0</v>
      </c>
      <c r="F121" s="70">
        <f>'TRA_Stock EU28'!F121-'TRA_Stock UK'!F121</f>
        <v>0</v>
      </c>
      <c r="G121" s="70">
        <f>'TRA_Stock EU28'!G121-'TRA_Stock UK'!G121</f>
        <v>0</v>
      </c>
      <c r="H121" s="70">
        <f>'TRA_Stock EU28'!H121-'TRA_Stock UK'!H121</f>
        <v>0</v>
      </c>
      <c r="I121" s="70">
        <f>'TRA_Stock EU28'!I121-'TRA_Stock UK'!I121</f>
        <v>0</v>
      </c>
      <c r="J121" s="70">
        <f>'TRA_Stock EU28'!J121-'TRA_Stock UK'!J121</f>
        <v>0</v>
      </c>
      <c r="K121" s="70">
        <f>'TRA_Stock EU28'!K121-'TRA_Stock UK'!K121</f>
        <v>0</v>
      </c>
      <c r="L121" s="70">
        <f>'TRA_Stock EU28'!L121-'TRA_Stock UK'!L121</f>
        <v>0</v>
      </c>
      <c r="M121" s="70">
        <f>'TRA_Stock EU28'!M121-'TRA_Stock UK'!M121</f>
        <v>0</v>
      </c>
      <c r="N121" s="70">
        <f>'TRA_Stock EU28'!N121-'TRA_Stock UK'!N121</f>
        <v>0</v>
      </c>
      <c r="O121" s="70">
        <f>'TRA_Stock EU28'!O121-'TRA_Stock UK'!O121</f>
        <v>0</v>
      </c>
      <c r="P121" s="70">
        <f>'TRA_Stock EU28'!P121-'TRA_Stock UK'!P121</f>
        <v>0</v>
      </c>
      <c r="Q121" s="70">
        <f>'TRA_Stock EU28'!Q121-'TRA_Stock UK'!Q121</f>
        <v>0</v>
      </c>
      <c r="R121" s="70">
        <f>'TRA_Stock EU28'!R121-'TRA_Stock UK'!R121</f>
        <v>0</v>
      </c>
      <c r="S121" s="70">
        <f>'TRA_Stock EU28'!S121-'TRA_Stock UK'!S121</f>
        <v>0</v>
      </c>
      <c r="T121" s="70">
        <f>'TRA_Stock EU28'!T121-'TRA_Stock UK'!T121</f>
        <v>0</v>
      </c>
      <c r="U121" s="70">
        <f>'TRA_Stock EU28'!U121-'TRA_Stock UK'!U121</f>
        <v>0</v>
      </c>
      <c r="V121" s="70">
        <f>'TRA_Stock EU28'!V121-'TRA_Stock UK'!V121</f>
        <v>0</v>
      </c>
      <c r="W121" s="70">
        <f>'TRA_Stock EU28'!W121-'TRA_Stock UK'!W121</f>
        <v>0</v>
      </c>
      <c r="X121" s="70">
        <f>'TRA_Stock EU28'!X121-'TRA_Stock UK'!X121</f>
        <v>0</v>
      </c>
      <c r="Y121" s="70">
        <f>'TRA_Stock EU28'!Y121-'TRA_Stock UK'!Y121</f>
        <v>0</v>
      </c>
      <c r="Z121" s="70">
        <f>'TRA_Stock EU28'!Z121-'TRA_Stock UK'!Z121</f>
        <v>0</v>
      </c>
      <c r="AA121" s="70">
        <f>'TRA_Stock EU28'!AA121-'TRA_Stock UK'!AA121</f>
        <v>0</v>
      </c>
      <c r="AB121" s="70">
        <f>'TRA_Stock EU28'!AB121-'TRA_Stock UK'!AB121</f>
        <v>0</v>
      </c>
      <c r="AC121" s="70">
        <f>'TRA_Stock EU28'!AC121-'TRA_Stock UK'!AC121</f>
        <v>0</v>
      </c>
      <c r="AD121" s="70">
        <f>'TRA_Stock EU28'!AD121-'TRA_Stock UK'!AD121</f>
        <v>0</v>
      </c>
      <c r="AE121" s="70">
        <f>'TRA_Stock EU28'!AE121-'TRA_Stock UK'!AE121</f>
        <v>0</v>
      </c>
      <c r="AF121" s="70">
        <f>'TRA_Stock EU28'!AF121-'TRA_Stock UK'!AF121</f>
        <v>0</v>
      </c>
      <c r="AG121" s="70">
        <f>'TRA_Stock EU28'!AG121-'TRA_Stock UK'!AG121</f>
        <v>0</v>
      </c>
      <c r="AH121" s="70">
        <f>'TRA_Stock EU28'!AH121-'TRA_Stock UK'!AH121</f>
        <v>0</v>
      </c>
      <c r="AI121" s="70">
        <f>'TRA_Stock EU28'!AI121-'TRA_Stock UK'!AI121</f>
        <v>0</v>
      </c>
      <c r="AJ121" s="70">
        <f>'TRA_Stock EU28'!AJ121-'TRA_Stock UK'!AJ121</f>
        <v>0</v>
      </c>
      <c r="AK121" s="70">
        <f>'TRA_Stock EU28'!AK121-'TRA_Stock UK'!AK121</f>
        <v>0</v>
      </c>
      <c r="AL121" s="70">
        <f>'TRA_Stock EU28'!AL121-'TRA_Stock UK'!AL121</f>
        <v>0</v>
      </c>
      <c r="AM121" s="70">
        <f>'TRA_Stock EU28'!AM121-'TRA_Stock UK'!AM121</f>
        <v>0</v>
      </c>
      <c r="AN121" s="70">
        <f>'TRA_Stock EU28'!AN121-'TRA_Stock UK'!AN121</f>
        <v>0</v>
      </c>
      <c r="AO121" s="70">
        <f>'TRA_Stock EU28'!AO121-'TRA_Stock UK'!AO121</f>
        <v>0</v>
      </c>
      <c r="AP121" s="70">
        <f>'TRA_Stock EU28'!AP121-'TRA_Stock UK'!AP121</f>
        <v>0</v>
      </c>
      <c r="AQ121" s="70">
        <f>'TRA_Stock EU28'!AQ121-'TRA_Stock UK'!AQ121</f>
        <v>0</v>
      </c>
      <c r="AR121" s="70">
        <f>'TRA_Stock EU28'!AR121-'TRA_Stock UK'!AR121</f>
        <v>0</v>
      </c>
      <c r="AS121" s="70">
        <f>'TRA_Stock EU28'!AS121-'TRA_Stock UK'!AS121</f>
        <v>0</v>
      </c>
      <c r="AT121" s="70">
        <f>'TRA_Stock EU28'!AT121-'TRA_Stock UK'!AT121</f>
        <v>0</v>
      </c>
      <c r="AU121" s="70">
        <f>'TRA_Stock EU28'!AU121-'TRA_Stock UK'!AU121</f>
        <v>0</v>
      </c>
      <c r="AV121" s="70">
        <f>'TRA_Stock EU28'!AV121-'TRA_Stock UK'!AV121</f>
        <v>0</v>
      </c>
      <c r="AW121" s="70">
        <f>'TRA_Stock EU28'!AW121-'TRA_Stock UK'!AW121</f>
        <v>0</v>
      </c>
      <c r="AX121" s="70">
        <f>'TRA_Stock EU28'!AX121-'TRA_Stock UK'!AX121</f>
        <v>0</v>
      </c>
      <c r="AY121" s="70">
        <f>'TRA_Stock EU28'!AY121-'TRA_Stock UK'!AY121</f>
        <v>0</v>
      </c>
      <c r="AZ121" s="70">
        <f>'TRA_Stock EU28'!AZ121-'TRA_Stock UK'!AZ121</f>
        <v>0</v>
      </c>
    </row>
    <row r="122" spans="1:52" hidden="1" x14ac:dyDescent="0.35">
      <c r="A122" s="69"/>
      <c r="B122" s="70">
        <f>'TRA_Stock EU28'!B122-'TRA_Stock UK'!B122</f>
        <v>0</v>
      </c>
      <c r="C122" s="70">
        <f>'TRA_Stock EU28'!C122-'TRA_Stock UK'!C122</f>
        <v>0</v>
      </c>
      <c r="D122" s="70">
        <f>'TRA_Stock EU28'!D122-'TRA_Stock UK'!D122</f>
        <v>0</v>
      </c>
      <c r="E122" s="70">
        <f>'TRA_Stock EU28'!E122-'TRA_Stock UK'!E122</f>
        <v>0</v>
      </c>
      <c r="F122" s="70">
        <f>'TRA_Stock EU28'!F122-'TRA_Stock UK'!F122</f>
        <v>0</v>
      </c>
      <c r="G122" s="70">
        <f>'TRA_Stock EU28'!G122-'TRA_Stock UK'!G122</f>
        <v>0</v>
      </c>
      <c r="H122" s="70">
        <f>'TRA_Stock EU28'!H122-'TRA_Stock UK'!H122</f>
        <v>0</v>
      </c>
      <c r="I122" s="70">
        <f>'TRA_Stock EU28'!I122-'TRA_Stock UK'!I122</f>
        <v>0</v>
      </c>
      <c r="J122" s="70">
        <f>'TRA_Stock EU28'!J122-'TRA_Stock UK'!J122</f>
        <v>0</v>
      </c>
      <c r="K122" s="70">
        <f>'TRA_Stock EU28'!K122-'TRA_Stock UK'!K122</f>
        <v>0</v>
      </c>
      <c r="L122" s="70">
        <f>'TRA_Stock EU28'!L122-'TRA_Stock UK'!L122</f>
        <v>0</v>
      </c>
      <c r="M122" s="70">
        <f>'TRA_Stock EU28'!M122-'TRA_Stock UK'!M122</f>
        <v>0</v>
      </c>
      <c r="N122" s="70">
        <f>'TRA_Stock EU28'!N122-'TRA_Stock UK'!N122</f>
        <v>0</v>
      </c>
      <c r="O122" s="70">
        <f>'TRA_Stock EU28'!O122-'TRA_Stock UK'!O122</f>
        <v>0</v>
      </c>
      <c r="P122" s="70">
        <f>'TRA_Stock EU28'!P122-'TRA_Stock UK'!P122</f>
        <v>0</v>
      </c>
      <c r="Q122" s="70">
        <f>'TRA_Stock EU28'!Q122-'TRA_Stock UK'!Q122</f>
        <v>0</v>
      </c>
      <c r="R122" s="70">
        <f>'TRA_Stock EU28'!R122-'TRA_Stock UK'!R122</f>
        <v>0</v>
      </c>
      <c r="S122" s="70">
        <f>'TRA_Stock EU28'!S122-'TRA_Stock UK'!S122</f>
        <v>0</v>
      </c>
      <c r="T122" s="70">
        <f>'TRA_Stock EU28'!T122-'TRA_Stock UK'!T122</f>
        <v>0</v>
      </c>
      <c r="U122" s="70">
        <f>'TRA_Stock EU28'!U122-'TRA_Stock UK'!U122</f>
        <v>0</v>
      </c>
      <c r="V122" s="70">
        <f>'TRA_Stock EU28'!V122-'TRA_Stock UK'!V122</f>
        <v>0</v>
      </c>
      <c r="W122" s="70">
        <f>'TRA_Stock EU28'!W122-'TRA_Stock UK'!W122</f>
        <v>0</v>
      </c>
      <c r="X122" s="70">
        <f>'TRA_Stock EU28'!X122-'TRA_Stock UK'!X122</f>
        <v>0</v>
      </c>
      <c r="Y122" s="70">
        <f>'TRA_Stock EU28'!Y122-'TRA_Stock UK'!Y122</f>
        <v>0</v>
      </c>
      <c r="Z122" s="70">
        <f>'TRA_Stock EU28'!Z122-'TRA_Stock UK'!Z122</f>
        <v>0</v>
      </c>
      <c r="AA122" s="70">
        <f>'TRA_Stock EU28'!AA122-'TRA_Stock UK'!AA122</f>
        <v>0</v>
      </c>
      <c r="AB122" s="70">
        <f>'TRA_Stock EU28'!AB122-'TRA_Stock UK'!AB122</f>
        <v>0</v>
      </c>
      <c r="AC122" s="70">
        <f>'TRA_Stock EU28'!AC122-'TRA_Stock UK'!AC122</f>
        <v>0</v>
      </c>
      <c r="AD122" s="70">
        <f>'TRA_Stock EU28'!AD122-'TRA_Stock UK'!AD122</f>
        <v>0</v>
      </c>
      <c r="AE122" s="70">
        <f>'TRA_Stock EU28'!AE122-'TRA_Stock UK'!AE122</f>
        <v>0</v>
      </c>
      <c r="AF122" s="70">
        <f>'TRA_Stock EU28'!AF122-'TRA_Stock UK'!AF122</f>
        <v>0</v>
      </c>
      <c r="AG122" s="70">
        <f>'TRA_Stock EU28'!AG122-'TRA_Stock UK'!AG122</f>
        <v>0</v>
      </c>
      <c r="AH122" s="70">
        <f>'TRA_Stock EU28'!AH122-'TRA_Stock UK'!AH122</f>
        <v>0</v>
      </c>
      <c r="AI122" s="70">
        <f>'TRA_Stock EU28'!AI122-'TRA_Stock UK'!AI122</f>
        <v>0</v>
      </c>
      <c r="AJ122" s="70">
        <f>'TRA_Stock EU28'!AJ122-'TRA_Stock UK'!AJ122</f>
        <v>0</v>
      </c>
      <c r="AK122" s="70">
        <f>'TRA_Stock EU28'!AK122-'TRA_Stock UK'!AK122</f>
        <v>0</v>
      </c>
      <c r="AL122" s="70">
        <f>'TRA_Stock EU28'!AL122-'TRA_Stock UK'!AL122</f>
        <v>0</v>
      </c>
      <c r="AM122" s="70">
        <f>'TRA_Stock EU28'!AM122-'TRA_Stock UK'!AM122</f>
        <v>0</v>
      </c>
      <c r="AN122" s="70">
        <f>'TRA_Stock EU28'!AN122-'TRA_Stock UK'!AN122</f>
        <v>0</v>
      </c>
      <c r="AO122" s="70">
        <f>'TRA_Stock EU28'!AO122-'TRA_Stock UK'!AO122</f>
        <v>0</v>
      </c>
      <c r="AP122" s="70">
        <f>'TRA_Stock EU28'!AP122-'TRA_Stock UK'!AP122</f>
        <v>0</v>
      </c>
      <c r="AQ122" s="70">
        <f>'TRA_Stock EU28'!AQ122-'TRA_Stock UK'!AQ122</f>
        <v>0</v>
      </c>
      <c r="AR122" s="70">
        <f>'TRA_Stock EU28'!AR122-'TRA_Stock UK'!AR122</f>
        <v>0</v>
      </c>
      <c r="AS122" s="70">
        <f>'TRA_Stock EU28'!AS122-'TRA_Stock UK'!AS122</f>
        <v>0</v>
      </c>
      <c r="AT122" s="70">
        <f>'TRA_Stock EU28'!AT122-'TRA_Stock UK'!AT122</f>
        <v>0</v>
      </c>
      <c r="AU122" s="70">
        <f>'TRA_Stock EU28'!AU122-'TRA_Stock UK'!AU122</f>
        <v>0</v>
      </c>
      <c r="AV122" s="70">
        <f>'TRA_Stock EU28'!AV122-'TRA_Stock UK'!AV122</f>
        <v>0</v>
      </c>
      <c r="AW122" s="70">
        <f>'TRA_Stock EU28'!AW122-'TRA_Stock UK'!AW122</f>
        <v>0</v>
      </c>
      <c r="AX122" s="70">
        <f>'TRA_Stock EU28'!AX122-'TRA_Stock UK'!AX122</f>
        <v>0</v>
      </c>
      <c r="AY122" s="70">
        <f>'TRA_Stock EU28'!AY122-'TRA_Stock UK'!AY122</f>
        <v>0</v>
      </c>
      <c r="AZ122" s="70">
        <f>'TRA_Stock EU28'!AZ122-'TRA_Stock UK'!AZ122</f>
        <v>0</v>
      </c>
    </row>
    <row r="123" spans="1:52" hidden="1" x14ac:dyDescent="0.35">
      <c r="A123" s="69"/>
      <c r="B123" s="70">
        <f>'TRA_Stock EU28'!B123-'TRA_Stock UK'!B123</f>
        <v>0</v>
      </c>
      <c r="C123" s="70">
        <f>'TRA_Stock EU28'!C123-'TRA_Stock UK'!C123</f>
        <v>0</v>
      </c>
      <c r="D123" s="70">
        <f>'TRA_Stock EU28'!D123-'TRA_Stock UK'!D123</f>
        <v>0</v>
      </c>
      <c r="E123" s="70">
        <f>'TRA_Stock EU28'!E123-'TRA_Stock UK'!E123</f>
        <v>0</v>
      </c>
      <c r="F123" s="70">
        <f>'TRA_Stock EU28'!F123-'TRA_Stock UK'!F123</f>
        <v>0</v>
      </c>
      <c r="G123" s="70">
        <f>'TRA_Stock EU28'!G123-'TRA_Stock UK'!G123</f>
        <v>0</v>
      </c>
      <c r="H123" s="70">
        <f>'TRA_Stock EU28'!H123-'TRA_Stock UK'!H123</f>
        <v>0</v>
      </c>
      <c r="I123" s="70">
        <f>'TRA_Stock EU28'!I123-'TRA_Stock UK'!I123</f>
        <v>0</v>
      </c>
      <c r="J123" s="70">
        <f>'TRA_Stock EU28'!J123-'TRA_Stock UK'!J123</f>
        <v>0</v>
      </c>
      <c r="K123" s="70">
        <f>'TRA_Stock EU28'!K123-'TRA_Stock UK'!K123</f>
        <v>0</v>
      </c>
      <c r="L123" s="70">
        <f>'TRA_Stock EU28'!L123-'TRA_Stock UK'!L123</f>
        <v>0</v>
      </c>
      <c r="M123" s="70">
        <f>'TRA_Stock EU28'!M123-'TRA_Stock UK'!M123</f>
        <v>0</v>
      </c>
      <c r="N123" s="70">
        <f>'TRA_Stock EU28'!N123-'TRA_Stock UK'!N123</f>
        <v>0</v>
      </c>
      <c r="O123" s="70">
        <f>'TRA_Stock EU28'!O123-'TRA_Stock UK'!O123</f>
        <v>0</v>
      </c>
      <c r="P123" s="70">
        <f>'TRA_Stock EU28'!P123-'TRA_Stock UK'!P123</f>
        <v>0</v>
      </c>
      <c r="Q123" s="70">
        <f>'TRA_Stock EU28'!Q123-'TRA_Stock UK'!Q123</f>
        <v>0</v>
      </c>
      <c r="R123" s="70">
        <f>'TRA_Stock EU28'!R123-'TRA_Stock UK'!R123</f>
        <v>0</v>
      </c>
      <c r="S123" s="70">
        <f>'TRA_Stock EU28'!S123-'TRA_Stock UK'!S123</f>
        <v>0</v>
      </c>
      <c r="T123" s="70">
        <f>'TRA_Stock EU28'!T123-'TRA_Stock UK'!T123</f>
        <v>0</v>
      </c>
      <c r="U123" s="70">
        <f>'TRA_Stock EU28'!U123-'TRA_Stock UK'!U123</f>
        <v>0</v>
      </c>
      <c r="V123" s="70">
        <f>'TRA_Stock EU28'!V123-'TRA_Stock UK'!V123</f>
        <v>0</v>
      </c>
      <c r="W123" s="70">
        <f>'TRA_Stock EU28'!W123-'TRA_Stock UK'!W123</f>
        <v>0</v>
      </c>
      <c r="X123" s="70">
        <f>'TRA_Stock EU28'!X123-'TRA_Stock UK'!X123</f>
        <v>0</v>
      </c>
      <c r="Y123" s="70">
        <f>'TRA_Stock EU28'!Y123-'TRA_Stock UK'!Y123</f>
        <v>0</v>
      </c>
      <c r="Z123" s="70">
        <f>'TRA_Stock EU28'!Z123-'TRA_Stock UK'!Z123</f>
        <v>0</v>
      </c>
      <c r="AA123" s="70">
        <f>'TRA_Stock EU28'!AA123-'TRA_Stock UK'!AA123</f>
        <v>0</v>
      </c>
      <c r="AB123" s="70">
        <f>'TRA_Stock EU28'!AB123-'TRA_Stock UK'!AB123</f>
        <v>0</v>
      </c>
      <c r="AC123" s="70">
        <f>'TRA_Stock EU28'!AC123-'TRA_Stock UK'!AC123</f>
        <v>0</v>
      </c>
      <c r="AD123" s="70">
        <f>'TRA_Stock EU28'!AD123-'TRA_Stock UK'!AD123</f>
        <v>0</v>
      </c>
      <c r="AE123" s="70">
        <f>'TRA_Stock EU28'!AE123-'TRA_Stock UK'!AE123</f>
        <v>0</v>
      </c>
      <c r="AF123" s="70">
        <f>'TRA_Stock EU28'!AF123-'TRA_Stock UK'!AF123</f>
        <v>0</v>
      </c>
      <c r="AG123" s="70">
        <f>'TRA_Stock EU28'!AG123-'TRA_Stock UK'!AG123</f>
        <v>0</v>
      </c>
      <c r="AH123" s="70">
        <f>'TRA_Stock EU28'!AH123-'TRA_Stock UK'!AH123</f>
        <v>0</v>
      </c>
      <c r="AI123" s="70">
        <f>'TRA_Stock EU28'!AI123-'TRA_Stock UK'!AI123</f>
        <v>0</v>
      </c>
      <c r="AJ123" s="70">
        <f>'TRA_Stock EU28'!AJ123-'TRA_Stock UK'!AJ123</f>
        <v>0</v>
      </c>
      <c r="AK123" s="70">
        <f>'TRA_Stock EU28'!AK123-'TRA_Stock UK'!AK123</f>
        <v>0</v>
      </c>
      <c r="AL123" s="70">
        <f>'TRA_Stock EU28'!AL123-'TRA_Stock UK'!AL123</f>
        <v>0</v>
      </c>
      <c r="AM123" s="70">
        <f>'TRA_Stock EU28'!AM123-'TRA_Stock UK'!AM123</f>
        <v>0</v>
      </c>
      <c r="AN123" s="70">
        <f>'TRA_Stock EU28'!AN123-'TRA_Stock UK'!AN123</f>
        <v>0</v>
      </c>
      <c r="AO123" s="70">
        <f>'TRA_Stock EU28'!AO123-'TRA_Stock UK'!AO123</f>
        <v>0</v>
      </c>
      <c r="AP123" s="70">
        <f>'TRA_Stock EU28'!AP123-'TRA_Stock UK'!AP123</f>
        <v>0</v>
      </c>
      <c r="AQ123" s="70">
        <f>'TRA_Stock EU28'!AQ123-'TRA_Stock UK'!AQ123</f>
        <v>0</v>
      </c>
      <c r="AR123" s="70">
        <f>'TRA_Stock EU28'!AR123-'TRA_Stock UK'!AR123</f>
        <v>0</v>
      </c>
      <c r="AS123" s="70">
        <f>'TRA_Stock EU28'!AS123-'TRA_Stock UK'!AS123</f>
        <v>0</v>
      </c>
      <c r="AT123" s="70">
        <f>'TRA_Stock EU28'!AT123-'TRA_Stock UK'!AT123</f>
        <v>0</v>
      </c>
      <c r="AU123" s="70">
        <f>'TRA_Stock EU28'!AU123-'TRA_Stock UK'!AU123</f>
        <v>0</v>
      </c>
      <c r="AV123" s="70">
        <f>'TRA_Stock EU28'!AV123-'TRA_Stock UK'!AV123</f>
        <v>0</v>
      </c>
      <c r="AW123" s="70">
        <f>'TRA_Stock EU28'!AW123-'TRA_Stock UK'!AW123</f>
        <v>0</v>
      </c>
      <c r="AX123" s="70">
        <f>'TRA_Stock EU28'!AX123-'TRA_Stock UK'!AX123</f>
        <v>0</v>
      </c>
      <c r="AY123" s="70">
        <f>'TRA_Stock EU28'!AY123-'TRA_Stock UK'!AY123</f>
        <v>0</v>
      </c>
      <c r="AZ123" s="70">
        <f>'TRA_Stock EU28'!AZ123-'TRA_Stock UK'!AZ123</f>
        <v>0</v>
      </c>
    </row>
    <row r="124" spans="1:52" hidden="1" x14ac:dyDescent="0.35">
      <c r="A124" s="69"/>
      <c r="B124" s="70">
        <f>'TRA_Stock EU28'!B124-'TRA_Stock UK'!B124</f>
        <v>0</v>
      </c>
      <c r="C124" s="70">
        <f>'TRA_Stock EU28'!C124-'TRA_Stock UK'!C124</f>
        <v>0</v>
      </c>
      <c r="D124" s="70">
        <f>'TRA_Stock EU28'!D124-'TRA_Stock UK'!D124</f>
        <v>0</v>
      </c>
      <c r="E124" s="70">
        <f>'TRA_Stock EU28'!E124-'TRA_Stock UK'!E124</f>
        <v>0</v>
      </c>
      <c r="F124" s="70">
        <f>'TRA_Stock EU28'!F124-'TRA_Stock UK'!F124</f>
        <v>0</v>
      </c>
      <c r="G124" s="70">
        <f>'TRA_Stock EU28'!G124-'TRA_Stock UK'!G124</f>
        <v>0</v>
      </c>
      <c r="H124" s="70">
        <f>'TRA_Stock EU28'!H124-'TRA_Stock UK'!H124</f>
        <v>0</v>
      </c>
      <c r="I124" s="70">
        <f>'TRA_Stock EU28'!I124-'TRA_Stock UK'!I124</f>
        <v>0</v>
      </c>
      <c r="J124" s="70">
        <f>'TRA_Stock EU28'!J124-'TRA_Stock UK'!J124</f>
        <v>0</v>
      </c>
      <c r="K124" s="70">
        <f>'TRA_Stock EU28'!K124-'TRA_Stock UK'!K124</f>
        <v>0</v>
      </c>
      <c r="L124" s="70">
        <f>'TRA_Stock EU28'!L124-'TRA_Stock UK'!L124</f>
        <v>0</v>
      </c>
      <c r="M124" s="70">
        <f>'TRA_Stock EU28'!M124-'TRA_Stock UK'!M124</f>
        <v>0</v>
      </c>
      <c r="N124" s="70">
        <f>'TRA_Stock EU28'!N124-'TRA_Stock UK'!N124</f>
        <v>0</v>
      </c>
      <c r="O124" s="70">
        <f>'TRA_Stock EU28'!O124-'TRA_Stock UK'!O124</f>
        <v>0</v>
      </c>
      <c r="P124" s="70">
        <f>'TRA_Stock EU28'!P124-'TRA_Stock UK'!P124</f>
        <v>0</v>
      </c>
      <c r="Q124" s="70">
        <f>'TRA_Stock EU28'!Q124-'TRA_Stock UK'!Q124</f>
        <v>0</v>
      </c>
      <c r="R124" s="70">
        <f>'TRA_Stock EU28'!R124-'TRA_Stock UK'!R124</f>
        <v>0</v>
      </c>
      <c r="S124" s="70">
        <f>'TRA_Stock EU28'!S124-'TRA_Stock UK'!S124</f>
        <v>0</v>
      </c>
      <c r="T124" s="70">
        <f>'TRA_Stock EU28'!T124-'TRA_Stock UK'!T124</f>
        <v>0</v>
      </c>
      <c r="U124" s="70">
        <f>'TRA_Stock EU28'!U124-'TRA_Stock UK'!U124</f>
        <v>0</v>
      </c>
      <c r="V124" s="70">
        <f>'TRA_Stock EU28'!V124-'TRA_Stock UK'!V124</f>
        <v>0</v>
      </c>
      <c r="W124" s="70">
        <f>'TRA_Stock EU28'!W124-'TRA_Stock UK'!W124</f>
        <v>0</v>
      </c>
      <c r="X124" s="70">
        <f>'TRA_Stock EU28'!X124-'TRA_Stock UK'!X124</f>
        <v>0</v>
      </c>
      <c r="Y124" s="70">
        <f>'TRA_Stock EU28'!Y124-'TRA_Stock UK'!Y124</f>
        <v>0</v>
      </c>
      <c r="Z124" s="70">
        <f>'TRA_Stock EU28'!Z124-'TRA_Stock UK'!Z124</f>
        <v>0</v>
      </c>
      <c r="AA124" s="70">
        <f>'TRA_Stock EU28'!AA124-'TRA_Stock UK'!AA124</f>
        <v>0</v>
      </c>
      <c r="AB124" s="70">
        <f>'TRA_Stock EU28'!AB124-'TRA_Stock UK'!AB124</f>
        <v>0</v>
      </c>
      <c r="AC124" s="70">
        <f>'TRA_Stock EU28'!AC124-'TRA_Stock UK'!AC124</f>
        <v>0</v>
      </c>
      <c r="AD124" s="70">
        <f>'TRA_Stock EU28'!AD124-'TRA_Stock UK'!AD124</f>
        <v>0</v>
      </c>
      <c r="AE124" s="70">
        <f>'TRA_Stock EU28'!AE124-'TRA_Stock UK'!AE124</f>
        <v>0</v>
      </c>
      <c r="AF124" s="70">
        <f>'TRA_Stock EU28'!AF124-'TRA_Stock UK'!AF124</f>
        <v>0</v>
      </c>
      <c r="AG124" s="70">
        <f>'TRA_Stock EU28'!AG124-'TRA_Stock UK'!AG124</f>
        <v>0</v>
      </c>
      <c r="AH124" s="70">
        <f>'TRA_Stock EU28'!AH124-'TRA_Stock UK'!AH124</f>
        <v>0</v>
      </c>
      <c r="AI124" s="70">
        <f>'TRA_Stock EU28'!AI124-'TRA_Stock UK'!AI124</f>
        <v>0</v>
      </c>
      <c r="AJ124" s="70">
        <f>'TRA_Stock EU28'!AJ124-'TRA_Stock UK'!AJ124</f>
        <v>0</v>
      </c>
      <c r="AK124" s="70">
        <f>'TRA_Stock EU28'!AK124-'TRA_Stock UK'!AK124</f>
        <v>0</v>
      </c>
      <c r="AL124" s="70">
        <f>'TRA_Stock EU28'!AL124-'TRA_Stock UK'!AL124</f>
        <v>0</v>
      </c>
      <c r="AM124" s="70">
        <f>'TRA_Stock EU28'!AM124-'TRA_Stock UK'!AM124</f>
        <v>0</v>
      </c>
      <c r="AN124" s="70">
        <f>'TRA_Stock EU28'!AN124-'TRA_Stock UK'!AN124</f>
        <v>0</v>
      </c>
      <c r="AO124" s="70">
        <f>'TRA_Stock EU28'!AO124-'TRA_Stock UK'!AO124</f>
        <v>0</v>
      </c>
      <c r="AP124" s="70">
        <f>'TRA_Stock EU28'!AP124-'TRA_Stock UK'!AP124</f>
        <v>0</v>
      </c>
      <c r="AQ124" s="70">
        <f>'TRA_Stock EU28'!AQ124-'TRA_Stock UK'!AQ124</f>
        <v>0</v>
      </c>
      <c r="AR124" s="70">
        <f>'TRA_Stock EU28'!AR124-'TRA_Stock UK'!AR124</f>
        <v>0</v>
      </c>
      <c r="AS124" s="70">
        <f>'TRA_Stock EU28'!AS124-'TRA_Stock UK'!AS124</f>
        <v>0</v>
      </c>
      <c r="AT124" s="70">
        <f>'TRA_Stock EU28'!AT124-'TRA_Stock UK'!AT124</f>
        <v>0</v>
      </c>
      <c r="AU124" s="70">
        <f>'TRA_Stock EU28'!AU124-'TRA_Stock UK'!AU124</f>
        <v>0</v>
      </c>
      <c r="AV124" s="70">
        <f>'TRA_Stock EU28'!AV124-'TRA_Stock UK'!AV124</f>
        <v>0</v>
      </c>
      <c r="AW124" s="70">
        <f>'TRA_Stock EU28'!AW124-'TRA_Stock UK'!AW124</f>
        <v>0</v>
      </c>
      <c r="AX124" s="70">
        <f>'TRA_Stock EU28'!AX124-'TRA_Stock UK'!AX124</f>
        <v>0</v>
      </c>
      <c r="AY124" s="70">
        <f>'TRA_Stock EU28'!AY124-'TRA_Stock UK'!AY124</f>
        <v>0</v>
      </c>
      <c r="AZ124" s="70">
        <f>'TRA_Stock EU28'!AZ124-'TRA_Stock UK'!AZ124</f>
        <v>0</v>
      </c>
    </row>
    <row r="125" spans="1:52" hidden="1" x14ac:dyDescent="0.35">
      <c r="A125" s="69"/>
      <c r="B125" s="70">
        <f>'TRA_Stock EU28'!B125-'TRA_Stock UK'!B125</f>
        <v>0</v>
      </c>
      <c r="C125" s="70">
        <f>'TRA_Stock EU28'!C125-'TRA_Stock UK'!C125</f>
        <v>0</v>
      </c>
      <c r="D125" s="70">
        <f>'TRA_Stock EU28'!D125-'TRA_Stock UK'!D125</f>
        <v>0</v>
      </c>
      <c r="E125" s="70">
        <f>'TRA_Stock EU28'!E125-'TRA_Stock UK'!E125</f>
        <v>0</v>
      </c>
      <c r="F125" s="70">
        <f>'TRA_Stock EU28'!F125-'TRA_Stock UK'!F125</f>
        <v>0</v>
      </c>
      <c r="G125" s="70">
        <f>'TRA_Stock EU28'!G125-'TRA_Stock UK'!G125</f>
        <v>0</v>
      </c>
      <c r="H125" s="70">
        <f>'TRA_Stock EU28'!H125-'TRA_Stock UK'!H125</f>
        <v>0</v>
      </c>
      <c r="I125" s="70">
        <f>'TRA_Stock EU28'!I125-'TRA_Stock UK'!I125</f>
        <v>0</v>
      </c>
      <c r="J125" s="70">
        <f>'TRA_Stock EU28'!J125-'TRA_Stock UK'!J125</f>
        <v>0</v>
      </c>
      <c r="K125" s="70">
        <f>'TRA_Stock EU28'!K125-'TRA_Stock UK'!K125</f>
        <v>0</v>
      </c>
      <c r="L125" s="70">
        <f>'TRA_Stock EU28'!L125-'TRA_Stock UK'!L125</f>
        <v>0</v>
      </c>
      <c r="M125" s="70">
        <f>'TRA_Stock EU28'!M125-'TRA_Stock UK'!M125</f>
        <v>0</v>
      </c>
      <c r="N125" s="70">
        <f>'TRA_Stock EU28'!N125-'TRA_Stock UK'!N125</f>
        <v>0</v>
      </c>
      <c r="O125" s="70">
        <f>'TRA_Stock EU28'!O125-'TRA_Stock UK'!O125</f>
        <v>0</v>
      </c>
      <c r="P125" s="70">
        <f>'TRA_Stock EU28'!P125-'TRA_Stock UK'!P125</f>
        <v>0</v>
      </c>
      <c r="Q125" s="70">
        <f>'TRA_Stock EU28'!Q125-'TRA_Stock UK'!Q125</f>
        <v>0</v>
      </c>
      <c r="R125" s="70">
        <f>'TRA_Stock EU28'!R125-'TRA_Stock UK'!R125</f>
        <v>0</v>
      </c>
      <c r="S125" s="70">
        <f>'TRA_Stock EU28'!S125-'TRA_Stock UK'!S125</f>
        <v>0</v>
      </c>
      <c r="T125" s="70">
        <f>'TRA_Stock EU28'!T125-'TRA_Stock UK'!T125</f>
        <v>0</v>
      </c>
      <c r="U125" s="70">
        <f>'TRA_Stock EU28'!U125-'TRA_Stock UK'!U125</f>
        <v>0</v>
      </c>
      <c r="V125" s="70">
        <f>'TRA_Stock EU28'!V125-'TRA_Stock UK'!V125</f>
        <v>0</v>
      </c>
      <c r="W125" s="70">
        <f>'TRA_Stock EU28'!W125-'TRA_Stock UK'!W125</f>
        <v>0</v>
      </c>
      <c r="X125" s="70">
        <f>'TRA_Stock EU28'!X125-'TRA_Stock UK'!X125</f>
        <v>0</v>
      </c>
      <c r="Y125" s="70">
        <f>'TRA_Stock EU28'!Y125-'TRA_Stock UK'!Y125</f>
        <v>0</v>
      </c>
      <c r="Z125" s="70">
        <f>'TRA_Stock EU28'!Z125-'TRA_Stock UK'!Z125</f>
        <v>0</v>
      </c>
      <c r="AA125" s="70">
        <f>'TRA_Stock EU28'!AA125-'TRA_Stock UK'!AA125</f>
        <v>0</v>
      </c>
      <c r="AB125" s="70">
        <f>'TRA_Stock EU28'!AB125-'TRA_Stock UK'!AB125</f>
        <v>0</v>
      </c>
      <c r="AC125" s="70">
        <f>'TRA_Stock EU28'!AC125-'TRA_Stock UK'!AC125</f>
        <v>0</v>
      </c>
      <c r="AD125" s="70">
        <f>'TRA_Stock EU28'!AD125-'TRA_Stock UK'!AD125</f>
        <v>0</v>
      </c>
      <c r="AE125" s="70">
        <f>'TRA_Stock EU28'!AE125-'TRA_Stock UK'!AE125</f>
        <v>0</v>
      </c>
      <c r="AF125" s="70">
        <f>'TRA_Stock EU28'!AF125-'TRA_Stock UK'!AF125</f>
        <v>0</v>
      </c>
      <c r="AG125" s="70">
        <f>'TRA_Stock EU28'!AG125-'TRA_Stock UK'!AG125</f>
        <v>0</v>
      </c>
      <c r="AH125" s="70">
        <f>'TRA_Stock EU28'!AH125-'TRA_Stock UK'!AH125</f>
        <v>0</v>
      </c>
      <c r="AI125" s="70">
        <f>'TRA_Stock EU28'!AI125-'TRA_Stock UK'!AI125</f>
        <v>0</v>
      </c>
      <c r="AJ125" s="70">
        <f>'TRA_Stock EU28'!AJ125-'TRA_Stock UK'!AJ125</f>
        <v>0</v>
      </c>
      <c r="AK125" s="70">
        <f>'TRA_Stock EU28'!AK125-'TRA_Stock UK'!AK125</f>
        <v>0</v>
      </c>
      <c r="AL125" s="70">
        <f>'TRA_Stock EU28'!AL125-'TRA_Stock UK'!AL125</f>
        <v>0</v>
      </c>
      <c r="AM125" s="70">
        <f>'TRA_Stock EU28'!AM125-'TRA_Stock UK'!AM125</f>
        <v>0</v>
      </c>
      <c r="AN125" s="70">
        <f>'TRA_Stock EU28'!AN125-'TRA_Stock UK'!AN125</f>
        <v>0</v>
      </c>
      <c r="AO125" s="70">
        <f>'TRA_Stock EU28'!AO125-'TRA_Stock UK'!AO125</f>
        <v>0</v>
      </c>
      <c r="AP125" s="70">
        <f>'TRA_Stock EU28'!AP125-'TRA_Stock UK'!AP125</f>
        <v>0</v>
      </c>
      <c r="AQ125" s="70">
        <f>'TRA_Stock EU28'!AQ125-'TRA_Stock UK'!AQ125</f>
        <v>0</v>
      </c>
      <c r="AR125" s="70">
        <f>'TRA_Stock EU28'!AR125-'TRA_Stock UK'!AR125</f>
        <v>0</v>
      </c>
      <c r="AS125" s="70">
        <f>'TRA_Stock EU28'!AS125-'TRA_Stock UK'!AS125</f>
        <v>0</v>
      </c>
      <c r="AT125" s="70">
        <f>'TRA_Stock EU28'!AT125-'TRA_Stock UK'!AT125</f>
        <v>0</v>
      </c>
      <c r="AU125" s="70">
        <f>'TRA_Stock EU28'!AU125-'TRA_Stock UK'!AU125</f>
        <v>0</v>
      </c>
      <c r="AV125" s="70">
        <f>'TRA_Stock EU28'!AV125-'TRA_Stock UK'!AV125</f>
        <v>0</v>
      </c>
      <c r="AW125" s="70">
        <f>'TRA_Stock EU28'!AW125-'TRA_Stock UK'!AW125</f>
        <v>0</v>
      </c>
      <c r="AX125" s="70">
        <f>'TRA_Stock EU28'!AX125-'TRA_Stock UK'!AX125</f>
        <v>0</v>
      </c>
      <c r="AY125" s="70">
        <f>'TRA_Stock EU28'!AY125-'TRA_Stock UK'!AY125</f>
        <v>0</v>
      </c>
      <c r="AZ125" s="70">
        <f>'TRA_Stock EU28'!AZ125-'TRA_Stock UK'!AZ125</f>
        <v>0</v>
      </c>
    </row>
    <row r="126" spans="1:52" x14ac:dyDescent="0.35">
      <c r="A126" s="67" t="s">
        <v>882</v>
      </c>
      <c r="B126" s="68">
        <f>'TRA_Stock EU28'!B126-'TRA_Stock UK'!B126</f>
        <v>0</v>
      </c>
      <c r="C126" s="68">
        <f>'TRA_Stock EU28'!C126-'TRA_Stock UK'!C126</f>
        <v>0</v>
      </c>
      <c r="D126" s="68">
        <f>'TRA_Stock EU28'!D126-'TRA_Stock UK'!D126</f>
        <v>0</v>
      </c>
      <c r="E126" s="68">
        <f>'TRA_Stock EU28'!E126-'TRA_Stock UK'!E126</f>
        <v>0</v>
      </c>
      <c r="F126" s="68">
        <f>'TRA_Stock EU28'!F126-'TRA_Stock UK'!F126</f>
        <v>0</v>
      </c>
      <c r="G126" s="68">
        <f>'TRA_Stock EU28'!G126-'TRA_Stock UK'!G126</f>
        <v>0</v>
      </c>
      <c r="H126" s="68">
        <f>'TRA_Stock EU28'!H126-'TRA_Stock UK'!H126</f>
        <v>0</v>
      </c>
      <c r="I126" s="68">
        <f>'TRA_Stock EU28'!I126-'TRA_Stock UK'!I126</f>
        <v>0</v>
      </c>
      <c r="J126" s="68">
        <f>'TRA_Stock EU28'!J126-'TRA_Stock UK'!J126</f>
        <v>0</v>
      </c>
      <c r="K126" s="68">
        <f>'TRA_Stock EU28'!K126-'TRA_Stock UK'!K126</f>
        <v>0</v>
      </c>
      <c r="L126" s="68">
        <f>'TRA_Stock EU28'!L126-'TRA_Stock UK'!L126</f>
        <v>0</v>
      </c>
      <c r="M126" s="68">
        <f>'TRA_Stock EU28'!M126-'TRA_Stock UK'!M126</f>
        <v>0</v>
      </c>
      <c r="N126" s="68">
        <f>'TRA_Stock EU28'!N126-'TRA_Stock UK'!N126</f>
        <v>0</v>
      </c>
      <c r="O126" s="68">
        <f>'TRA_Stock EU28'!O126-'TRA_Stock UK'!O126</f>
        <v>0</v>
      </c>
      <c r="P126" s="68">
        <f>'TRA_Stock EU28'!P126-'TRA_Stock UK'!P126</f>
        <v>0</v>
      </c>
      <c r="Q126" s="68">
        <f>'TRA_Stock EU28'!Q126-'TRA_Stock UK'!Q126</f>
        <v>0</v>
      </c>
      <c r="R126" s="68">
        <f>'TRA_Stock EU28'!R126-'TRA_Stock UK'!R126</f>
        <v>7762.0002754389425</v>
      </c>
      <c r="S126" s="68">
        <f>'TRA_Stock EU28'!S126-'TRA_Stock UK'!S126</f>
        <v>20072.007582859333</v>
      </c>
      <c r="T126" s="68">
        <f>'TRA_Stock EU28'!T126-'TRA_Stock UK'!T126</f>
        <v>36436.0032627373</v>
      </c>
      <c r="U126" s="68">
        <f>'TRA_Stock EU28'!U126-'TRA_Stock UK'!U126</f>
        <v>56314.021838530127</v>
      </c>
      <c r="V126" s="68">
        <f>'TRA_Stock EU28'!V126-'TRA_Stock UK'!V126</f>
        <v>113988.013832414</v>
      </c>
      <c r="W126" s="68">
        <f>'TRA_Stock EU28'!W126-'TRA_Stock UK'!W126</f>
        <v>189429.01090511429</v>
      </c>
      <c r="X126" s="68">
        <f>'TRA_Stock EU28'!X126-'TRA_Stock UK'!X126</f>
        <v>275014.0066600939</v>
      </c>
      <c r="Y126" s="68">
        <f>'TRA_Stock EU28'!Y126-'TRA_Stock UK'!Y126</f>
        <v>366530.08776479663</v>
      </c>
      <c r="Z126" s="68">
        <f>'TRA_Stock EU28'!Z126-'TRA_Stock UK'!Z126</f>
        <v>471671.93743671523</v>
      </c>
      <c r="AA126" s="68">
        <f>'TRA_Stock EU28'!AA126-'TRA_Stock UK'!AA126</f>
        <v>599252.81098401325</v>
      </c>
      <c r="AB126" s="68">
        <f>'TRA_Stock EU28'!AB126-'TRA_Stock UK'!AB126</f>
        <v>746913.89244208788</v>
      </c>
      <c r="AC126" s="68">
        <f>'TRA_Stock EU28'!AC126-'TRA_Stock UK'!AC126</f>
        <v>912221.07757218287</v>
      </c>
      <c r="AD126" s="68">
        <f>'TRA_Stock EU28'!AD126-'TRA_Stock UK'!AD126</f>
        <v>1094660.1007897882</v>
      </c>
      <c r="AE126" s="68">
        <f>'TRA_Stock EU28'!AE126-'TRA_Stock UK'!AE126</f>
        <v>1293270.7955276156</v>
      </c>
      <c r="AF126" s="68">
        <f>'TRA_Stock EU28'!AF126-'TRA_Stock UK'!AF126</f>
        <v>1509439.0866999875</v>
      </c>
      <c r="AG126" s="68">
        <f>'TRA_Stock EU28'!AG126-'TRA_Stock UK'!AG126</f>
        <v>1742382.956435245</v>
      </c>
      <c r="AH126" s="68">
        <f>'TRA_Stock EU28'!AH126-'TRA_Stock UK'!AH126</f>
        <v>1993638.9655149598</v>
      </c>
      <c r="AI126" s="68">
        <f>'TRA_Stock EU28'!AI126-'TRA_Stock UK'!AI126</f>
        <v>2257534.6286772909</v>
      </c>
      <c r="AJ126" s="68">
        <f>'TRA_Stock EU28'!AJ126-'TRA_Stock UK'!AJ126</f>
        <v>2537177.9054654464</v>
      </c>
      <c r="AK126" s="68">
        <f>'TRA_Stock EU28'!AK126-'TRA_Stock UK'!AK126</f>
        <v>2828438.8415488866</v>
      </c>
      <c r="AL126" s="68">
        <f>'TRA_Stock EU28'!AL126-'TRA_Stock UK'!AL126</f>
        <v>3129124.4982489939</v>
      </c>
      <c r="AM126" s="68">
        <f>'TRA_Stock EU28'!AM126-'TRA_Stock UK'!AM126</f>
        <v>3432274.1893995232</v>
      </c>
      <c r="AN126" s="68">
        <f>'TRA_Stock EU28'!AN126-'TRA_Stock UK'!AN126</f>
        <v>3733694.4670642419</v>
      </c>
      <c r="AO126" s="68">
        <f>'TRA_Stock EU28'!AO126-'TRA_Stock UK'!AO126</f>
        <v>4025430.3983400017</v>
      </c>
      <c r="AP126" s="68">
        <f>'TRA_Stock EU28'!AP126-'TRA_Stock UK'!AP126</f>
        <v>4302470.085346844</v>
      </c>
      <c r="AQ126" s="68">
        <f>'TRA_Stock EU28'!AQ126-'TRA_Stock UK'!AQ126</f>
        <v>4556276.5127412481</v>
      </c>
      <c r="AR126" s="68">
        <f>'TRA_Stock EU28'!AR126-'TRA_Stock UK'!AR126</f>
        <v>4783307.5055358149</v>
      </c>
      <c r="AS126" s="68">
        <f>'TRA_Stock EU28'!AS126-'TRA_Stock UK'!AS126</f>
        <v>4977824.2682253476</v>
      </c>
      <c r="AT126" s="68">
        <f>'TRA_Stock EU28'!AT126-'TRA_Stock UK'!AT126</f>
        <v>5140699.826797734</v>
      </c>
      <c r="AU126" s="68">
        <f>'TRA_Stock EU28'!AU126-'TRA_Stock UK'!AU126</f>
        <v>5269193.8803161345</v>
      </c>
      <c r="AV126" s="68">
        <f>'TRA_Stock EU28'!AV126-'TRA_Stock UK'!AV126</f>
        <v>5366197.8400637954</v>
      </c>
      <c r="AW126" s="68">
        <f>'TRA_Stock EU28'!AW126-'TRA_Stock UK'!AW126</f>
        <v>5431334.8727273233</v>
      </c>
      <c r="AX126" s="68">
        <f>'TRA_Stock EU28'!AX126-'TRA_Stock UK'!AX126</f>
        <v>5470118.8557345392</v>
      </c>
      <c r="AY126" s="68">
        <f>'TRA_Stock EU28'!AY126-'TRA_Stock UK'!AY126</f>
        <v>5484519.630074231</v>
      </c>
      <c r="AZ126" s="68">
        <f>'TRA_Stock EU28'!AZ126-'TRA_Stock UK'!AZ126</f>
        <v>5485487.8438205849</v>
      </c>
    </row>
    <row r="127" spans="1:52" x14ac:dyDescent="0.35">
      <c r="A127" s="69" t="s">
        <v>889</v>
      </c>
      <c r="B127" s="70">
        <f>'TRA_Stock EU28'!B127-'TRA_Stock UK'!B127</f>
        <v>0</v>
      </c>
      <c r="C127" s="70">
        <f>'TRA_Stock EU28'!C127-'TRA_Stock UK'!C127</f>
        <v>0</v>
      </c>
      <c r="D127" s="70">
        <f>'TRA_Stock EU28'!D127-'TRA_Stock UK'!D127</f>
        <v>0</v>
      </c>
      <c r="E127" s="70">
        <f>'TRA_Stock EU28'!E127-'TRA_Stock UK'!E127</f>
        <v>0</v>
      </c>
      <c r="F127" s="70">
        <f>'TRA_Stock EU28'!F127-'TRA_Stock UK'!F127</f>
        <v>0</v>
      </c>
      <c r="G127" s="70">
        <f>'TRA_Stock EU28'!G127-'TRA_Stock UK'!G127</f>
        <v>0</v>
      </c>
      <c r="H127" s="70">
        <f>'TRA_Stock EU28'!H127-'TRA_Stock UK'!H127</f>
        <v>0</v>
      </c>
      <c r="I127" s="70">
        <f>'TRA_Stock EU28'!I127-'TRA_Stock UK'!I127</f>
        <v>0</v>
      </c>
      <c r="J127" s="70">
        <f>'TRA_Stock EU28'!J127-'TRA_Stock UK'!J127</f>
        <v>0</v>
      </c>
      <c r="K127" s="70">
        <f>'TRA_Stock EU28'!K127-'TRA_Stock UK'!K127</f>
        <v>0</v>
      </c>
      <c r="L127" s="70">
        <f>'TRA_Stock EU28'!L127-'TRA_Stock UK'!L127</f>
        <v>0</v>
      </c>
      <c r="M127" s="70">
        <f>'TRA_Stock EU28'!M127-'TRA_Stock UK'!M127</f>
        <v>0</v>
      </c>
      <c r="N127" s="70">
        <f>'TRA_Stock EU28'!N127-'TRA_Stock UK'!N127</f>
        <v>0</v>
      </c>
      <c r="O127" s="70">
        <f>'TRA_Stock EU28'!O127-'TRA_Stock UK'!O127</f>
        <v>0</v>
      </c>
      <c r="P127" s="70">
        <f>'TRA_Stock EU28'!P127-'TRA_Stock UK'!P127</f>
        <v>0</v>
      </c>
      <c r="Q127" s="70">
        <f>'TRA_Stock EU28'!Q127-'TRA_Stock UK'!Q127</f>
        <v>0</v>
      </c>
      <c r="R127" s="70">
        <f>'TRA_Stock EU28'!R127-'TRA_Stock UK'!R127</f>
        <v>0</v>
      </c>
      <c r="S127" s="70">
        <f>'TRA_Stock EU28'!S127-'TRA_Stock UK'!S127</f>
        <v>0</v>
      </c>
      <c r="T127" s="70">
        <f>'TRA_Stock EU28'!T127-'TRA_Stock UK'!T127</f>
        <v>0</v>
      </c>
      <c r="U127" s="70">
        <f>'TRA_Stock EU28'!U127-'TRA_Stock UK'!U127</f>
        <v>0</v>
      </c>
      <c r="V127" s="70">
        <f>'TRA_Stock EU28'!V127-'TRA_Stock UK'!V127</f>
        <v>0</v>
      </c>
      <c r="W127" s="70">
        <f>'TRA_Stock EU28'!W127-'TRA_Stock UK'!W127</f>
        <v>0</v>
      </c>
      <c r="X127" s="70">
        <f>'TRA_Stock EU28'!X127-'TRA_Stock UK'!X127</f>
        <v>0</v>
      </c>
      <c r="Y127" s="70">
        <f>'TRA_Stock EU28'!Y127-'TRA_Stock UK'!Y127</f>
        <v>0</v>
      </c>
      <c r="Z127" s="70">
        <f>'TRA_Stock EU28'!Z127-'TRA_Stock UK'!Z127</f>
        <v>0</v>
      </c>
      <c r="AA127" s="70">
        <f>'TRA_Stock EU28'!AA127-'TRA_Stock UK'!AA127</f>
        <v>0</v>
      </c>
      <c r="AB127" s="70">
        <f>'TRA_Stock EU28'!AB127-'TRA_Stock UK'!AB127</f>
        <v>0</v>
      </c>
      <c r="AC127" s="70">
        <f>'TRA_Stock EU28'!AC127-'TRA_Stock UK'!AC127</f>
        <v>0</v>
      </c>
      <c r="AD127" s="70">
        <f>'TRA_Stock EU28'!AD127-'TRA_Stock UK'!AD127</f>
        <v>0</v>
      </c>
      <c r="AE127" s="70">
        <f>'TRA_Stock EU28'!AE127-'TRA_Stock UK'!AE127</f>
        <v>0</v>
      </c>
      <c r="AF127" s="70">
        <f>'TRA_Stock EU28'!AF127-'TRA_Stock UK'!AF127</f>
        <v>0</v>
      </c>
      <c r="AG127" s="70">
        <f>'TRA_Stock EU28'!AG127-'TRA_Stock UK'!AG127</f>
        <v>0</v>
      </c>
      <c r="AH127" s="70">
        <f>'TRA_Stock EU28'!AH127-'TRA_Stock UK'!AH127</f>
        <v>0</v>
      </c>
      <c r="AI127" s="70">
        <f>'TRA_Stock EU28'!AI127-'TRA_Stock UK'!AI127</f>
        <v>0</v>
      </c>
      <c r="AJ127" s="70">
        <f>'TRA_Stock EU28'!AJ127-'TRA_Stock UK'!AJ127</f>
        <v>0</v>
      </c>
      <c r="AK127" s="70">
        <f>'TRA_Stock EU28'!AK127-'TRA_Stock UK'!AK127</f>
        <v>0</v>
      </c>
      <c r="AL127" s="70">
        <f>'TRA_Stock EU28'!AL127-'TRA_Stock UK'!AL127</f>
        <v>0</v>
      </c>
      <c r="AM127" s="70">
        <f>'TRA_Stock EU28'!AM127-'TRA_Stock UK'!AM127</f>
        <v>0</v>
      </c>
      <c r="AN127" s="70">
        <f>'TRA_Stock EU28'!AN127-'TRA_Stock UK'!AN127</f>
        <v>0</v>
      </c>
      <c r="AO127" s="70">
        <f>'TRA_Stock EU28'!AO127-'TRA_Stock UK'!AO127</f>
        <v>0</v>
      </c>
      <c r="AP127" s="70">
        <f>'TRA_Stock EU28'!AP127-'TRA_Stock UK'!AP127</f>
        <v>0</v>
      </c>
      <c r="AQ127" s="70">
        <f>'TRA_Stock EU28'!AQ127-'TRA_Stock UK'!AQ127</f>
        <v>0</v>
      </c>
      <c r="AR127" s="70">
        <f>'TRA_Stock EU28'!AR127-'TRA_Stock UK'!AR127</f>
        <v>0</v>
      </c>
      <c r="AS127" s="70">
        <f>'TRA_Stock EU28'!AS127-'TRA_Stock UK'!AS127</f>
        <v>0</v>
      </c>
      <c r="AT127" s="70">
        <f>'TRA_Stock EU28'!AT127-'TRA_Stock UK'!AT127</f>
        <v>0</v>
      </c>
      <c r="AU127" s="70">
        <f>'TRA_Stock EU28'!AU127-'TRA_Stock UK'!AU127</f>
        <v>0</v>
      </c>
      <c r="AV127" s="70">
        <f>'TRA_Stock EU28'!AV127-'TRA_Stock UK'!AV127</f>
        <v>0</v>
      </c>
      <c r="AW127" s="70">
        <f>'TRA_Stock EU28'!AW127-'TRA_Stock UK'!AW127</f>
        <v>0</v>
      </c>
      <c r="AX127" s="70">
        <f>'TRA_Stock EU28'!AX127-'TRA_Stock UK'!AX127</f>
        <v>0</v>
      </c>
      <c r="AY127" s="70">
        <f>'TRA_Stock EU28'!AY127-'TRA_Stock UK'!AY127</f>
        <v>0</v>
      </c>
      <c r="AZ127" s="70">
        <f>'TRA_Stock EU28'!AZ127-'TRA_Stock UK'!AZ127</f>
        <v>0</v>
      </c>
    </row>
    <row r="128" spans="1:52" x14ac:dyDescent="0.35">
      <c r="A128" s="69" t="s">
        <v>879</v>
      </c>
      <c r="B128" s="70">
        <f>'TRA_Stock EU28'!B128-'TRA_Stock UK'!B128</f>
        <v>0</v>
      </c>
      <c r="C128" s="70">
        <f>'TRA_Stock EU28'!C128-'TRA_Stock UK'!C128</f>
        <v>0</v>
      </c>
      <c r="D128" s="70">
        <f>'TRA_Stock EU28'!D128-'TRA_Stock UK'!D128</f>
        <v>0</v>
      </c>
      <c r="E128" s="70">
        <f>'TRA_Stock EU28'!E128-'TRA_Stock UK'!E128</f>
        <v>0</v>
      </c>
      <c r="F128" s="70">
        <f>'TRA_Stock EU28'!F128-'TRA_Stock UK'!F128</f>
        <v>0</v>
      </c>
      <c r="G128" s="70">
        <f>'TRA_Stock EU28'!G128-'TRA_Stock UK'!G128</f>
        <v>0</v>
      </c>
      <c r="H128" s="70">
        <f>'TRA_Stock EU28'!H128-'TRA_Stock UK'!H128</f>
        <v>0</v>
      </c>
      <c r="I128" s="70">
        <f>'TRA_Stock EU28'!I128-'TRA_Stock UK'!I128</f>
        <v>0</v>
      </c>
      <c r="J128" s="70">
        <f>'TRA_Stock EU28'!J128-'TRA_Stock UK'!J128</f>
        <v>0</v>
      </c>
      <c r="K128" s="70">
        <f>'TRA_Stock EU28'!K128-'TRA_Stock UK'!K128</f>
        <v>0</v>
      </c>
      <c r="L128" s="70">
        <f>'TRA_Stock EU28'!L128-'TRA_Stock UK'!L128</f>
        <v>0</v>
      </c>
      <c r="M128" s="70">
        <f>'TRA_Stock EU28'!M128-'TRA_Stock UK'!M128</f>
        <v>0</v>
      </c>
      <c r="N128" s="70">
        <f>'TRA_Stock EU28'!N128-'TRA_Stock UK'!N128</f>
        <v>0</v>
      </c>
      <c r="O128" s="70">
        <f>'TRA_Stock EU28'!O128-'TRA_Stock UK'!O128</f>
        <v>0</v>
      </c>
      <c r="P128" s="70">
        <f>'TRA_Stock EU28'!P128-'TRA_Stock UK'!P128</f>
        <v>0</v>
      </c>
      <c r="Q128" s="70">
        <f>'TRA_Stock EU28'!Q128-'TRA_Stock UK'!Q128</f>
        <v>0</v>
      </c>
      <c r="R128" s="70">
        <f>'TRA_Stock EU28'!R128-'TRA_Stock UK'!R128</f>
        <v>733.00000232914851</v>
      </c>
      <c r="S128" s="70">
        <f>'TRA_Stock EU28'!S128-'TRA_Stock UK'!S128</f>
        <v>1816.0006430877461</v>
      </c>
      <c r="T128" s="70">
        <f>'TRA_Stock EU28'!T128-'TRA_Stock UK'!T128</f>
        <v>3258.0002920320312</v>
      </c>
      <c r="U128" s="70">
        <f>'TRA_Stock EU28'!U128-'TRA_Stock UK'!U128</f>
        <v>5014.0019628959371</v>
      </c>
      <c r="V128" s="70">
        <f>'TRA_Stock EU28'!V128-'TRA_Stock UK'!V128</f>
        <v>10271.001230591612</v>
      </c>
      <c r="W128" s="70">
        <f>'TRA_Stock EU28'!W128-'TRA_Stock UK'!W128</f>
        <v>17105.000964002971</v>
      </c>
      <c r="X128" s="70">
        <f>'TRA_Stock EU28'!X128-'TRA_Stock UK'!X128</f>
        <v>24805.000600910622</v>
      </c>
      <c r="Y128" s="70">
        <f>'TRA_Stock EU28'!Y128-'TRA_Stock UK'!Y128</f>
        <v>32985.00787670209</v>
      </c>
      <c r="Z128" s="70">
        <f>'TRA_Stock EU28'!Z128-'TRA_Stock UK'!Z128</f>
        <v>42356.994432859654</v>
      </c>
      <c r="AA128" s="70">
        <f>'TRA_Stock EU28'!AA128-'TRA_Stock UK'!AA128</f>
        <v>53754.983123560276</v>
      </c>
      <c r="AB128" s="70">
        <f>'TRA_Stock EU28'!AB128-'TRA_Stock UK'!AB128</f>
        <v>66983.990281525606</v>
      </c>
      <c r="AC128" s="70">
        <f>'TRA_Stock EU28'!AC128-'TRA_Stock UK'!AC128</f>
        <v>81831.006805138357</v>
      </c>
      <c r="AD128" s="70">
        <f>'TRA_Stock EU28'!AD128-'TRA_Stock UK'!AD128</f>
        <v>98264.009237902254</v>
      </c>
      <c r="AE128" s="70">
        <f>'TRA_Stock EU28'!AE128-'TRA_Stock UK'!AE128</f>
        <v>116229.98157804308</v>
      </c>
      <c r="AF128" s="70">
        <f>'TRA_Stock EU28'!AF128-'TRA_Stock UK'!AF128</f>
        <v>135852.00755086876</v>
      </c>
      <c r="AG128" s="70">
        <f>'TRA_Stock EU28'!AG128-'TRA_Stock UK'!AG128</f>
        <v>157090.99596549012</v>
      </c>
      <c r="AH128" s="70">
        <f>'TRA_Stock EU28'!AH128-'TRA_Stock UK'!AH128</f>
        <v>180111.99676151181</v>
      </c>
      <c r="AI128" s="70">
        <f>'TRA_Stock EU28'!AI128-'TRA_Stock UK'!AI128</f>
        <v>204440.96608745388</v>
      </c>
      <c r="AJ128" s="70">
        <f>'TRA_Stock EU28'!AJ128-'TRA_Stock UK'!AJ128</f>
        <v>230324.991508996</v>
      </c>
      <c r="AK128" s="70">
        <f>'TRA_Stock EU28'!AK128-'TRA_Stock UK'!AK128</f>
        <v>257510.9849899956</v>
      </c>
      <c r="AL128" s="70">
        <f>'TRA_Stock EU28'!AL128-'TRA_Stock UK'!AL128</f>
        <v>285701.04611761635</v>
      </c>
      <c r="AM128" s="70">
        <f>'TRA_Stock EU28'!AM128-'TRA_Stock UK'!AM128</f>
        <v>314387.01741629589</v>
      </c>
      <c r="AN128" s="70">
        <f>'TRA_Stock EU28'!AN128-'TRA_Stock UK'!AN128</f>
        <v>343090.9510239478</v>
      </c>
      <c r="AO128" s="70">
        <f>'TRA_Stock EU28'!AO128-'TRA_Stock UK'!AO128</f>
        <v>371207.9443791628</v>
      </c>
      <c r="AP128" s="70">
        <f>'TRA_Stock EU28'!AP128-'TRA_Stock UK'!AP128</f>
        <v>398181.10038808116</v>
      </c>
      <c r="AQ128" s="70">
        <f>'TRA_Stock EU28'!AQ128-'TRA_Stock UK'!AQ128</f>
        <v>423284.0473271127</v>
      </c>
      <c r="AR128" s="70">
        <f>'TRA_Stock EU28'!AR128-'TRA_Stock UK'!AR128</f>
        <v>446108.04686552525</v>
      </c>
      <c r="AS128" s="70">
        <f>'TRA_Stock EU28'!AS128-'TRA_Stock UK'!AS128</f>
        <v>466197.02529156685</v>
      </c>
      <c r="AT128" s="70">
        <f>'TRA_Stock EU28'!AT128-'TRA_Stock UK'!AT128</f>
        <v>483523.79517026083</v>
      </c>
      <c r="AU128" s="70">
        <f>'TRA_Stock EU28'!AU128-'TRA_Stock UK'!AU128</f>
        <v>497881.9886885265</v>
      </c>
      <c r="AV128" s="70">
        <f>'TRA_Stock EU28'!AV128-'TRA_Stock UK'!AV128</f>
        <v>509432.98490686232</v>
      </c>
      <c r="AW128" s="70">
        <f>'TRA_Stock EU28'!AW128-'TRA_Stock UK'!AW128</f>
        <v>518209.98760328698</v>
      </c>
      <c r="AX128" s="70">
        <f>'TRA_Stock EU28'!AX128-'TRA_Stock UK'!AX128</f>
        <v>524651.98679467489</v>
      </c>
      <c r="AY128" s="70">
        <f>'TRA_Stock EU28'!AY128-'TRA_Stock UK'!AY128</f>
        <v>528984.86716415209</v>
      </c>
      <c r="AZ128" s="70">
        <f>'TRA_Stock EU28'!AZ128-'TRA_Stock UK'!AZ128</f>
        <v>532190.98502130015</v>
      </c>
    </row>
    <row r="129" spans="1:52" x14ac:dyDescent="0.35">
      <c r="A129" s="69" t="s">
        <v>890</v>
      </c>
      <c r="B129" s="70">
        <f>'TRA_Stock EU28'!B129-'TRA_Stock UK'!B129</f>
        <v>0</v>
      </c>
      <c r="C129" s="70">
        <f>'TRA_Stock EU28'!C129-'TRA_Stock UK'!C129</f>
        <v>0</v>
      </c>
      <c r="D129" s="70">
        <f>'TRA_Stock EU28'!D129-'TRA_Stock UK'!D129</f>
        <v>0</v>
      </c>
      <c r="E129" s="70">
        <f>'TRA_Stock EU28'!E129-'TRA_Stock UK'!E129</f>
        <v>0</v>
      </c>
      <c r="F129" s="70">
        <f>'TRA_Stock EU28'!F129-'TRA_Stock UK'!F129</f>
        <v>0</v>
      </c>
      <c r="G129" s="70">
        <f>'TRA_Stock EU28'!G129-'TRA_Stock UK'!G129</f>
        <v>0</v>
      </c>
      <c r="H129" s="70">
        <f>'TRA_Stock EU28'!H129-'TRA_Stock UK'!H129</f>
        <v>0</v>
      </c>
      <c r="I129" s="70">
        <f>'TRA_Stock EU28'!I129-'TRA_Stock UK'!I129</f>
        <v>0</v>
      </c>
      <c r="J129" s="70">
        <f>'TRA_Stock EU28'!J129-'TRA_Stock UK'!J129</f>
        <v>0</v>
      </c>
      <c r="K129" s="70">
        <f>'TRA_Stock EU28'!K129-'TRA_Stock UK'!K129</f>
        <v>0</v>
      </c>
      <c r="L129" s="70">
        <f>'TRA_Stock EU28'!L129-'TRA_Stock UK'!L129</f>
        <v>0</v>
      </c>
      <c r="M129" s="70">
        <f>'TRA_Stock EU28'!M129-'TRA_Stock UK'!M129</f>
        <v>0</v>
      </c>
      <c r="N129" s="70">
        <f>'TRA_Stock EU28'!N129-'TRA_Stock UK'!N129</f>
        <v>0</v>
      </c>
      <c r="O129" s="70">
        <f>'TRA_Stock EU28'!O129-'TRA_Stock UK'!O129</f>
        <v>0</v>
      </c>
      <c r="P129" s="70">
        <f>'TRA_Stock EU28'!P129-'TRA_Stock UK'!P129</f>
        <v>0</v>
      </c>
      <c r="Q129" s="70">
        <f>'TRA_Stock EU28'!Q129-'TRA_Stock UK'!Q129</f>
        <v>0</v>
      </c>
      <c r="R129" s="70">
        <f>'TRA_Stock EU28'!R129-'TRA_Stock UK'!R129</f>
        <v>0</v>
      </c>
      <c r="S129" s="70">
        <f>'TRA_Stock EU28'!S129-'TRA_Stock UK'!S129</f>
        <v>0</v>
      </c>
      <c r="T129" s="70">
        <f>'TRA_Stock EU28'!T129-'TRA_Stock UK'!T129</f>
        <v>0</v>
      </c>
      <c r="U129" s="70">
        <f>'TRA_Stock EU28'!U129-'TRA_Stock UK'!U129</f>
        <v>0</v>
      </c>
      <c r="V129" s="70">
        <f>'TRA_Stock EU28'!V129-'TRA_Stock UK'!V129</f>
        <v>0</v>
      </c>
      <c r="W129" s="70">
        <f>'TRA_Stock EU28'!W129-'TRA_Stock UK'!W129</f>
        <v>0</v>
      </c>
      <c r="X129" s="70">
        <f>'TRA_Stock EU28'!X129-'TRA_Stock UK'!X129</f>
        <v>0</v>
      </c>
      <c r="Y129" s="70">
        <f>'TRA_Stock EU28'!Y129-'TRA_Stock UK'!Y129</f>
        <v>0</v>
      </c>
      <c r="Z129" s="70">
        <f>'TRA_Stock EU28'!Z129-'TRA_Stock UK'!Z129</f>
        <v>0</v>
      </c>
      <c r="AA129" s="70">
        <f>'TRA_Stock EU28'!AA129-'TRA_Stock UK'!AA129</f>
        <v>0</v>
      </c>
      <c r="AB129" s="70">
        <f>'TRA_Stock EU28'!AB129-'TRA_Stock UK'!AB129</f>
        <v>0</v>
      </c>
      <c r="AC129" s="70">
        <f>'TRA_Stock EU28'!AC129-'TRA_Stock UK'!AC129</f>
        <v>0</v>
      </c>
      <c r="AD129" s="70">
        <f>'TRA_Stock EU28'!AD129-'TRA_Stock UK'!AD129</f>
        <v>0</v>
      </c>
      <c r="AE129" s="70">
        <f>'TRA_Stock EU28'!AE129-'TRA_Stock UK'!AE129</f>
        <v>0</v>
      </c>
      <c r="AF129" s="70">
        <f>'TRA_Stock EU28'!AF129-'TRA_Stock UK'!AF129</f>
        <v>0</v>
      </c>
      <c r="AG129" s="70">
        <f>'TRA_Stock EU28'!AG129-'TRA_Stock UK'!AG129</f>
        <v>0</v>
      </c>
      <c r="AH129" s="70">
        <f>'TRA_Stock EU28'!AH129-'TRA_Stock UK'!AH129</f>
        <v>0</v>
      </c>
      <c r="AI129" s="70">
        <f>'TRA_Stock EU28'!AI129-'TRA_Stock UK'!AI129</f>
        <v>0</v>
      </c>
      <c r="AJ129" s="70">
        <f>'TRA_Stock EU28'!AJ129-'TRA_Stock UK'!AJ129</f>
        <v>0</v>
      </c>
      <c r="AK129" s="70">
        <f>'TRA_Stock EU28'!AK129-'TRA_Stock UK'!AK129</f>
        <v>0</v>
      </c>
      <c r="AL129" s="70">
        <f>'TRA_Stock EU28'!AL129-'TRA_Stock UK'!AL129</f>
        <v>0</v>
      </c>
      <c r="AM129" s="70">
        <f>'TRA_Stock EU28'!AM129-'TRA_Stock UK'!AM129</f>
        <v>0</v>
      </c>
      <c r="AN129" s="70">
        <f>'TRA_Stock EU28'!AN129-'TRA_Stock UK'!AN129</f>
        <v>0</v>
      </c>
      <c r="AO129" s="70">
        <f>'TRA_Stock EU28'!AO129-'TRA_Stock UK'!AO129</f>
        <v>0</v>
      </c>
      <c r="AP129" s="70">
        <f>'TRA_Stock EU28'!AP129-'TRA_Stock UK'!AP129</f>
        <v>0</v>
      </c>
      <c r="AQ129" s="70">
        <f>'TRA_Stock EU28'!AQ129-'TRA_Stock UK'!AQ129</f>
        <v>0</v>
      </c>
      <c r="AR129" s="70">
        <f>'TRA_Stock EU28'!AR129-'TRA_Stock UK'!AR129</f>
        <v>0</v>
      </c>
      <c r="AS129" s="70">
        <f>'TRA_Stock EU28'!AS129-'TRA_Stock UK'!AS129</f>
        <v>0</v>
      </c>
      <c r="AT129" s="70">
        <f>'TRA_Stock EU28'!AT129-'TRA_Stock UK'!AT129</f>
        <v>0</v>
      </c>
      <c r="AU129" s="70">
        <f>'TRA_Stock EU28'!AU129-'TRA_Stock UK'!AU129</f>
        <v>0</v>
      </c>
      <c r="AV129" s="70">
        <f>'TRA_Stock EU28'!AV129-'TRA_Stock UK'!AV129</f>
        <v>0</v>
      </c>
      <c r="AW129" s="70">
        <f>'TRA_Stock EU28'!AW129-'TRA_Stock UK'!AW129</f>
        <v>0</v>
      </c>
      <c r="AX129" s="70">
        <f>'TRA_Stock EU28'!AX129-'TRA_Stock UK'!AX129</f>
        <v>0</v>
      </c>
      <c r="AY129" s="70">
        <f>'TRA_Stock EU28'!AY129-'TRA_Stock UK'!AY129</f>
        <v>0</v>
      </c>
      <c r="AZ129" s="70">
        <f>'TRA_Stock EU28'!AZ129-'TRA_Stock UK'!AZ129</f>
        <v>0</v>
      </c>
    </row>
    <row r="130" spans="1:52" x14ac:dyDescent="0.35">
      <c r="A130" s="69" t="s">
        <v>891</v>
      </c>
      <c r="B130" s="70">
        <f>'TRA_Stock EU28'!B130-'TRA_Stock UK'!B130</f>
        <v>0</v>
      </c>
      <c r="C130" s="70">
        <f>'TRA_Stock EU28'!C130-'TRA_Stock UK'!C130</f>
        <v>0</v>
      </c>
      <c r="D130" s="70">
        <f>'TRA_Stock EU28'!D130-'TRA_Stock UK'!D130</f>
        <v>0</v>
      </c>
      <c r="E130" s="70">
        <f>'TRA_Stock EU28'!E130-'TRA_Stock UK'!E130</f>
        <v>0</v>
      </c>
      <c r="F130" s="70">
        <f>'TRA_Stock EU28'!F130-'TRA_Stock UK'!F130</f>
        <v>0</v>
      </c>
      <c r="G130" s="70">
        <f>'TRA_Stock EU28'!G130-'TRA_Stock UK'!G130</f>
        <v>0</v>
      </c>
      <c r="H130" s="70">
        <f>'TRA_Stock EU28'!H130-'TRA_Stock UK'!H130</f>
        <v>0</v>
      </c>
      <c r="I130" s="70">
        <f>'TRA_Stock EU28'!I130-'TRA_Stock UK'!I130</f>
        <v>0</v>
      </c>
      <c r="J130" s="70">
        <f>'TRA_Stock EU28'!J130-'TRA_Stock UK'!J130</f>
        <v>0</v>
      </c>
      <c r="K130" s="70">
        <f>'TRA_Stock EU28'!K130-'TRA_Stock UK'!K130</f>
        <v>0</v>
      </c>
      <c r="L130" s="70">
        <f>'TRA_Stock EU28'!L130-'TRA_Stock UK'!L130</f>
        <v>0</v>
      </c>
      <c r="M130" s="70">
        <f>'TRA_Stock EU28'!M130-'TRA_Stock UK'!M130</f>
        <v>0</v>
      </c>
      <c r="N130" s="70">
        <f>'TRA_Stock EU28'!N130-'TRA_Stock UK'!N130</f>
        <v>0</v>
      </c>
      <c r="O130" s="70">
        <f>'TRA_Stock EU28'!O130-'TRA_Stock UK'!O130</f>
        <v>0</v>
      </c>
      <c r="P130" s="70">
        <f>'TRA_Stock EU28'!P130-'TRA_Stock UK'!P130</f>
        <v>0</v>
      </c>
      <c r="Q130" s="70">
        <f>'TRA_Stock EU28'!Q130-'TRA_Stock UK'!Q130</f>
        <v>0</v>
      </c>
      <c r="R130" s="70">
        <f>'TRA_Stock EU28'!R130-'TRA_Stock UK'!R130</f>
        <v>0</v>
      </c>
      <c r="S130" s="70">
        <f>'TRA_Stock EU28'!S130-'TRA_Stock UK'!S130</f>
        <v>0</v>
      </c>
      <c r="T130" s="70">
        <f>'TRA_Stock EU28'!T130-'TRA_Stock UK'!T130</f>
        <v>0</v>
      </c>
      <c r="U130" s="70">
        <f>'TRA_Stock EU28'!U130-'TRA_Stock UK'!U130</f>
        <v>0</v>
      </c>
      <c r="V130" s="70">
        <f>'TRA_Stock EU28'!V130-'TRA_Stock UK'!V130</f>
        <v>0</v>
      </c>
      <c r="W130" s="70">
        <f>'TRA_Stock EU28'!W130-'TRA_Stock UK'!W130</f>
        <v>0</v>
      </c>
      <c r="X130" s="70">
        <f>'TRA_Stock EU28'!X130-'TRA_Stock UK'!X130</f>
        <v>0</v>
      </c>
      <c r="Y130" s="70">
        <f>'TRA_Stock EU28'!Y130-'TRA_Stock UK'!Y130</f>
        <v>0</v>
      </c>
      <c r="Z130" s="70">
        <f>'TRA_Stock EU28'!Z130-'TRA_Stock UK'!Z130</f>
        <v>0</v>
      </c>
      <c r="AA130" s="70">
        <f>'TRA_Stock EU28'!AA130-'TRA_Stock UK'!AA130</f>
        <v>0</v>
      </c>
      <c r="AB130" s="70">
        <f>'TRA_Stock EU28'!AB130-'TRA_Stock UK'!AB130</f>
        <v>0</v>
      </c>
      <c r="AC130" s="70">
        <f>'TRA_Stock EU28'!AC130-'TRA_Stock UK'!AC130</f>
        <v>0</v>
      </c>
      <c r="AD130" s="70">
        <f>'TRA_Stock EU28'!AD130-'TRA_Stock UK'!AD130</f>
        <v>0</v>
      </c>
      <c r="AE130" s="70">
        <f>'TRA_Stock EU28'!AE130-'TRA_Stock UK'!AE130</f>
        <v>0</v>
      </c>
      <c r="AF130" s="70">
        <f>'TRA_Stock EU28'!AF130-'TRA_Stock UK'!AF130</f>
        <v>0</v>
      </c>
      <c r="AG130" s="70">
        <f>'TRA_Stock EU28'!AG130-'TRA_Stock UK'!AG130</f>
        <v>0</v>
      </c>
      <c r="AH130" s="70">
        <f>'TRA_Stock EU28'!AH130-'TRA_Stock UK'!AH130</f>
        <v>0</v>
      </c>
      <c r="AI130" s="70">
        <f>'TRA_Stock EU28'!AI130-'TRA_Stock UK'!AI130</f>
        <v>0</v>
      </c>
      <c r="AJ130" s="70">
        <f>'TRA_Stock EU28'!AJ130-'TRA_Stock UK'!AJ130</f>
        <v>0</v>
      </c>
      <c r="AK130" s="70">
        <f>'TRA_Stock EU28'!AK130-'TRA_Stock UK'!AK130</f>
        <v>0</v>
      </c>
      <c r="AL130" s="70">
        <f>'TRA_Stock EU28'!AL130-'TRA_Stock UK'!AL130</f>
        <v>0</v>
      </c>
      <c r="AM130" s="70">
        <f>'TRA_Stock EU28'!AM130-'TRA_Stock UK'!AM130</f>
        <v>0</v>
      </c>
      <c r="AN130" s="70">
        <f>'TRA_Stock EU28'!AN130-'TRA_Stock UK'!AN130</f>
        <v>0</v>
      </c>
      <c r="AO130" s="70">
        <f>'TRA_Stock EU28'!AO130-'TRA_Stock UK'!AO130</f>
        <v>0</v>
      </c>
      <c r="AP130" s="70">
        <f>'TRA_Stock EU28'!AP130-'TRA_Stock UK'!AP130</f>
        <v>0</v>
      </c>
      <c r="AQ130" s="70">
        <f>'TRA_Stock EU28'!AQ130-'TRA_Stock UK'!AQ130</f>
        <v>0</v>
      </c>
      <c r="AR130" s="70">
        <f>'TRA_Stock EU28'!AR130-'TRA_Stock UK'!AR130</f>
        <v>0</v>
      </c>
      <c r="AS130" s="70">
        <f>'TRA_Stock EU28'!AS130-'TRA_Stock UK'!AS130</f>
        <v>0</v>
      </c>
      <c r="AT130" s="70">
        <f>'TRA_Stock EU28'!AT130-'TRA_Stock UK'!AT130</f>
        <v>0</v>
      </c>
      <c r="AU130" s="70">
        <f>'TRA_Stock EU28'!AU130-'TRA_Stock UK'!AU130</f>
        <v>0</v>
      </c>
      <c r="AV130" s="70">
        <f>'TRA_Stock EU28'!AV130-'TRA_Stock UK'!AV130</f>
        <v>0</v>
      </c>
      <c r="AW130" s="70">
        <f>'TRA_Stock EU28'!AW130-'TRA_Stock UK'!AW130</f>
        <v>0</v>
      </c>
      <c r="AX130" s="70">
        <f>'TRA_Stock EU28'!AX130-'TRA_Stock UK'!AX130</f>
        <v>0</v>
      </c>
      <c r="AY130" s="70">
        <f>'TRA_Stock EU28'!AY130-'TRA_Stock UK'!AY130</f>
        <v>0</v>
      </c>
      <c r="AZ130" s="70">
        <f>'TRA_Stock EU28'!AZ130-'TRA_Stock UK'!AZ130</f>
        <v>0</v>
      </c>
    </row>
    <row r="131" spans="1:52" x14ac:dyDescent="0.35">
      <c r="A131" s="69" t="s">
        <v>880</v>
      </c>
      <c r="B131" s="70">
        <f>'TRA_Stock EU28'!B131-'TRA_Stock UK'!B131</f>
        <v>0</v>
      </c>
      <c r="C131" s="70">
        <f>'TRA_Stock EU28'!C131-'TRA_Stock UK'!C131</f>
        <v>0</v>
      </c>
      <c r="D131" s="70">
        <f>'TRA_Stock EU28'!D131-'TRA_Stock UK'!D131</f>
        <v>0</v>
      </c>
      <c r="E131" s="70">
        <f>'TRA_Stock EU28'!E131-'TRA_Stock UK'!E131</f>
        <v>0</v>
      </c>
      <c r="F131" s="70">
        <f>'TRA_Stock EU28'!F131-'TRA_Stock UK'!F131</f>
        <v>0</v>
      </c>
      <c r="G131" s="70">
        <f>'TRA_Stock EU28'!G131-'TRA_Stock UK'!G131</f>
        <v>0</v>
      </c>
      <c r="H131" s="70">
        <f>'TRA_Stock EU28'!H131-'TRA_Stock UK'!H131</f>
        <v>0</v>
      </c>
      <c r="I131" s="70">
        <f>'TRA_Stock EU28'!I131-'TRA_Stock UK'!I131</f>
        <v>0</v>
      </c>
      <c r="J131" s="70">
        <f>'TRA_Stock EU28'!J131-'TRA_Stock UK'!J131</f>
        <v>0</v>
      </c>
      <c r="K131" s="70">
        <f>'TRA_Stock EU28'!K131-'TRA_Stock UK'!K131</f>
        <v>0</v>
      </c>
      <c r="L131" s="70">
        <f>'TRA_Stock EU28'!L131-'TRA_Stock UK'!L131</f>
        <v>0</v>
      </c>
      <c r="M131" s="70">
        <f>'TRA_Stock EU28'!M131-'TRA_Stock UK'!M131</f>
        <v>0</v>
      </c>
      <c r="N131" s="70">
        <f>'TRA_Stock EU28'!N131-'TRA_Stock UK'!N131</f>
        <v>0</v>
      </c>
      <c r="O131" s="70">
        <f>'TRA_Stock EU28'!O131-'TRA_Stock UK'!O131</f>
        <v>0</v>
      </c>
      <c r="P131" s="70">
        <f>'TRA_Stock EU28'!P131-'TRA_Stock UK'!P131</f>
        <v>0</v>
      </c>
      <c r="Q131" s="70">
        <f>'TRA_Stock EU28'!Q131-'TRA_Stock UK'!Q131</f>
        <v>0</v>
      </c>
      <c r="R131" s="70">
        <f>'TRA_Stock EU28'!R131-'TRA_Stock UK'!R131</f>
        <v>7029.0002731097948</v>
      </c>
      <c r="S131" s="70">
        <f>'TRA_Stock EU28'!S131-'TRA_Stock UK'!S131</f>
        <v>18256.006939771585</v>
      </c>
      <c r="T131" s="70">
        <f>'TRA_Stock EU28'!T131-'TRA_Stock UK'!T131</f>
        <v>33178.002970705267</v>
      </c>
      <c r="U131" s="70">
        <f>'TRA_Stock EU28'!U131-'TRA_Stock UK'!U131</f>
        <v>51300.019875634185</v>
      </c>
      <c r="V131" s="70">
        <f>'TRA_Stock EU28'!V131-'TRA_Stock UK'!V131</f>
        <v>103717.01260182241</v>
      </c>
      <c r="W131" s="70">
        <f>'TRA_Stock EU28'!W131-'TRA_Stock UK'!W131</f>
        <v>172324.00994111132</v>
      </c>
      <c r="X131" s="70">
        <f>'TRA_Stock EU28'!X131-'TRA_Stock UK'!X131</f>
        <v>250209.0060591833</v>
      </c>
      <c r="Y131" s="70">
        <f>'TRA_Stock EU28'!Y131-'TRA_Stock UK'!Y131</f>
        <v>333545.07988809457</v>
      </c>
      <c r="Z131" s="70">
        <f>'TRA_Stock EU28'!Z131-'TRA_Stock UK'!Z131</f>
        <v>429314.94300385559</v>
      </c>
      <c r="AA131" s="70">
        <f>'TRA_Stock EU28'!AA131-'TRA_Stock UK'!AA131</f>
        <v>545497.82786045293</v>
      </c>
      <c r="AB131" s="70">
        <f>'TRA_Stock EU28'!AB131-'TRA_Stock UK'!AB131</f>
        <v>679929.90216056223</v>
      </c>
      <c r="AC131" s="70">
        <f>'TRA_Stock EU28'!AC131-'TRA_Stock UK'!AC131</f>
        <v>830390.07076704456</v>
      </c>
      <c r="AD131" s="70">
        <f>'TRA_Stock EU28'!AD131-'TRA_Stock UK'!AD131</f>
        <v>996396.09155188617</v>
      </c>
      <c r="AE131" s="70">
        <f>'TRA_Stock EU28'!AE131-'TRA_Stock UK'!AE131</f>
        <v>1177040.8139495724</v>
      </c>
      <c r="AF131" s="70">
        <f>'TRA_Stock EU28'!AF131-'TRA_Stock UK'!AF131</f>
        <v>1373587.0791491189</v>
      </c>
      <c r="AG131" s="70">
        <f>'TRA_Stock EU28'!AG131-'TRA_Stock UK'!AG131</f>
        <v>1585291.9604697549</v>
      </c>
      <c r="AH131" s="70">
        <f>'TRA_Stock EU28'!AH131-'TRA_Stock UK'!AH131</f>
        <v>1813526.9687534478</v>
      </c>
      <c r="AI131" s="70">
        <f>'TRA_Stock EU28'!AI131-'TRA_Stock UK'!AI131</f>
        <v>2053093.6625898369</v>
      </c>
      <c r="AJ131" s="70">
        <f>'TRA_Stock EU28'!AJ131-'TRA_Stock UK'!AJ131</f>
        <v>2306852.9139564508</v>
      </c>
      <c r="AK131" s="70">
        <f>'TRA_Stock EU28'!AK131-'TRA_Stock UK'!AK131</f>
        <v>2570927.856558891</v>
      </c>
      <c r="AL131" s="70">
        <f>'TRA_Stock EU28'!AL131-'TRA_Stock UK'!AL131</f>
        <v>2843423.4521313775</v>
      </c>
      <c r="AM131" s="70">
        <f>'TRA_Stock EU28'!AM131-'TRA_Stock UK'!AM131</f>
        <v>3117887.1719832271</v>
      </c>
      <c r="AN131" s="70">
        <f>'TRA_Stock EU28'!AN131-'TRA_Stock UK'!AN131</f>
        <v>3390603.516040294</v>
      </c>
      <c r="AO131" s="70">
        <f>'TRA_Stock EU28'!AO131-'TRA_Stock UK'!AO131</f>
        <v>3654222.4539608392</v>
      </c>
      <c r="AP131" s="70">
        <f>'TRA_Stock EU28'!AP131-'TRA_Stock UK'!AP131</f>
        <v>3904288.9849587623</v>
      </c>
      <c r="AQ131" s="70">
        <f>'TRA_Stock EU28'!AQ131-'TRA_Stock UK'!AQ131</f>
        <v>4132992.4654141348</v>
      </c>
      <c r="AR131" s="70">
        <f>'TRA_Stock EU28'!AR131-'TRA_Stock UK'!AR131</f>
        <v>4337199.4586702902</v>
      </c>
      <c r="AS131" s="70">
        <f>'TRA_Stock EU28'!AS131-'TRA_Stock UK'!AS131</f>
        <v>4511627.24293378</v>
      </c>
      <c r="AT131" s="70">
        <f>'TRA_Stock EU28'!AT131-'TRA_Stock UK'!AT131</f>
        <v>4657176.0316274725</v>
      </c>
      <c r="AU131" s="70">
        <f>'TRA_Stock EU28'!AU131-'TRA_Stock UK'!AU131</f>
        <v>4771311.8916276079</v>
      </c>
      <c r="AV131" s="70">
        <f>'TRA_Stock EU28'!AV131-'TRA_Stock UK'!AV131</f>
        <v>4856764.8551569339</v>
      </c>
      <c r="AW131" s="70">
        <f>'TRA_Stock EU28'!AW131-'TRA_Stock UK'!AW131</f>
        <v>4913124.885124037</v>
      </c>
      <c r="AX131" s="70">
        <f>'TRA_Stock EU28'!AX131-'TRA_Stock UK'!AX131</f>
        <v>4945466.8689398635</v>
      </c>
      <c r="AY131" s="70">
        <f>'TRA_Stock EU28'!AY131-'TRA_Stock UK'!AY131</f>
        <v>4955534.7629100792</v>
      </c>
      <c r="AZ131" s="70">
        <f>'TRA_Stock EU28'!AZ131-'TRA_Stock UK'!AZ131</f>
        <v>4953296.8587992843</v>
      </c>
    </row>
    <row r="132" spans="1:52" x14ac:dyDescent="0.35">
      <c r="A132" s="69" t="s">
        <v>881</v>
      </c>
      <c r="B132" s="70">
        <f>'TRA_Stock EU28'!B132-'TRA_Stock UK'!B132</f>
        <v>0</v>
      </c>
      <c r="C132" s="70">
        <f>'TRA_Stock EU28'!C132-'TRA_Stock UK'!C132</f>
        <v>0</v>
      </c>
      <c r="D132" s="70">
        <f>'TRA_Stock EU28'!D132-'TRA_Stock UK'!D132</f>
        <v>0</v>
      </c>
      <c r="E132" s="70">
        <f>'TRA_Stock EU28'!E132-'TRA_Stock UK'!E132</f>
        <v>0</v>
      </c>
      <c r="F132" s="70">
        <f>'TRA_Stock EU28'!F132-'TRA_Stock UK'!F132</f>
        <v>0</v>
      </c>
      <c r="G132" s="70">
        <f>'TRA_Stock EU28'!G132-'TRA_Stock UK'!G132</f>
        <v>0</v>
      </c>
      <c r="H132" s="70">
        <f>'TRA_Stock EU28'!H132-'TRA_Stock UK'!H132</f>
        <v>0</v>
      </c>
      <c r="I132" s="70">
        <f>'TRA_Stock EU28'!I132-'TRA_Stock UK'!I132</f>
        <v>0</v>
      </c>
      <c r="J132" s="70">
        <f>'TRA_Stock EU28'!J132-'TRA_Stock UK'!J132</f>
        <v>0</v>
      </c>
      <c r="K132" s="70">
        <f>'TRA_Stock EU28'!K132-'TRA_Stock UK'!K132</f>
        <v>0</v>
      </c>
      <c r="L132" s="70">
        <f>'TRA_Stock EU28'!L132-'TRA_Stock UK'!L132</f>
        <v>0</v>
      </c>
      <c r="M132" s="70">
        <f>'TRA_Stock EU28'!M132-'TRA_Stock UK'!M132</f>
        <v>0</v>
      </c>
      <c r="N132" s="70">
        <f>'TRA_Stock EU28'!N132-'TRA_Stock UK'!N132</f>
        <v>0</v>
      </c>
      <c r="O132" s="70">
        <f>'TRA_Stock EU28'!O132-'TRA_Stock UK'!O132</f>
        <v>0</v>
      </c>
      <c r="P132" s="70">
        <f>'TRA_Stock EU28'!P132-'TRA_Stock UK'!P132</f>
        <v>0</v>
      </c>
      <c r="Q132" s="70">
        <f>'TRA_Stock EU28'!Q132-'TRA_Stock UK'!Q132</f>
        <v>0</v>
      </c>
      <c r="R132" s="70">
        <f>'TRA_Stock EU28'!R132-'TRA_Stock UK'!R132</f>
        <v>0</v>
      </c>
      <c r="S132" s="70">
        <f>'TRA_Stock EU28'!S132-'TRA_Stock UK'!S132</f>
        <v>0</v>
      </c>
      <c r="T132" s="70">
        <f>'TRA_Stock EU28'!T132-'TRA_Stock UK'!T132</f>
        <v>0</v>
      </c>
      <c r="U132" s="70">
        <f>'TRA_Stock EU28'!U132-'TRA_Stock UK'!U132</f>
        <v>0</v>
      </c>
      <c r="V132" s="70">
        <f>'TRA_Stock EU28'!V132-'TRA_Stock UK'!V132</f>
        <v>0</v>
      </c>
      <c r="W132" s="70">
        <f>'TRA_Stock EU28'!W132-'TRA_Stock UK'!W132</f>
        <v>0</v>
      </c>
      <c r="X132" s="70">
        <f>'TRA_Stock EU28'!X132-'TRA_Stock UK'!X132</f>
        <v>0</v>
      </c>
      <c r="Y132" s="70">
        <f>'TRA_Stock EU28'!Y132-'TRA_Stock UK'!Y132</f>
        <v>0</v>
      </c>
      <c r="Z132" s="70">
        <f>'TRA_Stock EU28'!Z132-'TRA_Stock UK'!Z132</f>
        <v>0</v>
      </c>
      <c r="AA132" s="70">
        <f>'TRA_Stock EU28'!AA132-'TRA_Stock UK'!AA132</f>
        <v>0</v>
      </c>
      <c r="AB132" s="70">
        <f>'TRA_Stock EU28'!AB132-'TRA_Stock UK'!AB132</f>
        <v>0</v>
      </c>
      <c r="AC132" s="70">
        <f>'TRA_Stock EU28'!AC132-'TRA_Stock UK'!AC132</f>
        <v>0</v>
      </c>
      <c r="AD132" s="70">
        <f>'TRA_Stock EU28'!AD132-'TRA_Stock UK'!AD132</f>
        <v>0</v>
      </c>
      <c r="AE132" s="70">
        <f>'TRA_Stock EU28'!AE132-'TRA_Stock UK'!AE132</f>
        <v>0</v>
      </c>
      <c r="AF132" s="70">
        <f>'TRA_Stock EU28'!AF132-'TRA_Stock UK'!AF132</f>
        <v>0</v>
      </c>
      <c r="AG132" s="70">
        <f>'TRA_Stock EU28'!AG132-'TRA_Stock UK'!AG132</f>
        <v>0</v>
      </c>
      <c r="AH132" s="70">
        <f>'TRA_Stock EU28'!AH132-'TRA_Stock UK'!AH132</f>
        <v>0</v>
      </c>
      <c r="AI132" s="70">
        <f>'TRA_Stock EU28'!AI132-'TRA_Stock UK'!AI132</f>
        <v>0</v>
      </c>
      <c r="AJ132" s="70">
        <f>'TRA_Stock EU28'!AJ132-'TRA_Stock UK'!AJ132</f>
        <v>0</v>
      </c>
      <c r="AK132" s="70">
        <f>'TRA_Stock EU28'!AK132-'TRA_Stock UK'!AK132</f>
        <v>0</v>
      </c>
      <c r="AL132" s="70">
        <f>'TRA_Stock EU28'!AL132-'TRA_Stock UK'!AL132</f>
        <v>0</v>
      </c>
      <c r="AM132" s="70">
        <f>'TRA_Stock EU28'!AM132-'TRA_Stock UK'!AM132</f>
        <v>0</v>
      </c>
      <c r="AN132" s="70">
        <f>'TRA_Stock EU28'!AN132-'TRA_Stock UK'!AN132</f>
        <v>0</v>
      </c>
      <c r="AO132" s="70">
        <f>'TRA_Stock EU28'!AO132-'TRA_Stock UK'!AO132</f>
        <v>0</v>
      </c>
      <c r="AP132" s="70">
        <f>'TRA_Stock EU28'!AP132-'TRA_Stock UK'!AP132</f>
        <v>0</v>
      </c>
      <c r="AQ132" s="70">
        <f>'TRA_Stock EU28'!AQ132-'TRA_Stock UK'!AQ132</f>
        <v>0</v>
      </c>
      <c r="AR132" s="70">
        <f>'TRA_Stock EU28'!AR132-'TRA_Stock UK'!AR132</f>
        <v>0</v>
      </c>
      <c r="AS132" s="70">
        <f>'TRA_Stock EU28'!AS132-'TRA_Stock UK'!AS132</f>
        <v>0</v>
      </c>
      <c r="AT132" s="70">
        <f>'TRA_Stock EU28'!AT132-'TRA_Stock UK'!AT132</f>
        <v>0</v>
      </c>
      <c r="AU132" s="70">
        <f>'TRA_Stock EU28'!AU132-'TRA_Stock UK'!AU132</f>
        <v>0</v>
      </c>
      <c r="AV132" s="70">
        <f>'TRA_Stock EU28'!AV132-'TRA_Stock UK'!AV132</f>
        <v>0</v>
      </c>
      <c r="AW132" s="70">
        <f>'TRA_Stock EU28'!AW132-'TRA_Stock UK'!AW132</f>
        <v>0</v>
      </c>
      <c r="AX132" s="70">
        <f>'TRA_Stock EU28'!AX132-'TRA_Stock UK'!AX132</f>
        <v>0</v>
      </c>
      <c r="AY132" s="70">
        <f>'TRA_Stock EU28'!AY132-'TRA_Stock UK'!AY132</f>
        <v>0</v>
      </c>
      <c r="AZ132" s="70">
        <f>'TRA_Stock EU28'!AZ132-'TRA_Stock UK'!AZ132</f>
        <v>0</v>
      </c>
    </row>
    <row r="133" spans="1:52" x14ac:dyDescent="0.35">
      <c r="A133" s="69" t="s">
        <v>892</v>
      </c>
      <c r="B133" s="70">
        <f>'TRA_Stock EU28'!B133-'TRA_Stock UK'!B133</f>
        <v>0</v>
      </c>
      <c r="C133" s="70">
        <f>'TRA_Stock EU28'!C133-'TRA_Stock UK'!C133</f>
        <v>0</v>
      </c>
      <c r="D133" s="70">
        <f>'TRA_Stock EU28'!D133-'TRA_Stock UK'!D133</f>
        <v>0</v>
      </c>
      <c r="E133" s="70">
        <f>'TRA_Stock EU28'!E133-'TRA_Stock UK'!E133</f>
        <v>0</v>
      </c>
      <c r="F133" s="70">
        <f>'TRA_Stock EU28'!F133-'TRA_Stock UK'!F133</f>
        <v>0</v>
      </c>
      <c r="G133" s="70">
        <f>'TRA_Stock EU28'!G133-'TRA_Stock UK'!G133</f>
        <v>0</v>
      </c>
      <c r="H133" s="70">
        <f>'TRA_Stock EU28'!H133-'TRA_Stock UK'!H133</f>
        <v>0</v>
      </c>
      <c r="I133" s="70">
        <f>'TRA_Stock EU28'!I133-'TRA_Stock UK'!I133</f>
        <v>0</v>
      </c>
      <c r="J133" s="70">
        <f>'TRA_Stock EU28'!J133-'TRA_Stock UK'!J133</f>
        <v>0</v>
      </c>
      <c r="K133" s="70">
        <f>'TRA_Stock EU28'!K133-'TRA_Stock UK'!K133</f>
        <v>0</v>
      </c>
      <c r="L133" s="70">
        <f>'TRA_Stock EU28'!L133-'TRA_Stock UK'!L133</f>
        <v>0</v>
      </c>
      <c r="M133" s="70">
        <f>'TRA_Stock EU28'!M133-'TRA_Stock UK'!M133</f>
        <v>0</v>
      </c>
      <c r="N133" s="70">
        <f>'TRA_Stock EU28'!N133-'TRA_Stock UK'!N133</f>
        <v>0</v>
      </c>
      <c r="O133" s="70">
        <f>'TRA_Stock EU28'!O133-'TRA_Stock UK'!O133</f>
        <v>0</v>
      </c>
      <c r="P133" s="70">
        <f>'TRA_Stock EU28'!P133-'TRA_Stock UK'!P133</f>
        <v>0</v>
      </c>
      <c r="Q133" s="70">
        <f>'TRA_Stock EU28'!Q133-'TRA_Stock UK'!Q133</f>
        <v>0</v>
      </c>
      <c r="R133" s="70">
        <f>'TRA_Stock EU28'!R133-'TRA_Stock UK'!R133</f>
        <v>0</v>
      </c>
      <c r="S133" s="70">
        <f>'TRA_Stock EU28'!S133-'TRA_Stock UK'!S133</f>
        <v>0</v>
      </c>
      <c r="T133" s="70">
        <f>'TRA_Stock EU28'!T133-'TRA_Stock UK'!T133</f>
        <v>0</v>
      </c>
      <c r="U133" s="70">
        <f>'TRA_Stock EU28'!U133-'TRA_Stock UK'!U133</f>
        <v>0</v>
      </c>
      <c r="V133" s="70">
        <f>'TRA_Stock EU28'!V133-'TRA_Stock UK'!V133</f>
        <v>0</v>
      </c>
      <c r="W133" s="70">
        <f>'TRA_Stock EU28'!W133-'TRA_Stock UK'!W133</f>
        <v>0</v>
      </c>
      <c r="X133" s="70">
        <f>'TRA_Stock EU28'!X133-'TRA_Stock UK'!X133</f>
        <v>0</v>
      </c>
      <c r="Y133" s="70">
        <f>'TRA_Stock EU28'!Y133-'TRA_Stock UK'!Y133</f>
        <v>0</v>
      </c>
      <c r="Z133" s="70">
        <f>'TRA_Stock EU28'!Z133-'TRA_Stock UK'!Z133</f>
        <v>0</v>
      </c>
      <c r="AA133" s="70">
        <f>'TRA_Stock EU28'!AA133-'TRA_Stock UK'!AA133</f>
        <v>0</v>
      </c>
      <c r="AB133" s="70">
        <f>'TRA_Stock EU28'!AB133-'TRA_Stock UK'!AB133</f>
        <v>0</v>
      </c>
      <c r="AC133" s="70">
        <f>'TRA_Stock EU28'!AC133-'TRA_Stock UK'!AC133</f>
        <v>0</v>
      </c>
      <c r="AD133" s="70">
        <f>'TRA_Stock EU28'!AD133-'TRA_Stock UK'!AD133</f>
        <v>0</v>
      </c>
      <c r="AE133" s="70">
        <f>'TRA_Stock EU28'!AE133-'TRA_Stock UK'!AE133</f>
        <v>0</v>
      </c>
      <c r="AF133" s="70">
        <f>'TRA_Stock EU28'!AF133-'TRA_Stock UK'!AF133</f>
        <v>0</v>
      </c>
      <c r="AG133" s="70">
        <f>'TRA_Stock EU28'!AG133-'TRA_Stock UK'!AG133</f>
        <v>0</v>
      </c>
      <c r="AH133" s="70">
        <f>'TRA_Stock EU28'!AH133-'TRA_Stock UK'!AH133</f>
        <v>0</v>
      </c>
      <c r="AI133" s="70">
        <f>'TRA_Stock EU28'!AI133-'TRA_Stock UK'!AI133</f>
        <v>0</v>
      </c>
      <c r="AJ133" s="70">
        <f>'TRA_Stock EU28'!AJ133-'TRA_Stock UK'!AJ133</f>
        <v>0</v>
      </c>
      <c r="AK133" s="70">
        <f>'TRA_Stock EU28'!AK133-'TRA_Stock UK'!AK133</f>
        <v>0</v>
      </c>
      <c r="AL133" s="70">
        <f>'TRA_Stock EU28'!AL133-'TRA_Stock UK'!AL133</f>
        <v>0</v>
      </c>
      <c r="AM133" s="70">
        <f>'TRA_Stock EU28'!AM133-'TRA_Stock UK'!AM133</f>
        <v>0</v>
      </c>
      <c r="AN133" s="70">
        <f>'TRA_Stock EU28'!AN133-'TRA_Stock UK'!AN133</f>
        <v>0</v>
      </c>
      <c r="AO133" s="70">
        <f>'TRA_Stock EU28'!AO133-'TRA_Stock UK'!AO133</f>
        <v>0</v>
      </c>
      <c r="AP133" s="70">
        <f>'TRA_Stock EU28'!AP133-'TRA_Stock UK'!AP133</f>
        <v>0</v>
      </c>
      <c r="AQ133" s="70">
        <f>'TRA_Stock EU28'!AQ133-'TRA_Stock UK'!AQ133</f>
        <v>0</v>
      </c>
      <c r="AR133" s="70">
        <f>'TRA_Stock EU28'!AR133-'TRA_Stock UK'!AR133</f>
        <v>0</v>
      </c>
      <c r="AS133" s="70">
        <f>'TRA_Stock EU28'!AS133-'TRA_Stock UK'!AS133</f>
        <v>0</v>
      </c>
      <c r="AT133" s="70">
        <f>'TRA_Stock EU28'!AT133-'TRA_Stock UK'!AT133</f>
        <v>0</v>
      </c>
      <c r="AU133" s="70">
        <f>'TRA_Stock EU28'!AU133-'TRA_Stock UK'!AU133</f>
        <v>0</v>
      </c>
      <c r="AV133" s="70">
        <f>'TRA_Stock EU28'!AV133-'TRA_Stock UK'!AV133</f>
        <v>0</v>
      </c>
      <c r="AW133" s="70">
        <f>'TRA_Stock EU28'!AW133-'TRA_Stock UK'!AW133</f>
        <v>0</v>
      </c>
      <c r="AX133" s="70">
        <f>'TRA_Stock EU28'!AX133-'TRA_Stock UK'!AX133</f>
        <v>0</v>
      </c>
      <c r="AY133" s="70">
        <f>'TRA_Stock EU28'!AY133-'TRA_Stock UK'!AY133</f>
        <v>0</v>
      </c>
      <c r="AZ133" s="70">
        <f>'TRA_Stock EU28'!AZ133-'TRA_Stock UK'!AZ133</f>
        <v>0</v>
      </c>
    </row>
    <row r="134" spans="1:52" x14ac:dyDescent="0.35">
      <c r="A134" s="67" t="s">
        <v>883</v>
      </c>
      <c r="B134" s="68">
        <f>'TRA_Stock EU28'!B134-'TRA_Stock UK'!B134</f>
        <v>5196</v>
      </c>
      <c r="C134" s="68">
        <f>'TRA_Stock EU28'!C134-'TRA_Stock UK'!C134</f>
        <v>5904</v>
      </c>
      <c r="D134" s="68">
        <f>'TRA_Stock EU28'!D134-'TRA_Stock UK'!D134</f>
        <v>6175</v>
      </c>
      <c r="E134" s="68">
        <f>'TRA_Stock EU28'!E134-'TRA_Stock UK'!E134</f>
        <v>6297</v>
      </c>
      <c r="F134" s="68">
        <f>'TRA_Stock EU28'!F134-'TRA_Stock UK'!F134</f>
        <v>6483</v>
      </c>
      <c r="G134" s="68">
        <f>'TRA_Stock EU28'!G134-'TRA_Stock UK'!G134</f>
        <v>6350</v>
      </c>
      <c r="H134" s="68">
        <f>'TRA_Stock EU28'!H134-'TRA_Stock UK'!H134</f>
        <v>6465</v>
      </c>
      <c r="I134" s="68">
        <f>'TRA_Stock EU28'!I134-'TRA_Stock UK'!I134</f>
        <v>6648</v>
      </c>
      <c r="J134" s="68">
        <f>'TRA_Stock EU28'!J134-'TRA_Stock UK'!J134</f>
        <v>6162</v>
      </c>
      <c r="K134" s="68">
        <f>'TRA_Stock EU28'!K134-'TRA_Stock UK'!K134</f>
        <v>6550</v>
      </c>
      <c r="L134" s="68">
        <f>'TRA_Stock EU28'!L134-'TRA_Stock UK'!L134</f>
        <v>6349</v>
      </c>
      <c r="M134" s="68">
        <f>'TRA_Stock EU28'!M134-'TRA_Stock UK'!M134</f>
        <v>7213</v>
      </c>
      <c r="N134" s="68">
        <f>'TRA_Stock EU28'!N134-'TRA_Stock UK'!N134</f>
        <v>13537</v>
      </c>
      <c r="O134" s="68">
        <f>'TRA_Stock EU28'!O134-'TRA_Stock UK'!O134</f>
        <v>20212</v>
      </c>
      <c r="P134" s="68">
        <f>'TRA_Stock EU28'!P134-'TRA_Stock UK'!P134</f>
        <v>26726</v>
      </c>
      <c r="Q134" s="68">
        <f>'TRA_Stock EU28'!Q134-'TRA_Stock UK'!Q134</f>
        <v>34344</v>
      </c>
      <c r="R134" s="68">
        <f>'TRA_Stock EU28'!R134-'TRA_Stock UK'!R134</f>
        <v>42673.011488508964</v>
      </c>
      <c r="S134" s="68">
        <f>'TRA_Stock EU28'!S134-'TRA_Stock UK'!S134</f>
        <v>53698.010514369184</v>
      </c>
      <c r="T134" s="68">
        <f>'TRA_Stock EU28'!T134-'TRA_Stock UK'!T134</f>
        <v>66816.011419232716</v>
      </c>
      <c r="U134" s="68">
        <f>'TRA_Stock EU28'!U134-'TRA_Stock UK'!U134</f>
        <v>81460.026879327052</v>
      </c>
      <c r="V134" s="68">
        <f>'TRA_Stock EU28'!V134-'TRA_Stock UK'!V134</f>
        <v>212966.01896220038</v>
      </c>
      <c r="W134" s="68">
        <f>'TRA_Stock EU28'!W134-'TRA_Stock UK'!W134</f>
        <v>326784.99665487092</v>
      </c>
      <c r="X134" s="68">
        <f>'TRA_Stock EU28'!X134-'TRA_Stock UK'!X134</f>
        <v>416458.97980404197</v>
      </c>
      <c r="Y134" s="68">
        <f>'TRA_Stock EU28'!Y134-'TRA_Stock UK'!Y134</f>
        <v>485806.10295429337</v>
      </c>
      <c r="Z134" s="68">
        <f>'TRA_Stock EU28'!Z134-'TRA_Stock UK'!Z134</f>
        <v>555080.94422280684</v>
      </c>
      <c r="AA134" s="68">
        <f>'TRA_Stock EU28'!AA134-'TRA_Stock UK'!AA134</f>
        <v>640779.83262935956</v>
      </c>
      <c r="AB134" s="68">
        <f>'TRA_Stock EU28'!AB134-'TRA_Stock UK'!AB134</f>
        <v>742661.93361242849</v>
      </c>
      <c r="AC134" s="68">
        <f>'TRA_Stock EU28'!AC134-'TRA_Stock UK'!AC134</f>
        <v>860681.0766429978</v>
      </c>
      <c r="AD134" s="68">
        <f>'TRA_Stock EU28'!AD134-'TRA_Stock UK'!AD134</f>
        <v>997197.07556835702</v>
      </c>
      <c r="AE134" s="68">
        <f>'TRA_Stock EU28'!AE134-'TRA_Stock UK'!AE134</f>
        <v>1154957.835122633</v>
      </c>
      <c r="AF134" s="68">
        <f>'TRA_Stock EU28'!AF134-'TRA_Stock UK'!AF134</f>
        <v>1339457.1435065104</v>
      </c>
      <c r="AG134" s="68">
        <f>'TRA_Stock EU28'!AG134-'TRA_Stock UK'!AG134</f>
        <v>1553828.9869399194</v>
      </c>
      <c r="AH134" s="68">
        <f>'TRA_Stock EU28'!AH134-'TRA_Stock UK'!AH134</f>
        <v>1801656.056496857</v>
      </c>
      <c r="AI134" s="68">
        <f>'TRA_Stock EU28'!AI134-'TRA_Stock UK'!AI134</f>
        <v>2078348.6244302732</v>
      </c>
      <c r="AJ134" s="68">
        <f>'TRA_Stock EU28'!AJ134-'TRA_Stock UK'!AJ134</f>
        <v>2388429.9806939499</v>
      </c>
      <c r="AK134" s="68">
        <f>'TRA_Stock EU28'!AK134-'TRA_Stock UK'!AK134</f>
        <v>2730970.8231039606</v>
      </c>
      <c r="AL134" s="68">
        <f>'TRA_Stock EU28'!AL134-'TRA_Stock UK'!AL134</f>
        <v>3105295.5334618511</v>
      </c>
      <c r="AM134" s="68">
        <f>'TRA_Stock EU28'!AM134-'TRA_Stock UK'!AM134</f>
        <v>3506380.2548736995</v>
      </c>
      <c r="AN134" s="68">
        <f>'TRA_Stock EU28'!AN134-'TRA_Stock UK'!AN134</f>
        <v>3929728.4640140608</v>
      </c>
      <c r="AO134" s="68">
        <f>'TRA_Stock EU28'!AO134-'TRA_Stock UK'!AO134</f>
        <v>4369240.3233055407</v>
      </c>
      <c r="AP134" s="68">
        <f>'TRA_Stock EU28'!AP134-'TRA_Stock UK'!AP134</f>
        <v>4819278.3525199257</v>
      </c>
      <c r="AQ134" s="68">
        <f>'TRA_Stock EU28'!AQ134-'TRA_Stock UK'!AQ134</f>
        <v>5276420.6758199371</v>
      </c>
      <c r="AR134" s="68">
        <f>'TRA_Stock EU28'!AR134-'TRA_Stock UK'!AR134</f>
        <v>5739238.5872115288</v>
      </c>
      <c r="AS134" s="68">
        <f>'TRA_Stock EU28'!AS134-'TRA_Stock UK'!AS134</f>
        <v>6200428.436797834</v>
      </c>
      <c r="AT134" s="68">
        <f>'TRA_Stock EU28'!AT134-'TRA_Stock UK'!AT134</f>
        <v>6662614.2288160175</v>
      </c>
      <c r="AU134" s="68">
        <f>'TRA_Stock EU28'!AU134-'TRA_Stock UK'!AU134</f>
        <v>7122751.9388496578</v>
      </c>
      <c r="AV134" s="68">
        <f>'TRA_Stock EU28'!AV134-'TRA_Stock UK'!AV134</f>
        <v>7582037.6774205985</v>
      </c>
      <c r="AW134" s="68">
        <f>'TRA_Stock EU28'!AW134-'TRA_Stock UK'!AW134</f>
        <v>8038896.7435481315</v>
      </c>
      <c r="AX134" s="68">
        <f>'TRA_Stock EU28'!AX134-'TRA_Stock UK'!AX134</f>
        <v>8496866.5977618806</v>
      </c>
      <c r="AY134" s="68">
        <f>'TRA_Stock EU28'!AY134-'TRA_Stock UK'!AY134</f>
        <v>8955768.6262941957</v>
      </c>
      <c r="AZ134" s="68">
        <f>'TRA_Stock EU28'!AZ134-'TRA_Stock UK'!AZ134</f>
        <v>9421263.568137154</v>
      </c>
    </row>
    <row r="135" spans="1:52" x14ac:dyDescent="0.35">
      <c r="A135" s="69" t="s">
        <v>884</v>
      </c>
      <c r="B135" s="70">
        <f>'TRA_Stock EU28'!B135-'TRA_Stock UK'!B135</f>
        <v>5196</v>
      </c>
      <c r="C135" s="70">
        <f>'TRA_Stock EU28'!C135-'TRA_Stock UK'!C135</f>
        <v>5904</v>
      </c>
      <c r="D135" s="70">
        <f>'TRA_Stock EU28'!D135-'TRA_Stock UK'!D135</f>
        <v>6175</v>
      </c>
      <c r="E135" s="70">
        <f>'TRA_Stock EU28'!E135-'TRA_Stock UK'!E135</f>
        <v>6297</v>
      </c>
      <c r="F135" s="70">
        <f>'TRA_Stock EU28'!F135-'TRA_Stock UK'!F135</f>
        <v>6483</v>
      </c>
      <c r="G135" s="70">
        <f>'TRA_Stock EU28'!G135-'TRA_Stock UK'!G135</f>
        <v>6350</v>
      </c>
      <c r="H135" s="70">
        <f>'TRA_Stock EU28'!H135-'TRA_Stock UK'!H135</f>
        <v>6465</v>
      </c>
      <c r="I135" s="70">
        <f>'TRA_Stock EU28'!I135-'TRA_Stock UK'!I135</f>
        <v>6648</v>
      </c>
      <c r="J135" s="70">
        <f>'TRA_Stock EU28'!J135-'TRA_Stock UK'!J135</f>
        <v>6162</v>
      </c>
      <c r="K135" s="70">
        <f>'TRA_Stock EU28'!K135-'TRA_Stock UK'!K135</f>
        <v>6550</v>
      </c>
      <c r="L135" s="70">
        <f>'TRA_Stock EU28'!L135-'TRA_Stock UK'!L135</f>
        <v>6349</v>
      </c>
      <c r="M135" s="70">
        <f>'TRA_Stock EU28'!M135-'TRA_Stock UK'!M135</f>
        <v>7213</v>
      </c>
      <c r="N135" s="70">
        <f>'TRA_Stock EU28'!N135-'TRA_Stock UK'!N135</f>
        <v>13537</v>
      </c>
      <c r="O135" s="70">
        <f>'TRA_Stock EU28'!O135-'TRA_Stock UK'!O135</f>
        <v>20212</v>
      </c>
      <c r="P135" s="70">
        <f>'TRA_Stock EU28'!P135-'TRA_Stock UK'!P135</f>
        <v>26726</v>
      </c>
      <c r="Q135" s="70">
        <f>'TRA_Stock EU28'!Q135-'TRA_Stock UK'!Q135</f>
        <v>34344</v>
      </c>
      <c r="R135" s="70">
        <f>'TRA_Stock EU28'!R135-'TRA_Stock UK'!R135</f>
        <v>42672.011488353084</v>
      </c>
      <c r="S135" s="70">
        <f>'TRA_Stock EU28'!S135-'TRA_Stock UK'!S135</f>
        <v>53695.010514496687</v>
      </c>
      <c r="T135" s="70">
        <f>'TRA_Stock EU28'!T135-'TRA_Stock UK'!T135</f>
        <v>66807.011420054914</v>
      </c>
      <c r="U135" s="70">
        <f>'TRA_Stock EU28'!U135-'TRA_Stock UK'!U135</f>
        <v>81435.026873813578</v>
      </c>
      <c r="V135" s="70">
        <f>'TRA_Stock EU28'!V135-'TRA_Stock UK'!V135</f>
        <v>212760.0189586191</v>
      </c>
      <c r="W135" s="70">
        <f>'TRA_Stock EU28'!W135-'TRA_Stock UK'!W135</f>
        <v>326254.99665009195</v>
      </c>
      <c r="X135" s="70">
        <f>'TRA_Stock EU28'!X135-'TRA_Stock UK'!X135</f>
        <v>415412.97985431191</v>
      </c>
      <c r="Y135" s="70">
        <f>'TRA_Stock EU28'!Y135-'TRA_Stock UK'!Y135</f>
        <v>483957.10261307243</v>
      </c>
      <c r="Z135" s="70">
        <f>'TRA_Stock EU28'!Z135-'TRA_Stock UK'!Z135</f>
        <v>551762.94463778159</v>
      </c>
      <c r="AA135" s="70">
        <f>'TRA_Stock EU28'!AA135-'TRA_Stock UK'!AA135</f>
        <v>634514.83476348419</v>
      </c>
      <c r="AB135" s="70">
        <f>'TRA_Stock EU28'!AB135-'TRA_Stock UK'!AB135</f>
        <v>730995.93508224958</v>
      </c>
      <c r="AC135" s="70">
        <f>'TRA_Stock EU28'!AC135-'TRA_Stock UK'!AC135</f>
        <v>839892.07477989863</v>
      </c>
      <c r="AD135" s="70">
        <f>'TRA_Stock EU28'!AD135-'TRA_Stock UK'!AD135</f>
        <v>961905.0732720379</v>
      </c>
      <c r="AE135" s="70">
        <f>'TRA_Stock EU28'!AE135-'TRA_Stock UK'!AE135</f>
        <v>1097974.8457170206</v>
      </c>
      <c r="AF135" s="70">
        <f>'TRA_Stock EU28'!AF135-'TRA_Stock UK'!AF135</f>
        <v>1251394.1337116249</v>
      </c>
      <c r="AG135" s="70">
        <f>'TRA_Stock EU28'!AG135-'TRA_Stock UK'!AG135</f>
        <v>1423524.9863654743</v>
      </c>
      <c r="AH135" s="70">
        <f>'TRA_Stock EU28'!AH135-'TRA_Stock UK'!AH135</f>
        <v>1616489.0514870596</v>
      </c>
      <c r="AI135" s="70">
        <f>'TRA_Stock EU28'!AI135-'TRA_Stock UK'!AI135</f>
        <v>1826053.6722694924</v>
      </c>
      <c r="AJ135" s="70">
        <f>'TRA_Stock EU28'!AJ135-'TRA_Stock UK'!AJ135</f>
        <v>2056041.9837509168</v>
      </c>
      <c r="AK135" s="70">
        <f>'TRA_Stock EU28'!AK135-'TRA_Stock UK'!AK135</f>
        <v>2306355.852863349</v>
      </c>
      <c r="AL135" s="70">
        <f>'TRA_Stock EU28'!AL135-'TRA_Stock UK'!AL135</f>
        <v>2577131.4424042222</v>
      </c>
      <c r="AM135" s="70">
        <f>'TRA_Stock EU28'!AM135-'TRA_Stock UK'!AM135</f>
        <v>2865261.2085496634</v>
      </c>
      <c r="AN135" s="70">
        <f>'TRA_Stock EU28'!AN135-'TRA_Stock UK'!AN135</f>
        <v>3167887.5709478115</v>
      </c>
      <c r="AO135" s="70">
        <f>'TRA_Stock EU28'!AO135-'TRA_Stock UK'!AO135</f>
        <v>3481248.4586531734</v>
      </c>
      <c r="AP135" s="70">
        <f>'TRA_Stock EU28'!AP135-'TRA_Stock UK'!AP135</f>
        <v>3801559.0630162363</v>
      </c>
      <c r="AQ135" s="70">
        <f>'TRA_Stock EU28'!AQ135-'TRA_Stock UK'!AQ135</f>
        <v>4127413.5283475406</v>
      </c>
      <c r="AR135" s="70">
        <f>'TRA_Stock EU28'!AR135-'TRA_Stock UK'!AR135</f>
        <v>4458321.4710457409</v>
      </c>
      <c r="AS135" s="70">
        <f>'TRA_Stock EU28'!AS135-'TRA_Stock UK'!AS135</f>
        <v>4788731.3422386721</v>
      </c>
      <c r="AT135" s="70">
        <f>'TRA_Stock EU28'!AT135-'TRA_Stock UK'!AT135</f>
        <v>5121272.8803362921</v>
      </c>
      <c r="AU135" s="70">
        <f>'TRA_Stock EU28'!AU135-'TRA_Stock UK'!AU135</f>
        <v>5454031.9634034811</v>
      </c>
      <c r="AV135" s="70">
        <f>'TRA_Stock EU28'!AV135-'TRA_Stock UK'!AV135</f>
        <v>5787930.7521971632</v>
      </c>
      <c r="AW135" s="70">
        <f>'TRA_Stock EU28'!AW135-'TRA_Stock UK'!AW135</f>
        <v>6121901.7982801292</v>
      </c>
      <c r="AX135" s="70">
        <f>'TRA_Stock EU28'!AX135-'TRA_Stock UK'!AX135</f>
        <v>6458201.6859181169</v>
      </c>
      <c r="AY135" s="70">
        <f>'TRA_Stock EU28'!AY135-'TRA_Stock UK'!AY135</f>
        <v>6796947.1982462732</v>
      </c>
      <c r="AZ135" s="70">
        <f>'TRA_Stock EU28'!AZ135-'TRA_Stock UK'!AZ135</f>
        <v>7141276.6746238619</v>
      </c>
    </row>
    <row r="136" spans="1:52" x14ac:dyDescent="0.35">
      <c r="A136" s="69" t="s">
        <v>885</v>
      </c>
      <c r="B136" s="70">
        <f>'TRA_Stock EU28'!B136-'TRA_Stock UK'!B136</f>
        <v>0</v>
      </c>
      <c r="C136" s="70">
        <f>'TRA_Stock EU28'!C136-'TRA_Stock UK'!C136</f>
        <v>0</v>
      </c>
      <c r="D136" s="70">
        <f>'TRA_Stock EU28'!D136-'TRA_Stock UK'!D136</f>
        <v>0</v>
      </c>
      <c r="E136" s="70">
        <f>'TRA_Stock EU28'!E136-'TRA_Stock UK'!E136</f>
        <v>0</v>
      </c>
      <c r="F136" s="70">
        <f>'TRA_Stock EU28'!F136-'TRA_Stock UK'!F136</f>
        <v>0</v>
      </c>
      <c r="G136" s="70">
        <f>'TRA_Stock EU28'!G136-'TRA_Stock UK'!G136</f>
        <v>0</v>
      </c>
      <c r="H136" s="70">
        <f>'TRA_Stock EU28'!H136-'TRA_Stock UK'!H136</f>
        <v>0</v>
      </c>
      <c r="I136" s="70">
        <f>'TRA_Stock EU28'!I136-'TRA_Stock UK'!I136</f>
        <v>0</v>
      </c>
      <c r="J136" s="70">
        <f>'TRA_Stock EU28'!J136-'TRA_Stock UK'!J136</f>
        <v>0</v>
      </c>
      <c r="K136" s="70">
        <f>'TRA_Stock EU28'!K136-'TRA_Stock UK'!K136</f>
        <v>0</v>
      </c>
      <c r="L136" s="70">
        <f>'TRA_Stock EU28'!L136-'TRA_Stock UK'!L136</f>
        <v>0</v>
      </c>
      <c r="M136" s="70">
        <f>'TRA_Stock EU28'!M136-'TRA_Stock UK'!M136</f>
        <v>0</v>
      </c>
      <c r="N136" s="70">
        <f>'TRA_Stock EU28'!N136-'TRA_Stock UK'!N136</f>
        <v>0</v>
      </c>
      <c r="O136" s="70">
        <f>'TRA_Stock EU28'!O136-'TRA_Stock UK'!O136</f>
        <v>0</v>
      </c>
      <c r="P136" s="70">
        <f>'TRA_Stock EU28'!P136-'TRA_Stock UK'!P136</f>
        <v>0</v>
      </c>
      <c r="Q136" s="70">
        <f>'TRA_Stock EU28'!Q136-'TRA_Stock UK'!Q136</f>
        <v>0</v>
      </c>
      <c r="R136" s="70">
        <f>'TRA_Stock EU28'!R136-'TRA_Stock UK'!R136</f>
        <v>1.0000001558765526</v>
      </c>
      <c r="S136" s="70">
        <f>'TRA_Stock EU28'!S136-'TRA_Stock UK'!S136</f>
        <v>2.9999998725007613</v>
      </c>
      <c r="T136" s="70">
        <f>'TRA_Stock EU28'!T136-'TRA_Stock UK'!T136</f>
        <v>8.9999991778009978</v>
      </c>
      <c r="U136" s="70">
        <f>'TRA_Stock EU28'!U136-'TRA_Stock UK'!U136</f>
        <v>25.000005513482293</v>
      </c>
      <c r="V136" s="70">
        <f>'TRA_Stock EU28'!V136-'TRA_Stock UK'!V136</f>
        <v>206.000003581275</v>
      </c>
      <c r="W136" s="70">
        <f>'TRA_Stock EU28'!W136-'TRA_Stock UK'!W136</f>
        <v>530.00000477898811</v>
      </c>
      <c r="X136" s="70">
        <f>'TRA_Stock EU28'!X136-'TRA_Stock UK'!X136</f>
        <v>1045.9999497301078</v>
      </c>
      <c r="Y136" s="70">
        <f>'TRA_Stock EU28'!Y136-'TRA_Stock UK'!Y136</f>
        <v>1849.0003412209387</v>
      </c>
      <c r="Z136" s="70">
        <f>'TRA_Stock EU28'!Z136-'TRA_Stock UK'!Z136</f>
        <v>3317.9995850252431</v>
      </c>
      <c r="AA136" s="70">
        <f>'TRA_Stock EU28'!AA136-'TRA_Stock UK'!AA136</f>
        <v>6264.9978658754408</v>
      </c>
      <c r="AB136" s="70">
        <f>'TRA_Stock EU28'!AB136-'TRA_Stock UK'!AB136</f>
        <v>11665.998530178978</v>
      </c>
      <c r="AC136" s="70">
        <f>'TRA_Stock EU28'!AC136-'TRA_Stock UK'!AC136</f>
        <v>20789.001863099158</v>
      </c>
      <c r="AD136" s="70">
        <f>'TRA_Stock EU28'!AD136-'TRA_Stock UK'!AD136</f>
        <v>35292.002296319028</v>
      </c>
      <c r="AE136" s="70">
        <f>'TRA_Stock EU28'!AE136-'TRA_Stock UK'!AE136</f>
        <v>56982.989405612607</v>
      </c>
      <c r="AF136" s="70">
        <f>'TRA_Stock EU28'!AF136-'TRA_Stock UK'!AF136</f>
        <v>88063.009794885627</v>
      </c>
      <c r="AG136" s="70">
        <f>'TRA_Stock EU28'!AG136-'TRA_Stock UK'!AG136</f>
        <v>130304.0005744451</v>
      </c>
      <c r="AH136" s="70">
        <f>'TRA_Stock EU28'!AH136-'TRA_Stock UK'!AH136</f>
        <v>185167.00500979731</v>
      </c>
      <c r="AI136" s="70">
        <f>'TRA_Stock EU28'!AI136-'TRA_Stock UK'!AI136</f>
        <v>252294.95216078084</v>
      </c>
      <c r="AJ136" s="70">
        <f>'TRA_Stock EU28'!AJ136-'TRA_Stock UK'!AJ136</f>
        <v>332387.99694303307</v>
      </c>
      <c r="AK136" s="70">
        <f>'TRA_Stock EU28'!AK136-'TRA_Stock UK'!AK136</f>
        <v>424614.97024061135</v>
      </c>
      <c r="AL136" s="70">
        <f>'TRA_Stock EU28'!AL136-'TRA_Stock UK'!AL136</f>
        <v>528164.09105762886</v>
      </c>
      <c r="AM136" s="70">
        <f>'TRA_Stock EU28'!AM136-'TRA_Stock UK'!AM136</f>
        <v>641119.04632403632</v>
      </c>
      <c r="AN136" s="70">
        <f>'TRA_Stock EU28'!AN136-'TRA_Stock UK'!AN136</f>
        <v>761840.89306624897</v>
      </c>
      <c r="AO136" s="70">
        <f>'TRA_Stock EU28'!AO136-'TRA_Stock UK'!AO136</f>
        <v>887991.86465236766</v>
      </c>
      <c r="AP136" s="70">
        <f>'TRA_Stock EU28'!AP136-'TRA_Stock UK'!AP136</f>
        <v>1017719.2895036894</v>
      </c>
      <c r="AQ136" s="70">
        <f>'TRA_Stock EU28'!AQ136-'TRA_Stock UK'!AQ136</f>
        <v>1149007.147472396</v>
      </c>
      <c r="AR136" s="70">
        <f>'TRA_Stock EU28'!AR136-'TRA_Stock UK'!AR136</f>
        <v>1280917.1161657874</v>
      </c>
      <c r="AS136" s="70">
        <f>'TRA_Stock EU28'!AS136-'TRA_Stock UK'!AS136</f>
        <v>1411697.0945591626</v>
      </c>
      <c r="AT136" s="70">
        <f>'TRA_Stock EU28'!AT136-'TRA_Stock UK'!AT136</f>
        <v>1541341.3484797254</v>
      </c>
      <c r="AU136" s="70">
        <f>'TRA_Stock EU28'!AU136-'TRA_Stock UK'!AU136</f>
        <v>1668719.975446176</v>
      </c>
      <c r="AV136" s="70">
        <f>'TRA_Stock EU28'!AV136-'TRA_Stock UK'!AV136</f>
        <v>1794106.9252234353</v>
      </c>
      <c r="AW136" s="70">
        <f>'TRA_Stock EU28'!AW136-'TRA_Stock UK'!AW136</f>
        <v>1916994.9452680014</v>
      </c>
      <c r="AX136" s="70">
        <f>'TRA_Stock EU28'!AX136-'TRA_Stock UK'!AX136</f>
        <v>2038664.9118437644</v>
      </c>
      <c r="AY136" s="70">
        <f>'TRA_Stock EU28'!AY136-'TRA_Stock UK'!AY136</f>
        <v>2158821.4280479215</v>
      </c>
      <c r="AZ136" s="70">
        <f>'TRA_Stock EU28'!AZ136-'TRA_Stock UK'!AZ136</f>
        <v>2279986.8935132902</v>
      </c>
    </row>
    <row r="137" spans="1:52" x14ac:dyDescent="0.35">
      <c r="A137" s="69" t="s">
        <v>886</v>
      </c>
      <c r="B137" s="70">
        <f>'TRA_Stock EU28'!B137-'TRA_Stock UK'!B137</f>
        <v>0</v>
      </c>
      <c r="C137" s="70">
        <f>'TRA_Stock EU28'!C137-'TRA_Stock UK'!C137</f>
        <v>0</v>
      </c>
      <c r="D137" s="70">
        <f>'TRA_Stock EU28'!D137-'TRA_Stock UK'!D137</f>
        <v>0</v>
      </c>
      <c r="E137" s="70">
        <f>'TRA_Stock EU28'!E137-'TRA_Stock UK'!E137</f>
        <v>0</v>
      </c>
      <c r="F137" s="70">
        <f>'TRA_Stock EU28'!F137-'TRA_Stock UK'!F137</f>
        <v>0</v>
      </c>
      <c r="G137" s="70">
        <f>'TRA_Stock EU28'!G137-'TRA_Stock UK'!G137</f>
        <v>0</v>
      </c>
      <c r="H137" s="70">
        <f>'TRA_Stock EU28'!H137-'TRA_Stock UK'!H137</f>
        <v>0</v>
      </c>
      <c r="I137" s="70">
        <f>'TRA_Stock EU28'!I137-'TRA_Stock UK'!I137</f>
        <v>0</v>
      </c>
      <c r="J137" s="70">
        <f>'TRA_Stock EU28'!J137-'TRA_Stock UK'!J137</f>
        <v>0</v>
      </c>
      <c r="K137" s="70">
        <f>'TRA_Stock EU28'!K137-'TRA_Stock UK'!K137</f>
        <v>0</v>
      </c>
      <c r="L137" s="70">
        <f>'TRA_Stock EU28'!L137-'TRA_Stock UK'!L137</f>
        <v>0</v>
      </c>
      <c r="M137" s="70">
        <f>'TRA_Stock EU28'!M137-'TRA_Stock UK'!M137</f>
        <v>0</v>
      </c>
      <c r="N137" s="70">
        <f>'TRA_Stock EU28'!N137-'TRA_Stock UK'!N137</f>
        <v>0</v>
      </c>
      <c r="O137" s="70">
        <f>'TRA_Stock EU28'!O137-'TRA_Stock UK'!O137</f>
        <v>0</v>
      </c>
      <c r="P137" s="70">
        <f>'TRA_Stock EU28'!P137-'TRA_Stock UK'!P137</f>
        <v>0</v>
      </c>
      <c r="Q137" s="70">
        <f>'TRA_Stock EU28'!Q137-'TRA_Stock UK'!Q137</f>
        <v>0</v>
      </c>
      <c r="R137" s="70">
        <f>'TRA_Stock EU28'!R137-'TRA_Stock UK'!R137</f>
        <v>0</v>
      </c>
      <c r="S137" s="70">
        <f>'TRA_Stock EU28'!S137-'TRA_Stock UK'!S137</f>
        <v>0</v>
      </c>
      <c r="T137" s="70">
        <f>'TRA_Stock EU28'!T137-'TRA_Stock UK'!T137</f>
        <v>0</v>
      </c>
      <c r="U137" s="70">
        <f>'TRA_Stock EU28'!U137-'TRA_Stock UK'!U137</f>
        <v>0</v>
      </c>
      <c r="V137" s="70">
        <f>'TRA_Stock EU28'!V137-'TRA_Stock UK'!V137</f>
        <v>0</v>
      </c>
      <c r="W137" s="70">
        <f>'TRA_Stock EU28'!W137-'TRA_Stock UK'!W137</f>
        <v>0</v>
      </c>
      <c r="X137" s="70">
        <f>'TRA_Stock EU28'!X137-'TRA_Stock UK'!X137</f>
        <v>0</v>
      </c>
      <c r="Y137" s="70">
        <f>'TRA_Stock EU28'!Y137-'TRA_Stock UK'!Y137</f>
        <v>0</v>
      </c>
      <c r="Z137" s="70">
        <f>'TRA_Stock EU28'!Z137-'TRA_Stock UK'!Z137</f>
        <v>0</v>
      </c>
      <c r="AA137" s="70">
        <f>'TRA_Stock EU28'!AA137-'TRA_Stock UK'!AA137</f>
        <v>0</v>
      </c>
      <c r="AB137" s="70">
        <f>'TRA_Stock EU28'!AB137-'TRA_Stock UK'!AB137</f>
        <v>0</v>
      </c>
      <c r="AC137" s="70">
        <f>'TRA_Stock EU28'!AC137-'TRA_Stock UK'!AC137</f>
        <v>0</v>
      </c>
      <c r="AD137" s="70">
        <f>'TRA_Stock EU28'!AD137-'TRA_Stock UK'!AD137</f>
        <v>0</v>
      </c>
      <c r="AE137" s="70">
        <f>'TRA_Stock EU28'!AE137-'TRA_Stock UK'!AE137</f>
        <v>0</v>
      </c>
      <c r="AF137" s="70">
        <f>'TRA_Stock EU28'!AF137-'TRA_Stock UK'!AF137</f>
        <v>0</v>
      </c>
      <c r="AG137" s="70">
        <f>'TRA_Stock EU28'!AG137-'TRA_Stock UK'!AG137</f>
        <v>0</v>
      </c>
      <c r="AH137" s="70">
        <f>'TRA_Stock EU28'!AH137-'TRA_Stock UK'!AH137</f>
        <v>0</v>
      </c>
      <c r="AI137" s="70">
        <f>'TRA_Stock EU28'!AI137-'TRA_Stock UK'!AI137</f>
        <v>0</v>
      </c>
      <c r="AJ137" s="70">
        <f>'TRA_Stock EU28'!AJ137-'TRA_Stock UK'!AJ137</f>
        <v>0</v>
      </c>
      <c r="AK137" s="70">
        <f>'TRA_Stock EU28'!AK137-'TRA_Stock UK'!AK137</f>
        <v>0</v>
      </c>
      <c r="AL137" s="70">
        <f>'TRA_Stock EU28'!AL137-'TRA_Stock UK'!AL137</f>
        <v>0</v>
      </c>
      <c r="AM137" s="70">
        <f>'TRA_Stock EU28'!AM137-'TRA_Stock UK'!AM137</f>
        <v>0</v>
      </c>
      <c r="AN137" s="70">
        <f>'TRA_Stock EU28'!AN137-'TRA_Stock UK'!AN137</f>
        <v>0</v>
      </c>
      <c r="AO137" s="70">
        <f>'TRA_Stock EU28'!AO137-'TRA_Stock UK'!AO137</f>
        <v>0</v>
      </c>
      <c r="AP137" s="70">
        <f>'TRA_Stock EU28'!AP137-'TRA_Stock UK'!AP137</f>
        <v>0</v>
      </c>
      <c r="AQ137" s="70">
        <f>'TRA_Stock EU28'!AQ137-'TRA_Stock UK'!AQ137</f>
        <v>0</v>
      </c>
      <c r="AR137" s="70">
        <f>'TRA_Stock EU28'!AR137-'TRA_Stock UK'!AR137</f>
        <v>0</v>
      </c>
      <c r="AS137" s="70">
        <f>'TRA_Stock EU28'!AS137-'TRA_Stock UK'!AS137</f>
        <v>0</v>
      </c>
      <c r="AT137" s="70">
        <f>'TRA_Stock EU28'!AT137-'TRA_Stock UK'!AT137</f>
        <v>0</v>
      </c>
      <c r="AU137" s="70">
        <f>'TRA_Stock EU28'!AU137-'TRA_Stock UK'!AU137</f>
        <v>0</v>
      </c>
      <c r="AV137" s="70">
        <f>'TRA_Stock EU28'!AV137-'TRA_Stock UK'!AV137</f>
        <v>0</v>
      </c>
      <c r="AW137" s="70">
        <f>'TRA_Stock EU28'!AW137-'TRA_Stock UK'!AW137</f>
        <v>0</v>
      </c>
      <c r="AX137" s="70">
        <f>'TRA_Stock EU28'!AX137-'TRA_Stock UK'!AX137</f>
        <v>0</v>
      </c>
      <c r="AY137" s="70">
        <f>'TRA_Stock EU28'!AY137-'TRA_Stock UK'!AY137</f>
        <v>0</v>
      </c>
      <c r="AZ137" s="70">
        <f>'TRA_Stock EU28'!AZ137-'TRA_Stock UK'!AZ137</f>
        <v>0</v>
      </c>
    </row>
    <row r="138" spans="1:52" x14ac:dyDescent="0.35">
      <c r="A138" s="69" t="s">
        <v>893</v>
      </c>
      <c r="B138" s="70">
        <f>'TRA_Stock EU28'!B138-'TRA_Stock UK'!B138</f>
        <v>0</v>
      </c>
      <c r="C138" s="70">
        <f>'TRA_Stock EU28'!C138-'TRA_Stock UK'!C138</f>
        <v>0</v>
      </c>
      <c r="D138" s="70">
        <f>'TRA_Stock EU28'!D138-'TRA_Stock UK'!D138</f>
        <v>0</v>
      </c>
      <c r="E138" s="70">
        <f>'TRA_Stock EU28'!E138-'TRA_Stock UK'!E138</f>
        <v>0</v>
      </c>
      <c r="F138" s="70">
        <f>'TRA_Stock EU28'!F138-'TRA_Stock UK'!F138</f>
        <v>0</v>
      </c>
      <c r="G138" s="70">
        <f>'TRA_Stock EU28'!G138-'TRA_Stock UK'!G138</f>
        <v>0</v>
      </c>
      <c r="H138" s="70">
        <f>'TRA_Stock EU28'!H138-'TRA_Stock UK'!H138</f>
        <v>0</v>
      </c>
      <c r="I138" s="70">
        <f>'TRA_Stock EU28'!I138-'TRA_Stock UK'!I138</f>
        <v>0</v>
      </c>
      <c r="J138" s="70">
        <f>'TRA_Stock EU28'!J138-'TRA_Stock UK'!J138</f>
        <v>0</v>
      </c>
      <c r="K138" s="70">
        <f>'TRA_Stock EU28'!K138-'TRA_Stock UK'!K138</f>
        <v>0</v>
      </c>
      <c r="L138" s="70">
        <f>'TRA_Stock EU28'!L138-'TRA_Stock UK'!L138</f>
        <v>0</v>
      </c>
      <c r="M138" s="70">
        <f>'TRA_Stock EU28'!M138-'TRA_Stock UK'!M138</f>
        <v>0</v>
      </c>
      <c r="N138" s="70">
        <f>'TRA_Stock EU28'!N138-'TRA_Stock UK'!N138</f>
        <v>0</v>
      </c>
      <c r="O138" s="70">
        <f>'TRA_Stock EU28'!O138-'TRA_Stock UK'!O138</f>
        <v>0</v>
      </c>
      <c r="P138" s="70">
        <f>'TRA_Stock EU28'!P138-'TRA_Stock UK'!P138</f>
        <v>0</v>
      </c>
      <c r="Q138" s="70">
        <f>'TRA_Stock EU28'!Q138-'TRA_Stock UK'!Q138</f>
        <v>0</v>
      </c>
      <c r="R138" s="70">
        <f>'TRA_Stock EU28'!R138-'TRA_Stock UK'!R138</f>
        <v>0</v>
      </c>
      <c r="S138" s="70">
        <f>'TRA_Stock EU28'!S138-'TRA_Stock UK'!S138</f>
        <v>0</v>
      </c>
      <c r="T138" s="70">
        <f>'TRA_Stock EU28'!T138-'TRA_Stock UK'!T138</f>
        <v>0</v>
      </c>
      <c r="U138" s="70">
        <f>'TRA_Stock EU28'!U138-'TRA_Stock UK'!U138</f>
        <v>0</v>
      </c>
      <c r="V138" s="70">
        <f>'TRA_Stock EU28'!V138-'TRA_Stock UK'!V138</f>
        <v>0</v>
      </c>
      <c r="W138" s="70">
        <f>'TRA_Stock EU28'!W138-'TRA_Stock UK'!W138</f>
        <v>0</v>
      </c>
      <c r="X138" s="70">
        <f>'TRA_Stock EU28'!X138-'TRA_Stock UK'!X138</f>
        <v>0</v>
      </c>
      <c r="Y138" s="70">
        <f>'TRA_Stock EU28'!Y138-'TRA_Stock UK'!Y138</f>
        <v>0</v>
      </c>
      <c r="Z138" s="70">
        <f>'TRA_Stock EU28'!Z138-'TRA_Stock UK'!Z138</f>
        <v>0</v>
      </c>
      <c r="AA138" s="70">
        <f>'TRA_Stock EU28'!AA138-'TRA_Stock UK'!AA138</f>
        <v>0</v>
      </c>
      <c r="AB138" s="70">
        <f>'TRA_Stock EU28'!AB138-'TRA_Stock UK'!AB138</f>
        <v>0</v>
      </c>
      <c r="AC138" s="70">
        <f>'TRA_Stock EU28'!AC138-'TRA_Stock UK'!AC138</f>
        <v>0</v>
      </c>
      <c r="AD138" s="70">
        <f>'TRA_Stock EU28'!AD138-'TRA_Stock UK'!AD138</f>
        <v>0</v>
      </c>
      <c r="AE138" s="70">
        <f>'TRA_Stock EU28'!AE138-'TRA_Stock UK'!AE138</f>
        <v>0</v>
      </c>
      <c r="AF138" s="70">
        <f>'TRA_Stock EU28'!AF138-'TRA_Stock UK'!AF138</f>
        <v>0</v>
      </c>
      <c r="AG138" s="70">
        <f>'TRA_Stock EU28'!AG138-'TRA_Stock UK'!AG138</f>
        <v>0</v>
      </c>
      <c r="AH138" s="70">
        <f>'TRA_Stock EU28'!AH138-'TRA_Stock UK'!AH138</f>
        <v>0</v>
      </c>
      <c r="AI138" s="70">
        <f>'TRA_Stock EU28'!AI138-'TRA_Stock UK'!AI138</f>
        <v>0</v>
      </c>
      <c r="AJ138" s="70">
        <f>'TRA_Stock EU28'!AJ138-'TRA_Stock UK'!AJ138</f>
        <v>0</v>
      </c>
      <c r="AK138" s="70">
        <f>'TRA_Stock EU28'!AK138-'TRA_Stock UK'!AK138</f>
        <v>0</v>
      </c>
      <c r="AL138" s="70">
        <f>'TRA_Stock EU28'!AL138-'TRA_Stock UK'!AL138</f>
        <v>0</v>
      </c>
      <c r="AM138" s="70">
        <f>'TRA_Stock EU28'!AM138-'TRA_Stock UK'!AM138</f>
        <v>0</v>
      </c>
      <c r="AN138" s="70">
        <f>'TRA_Stock EU28'!AN138-'TRA_Stock UK'!AN138</f>
        <v>0</v>
      </c>
      <c r="AO138" s="70">
        <f>'TRA_Stock EU28'!AO138-'TRA_Stock UK'!AO138</f>
        <v>0</v>
      </c>
      <c r="AP138" s="70">
        <f>'TRA_Stock EU28'!AP138-'TRA_Stock UK'!AP138</f>
        <v>0</v>
      </c>
      <c r="AQ138" s="70">
        <f>'TRA_Stock EU28'!AQ138-'TRA_Stock UK'!AQ138</f>
        <v>0</v>
      </c>
      <c r="AR138" s="70">
        <f>'TRA_Stock EU28'!AR138-'TRA_Stock UK'!AR138</f>
        <v>0</v>
      </c>
      <c r="AS138" s="70">
        <f>'TRA_Stock EU28'!AS138-'TRA_Stock UK'!AS138</f>
        <v>0</v>
      </c>
      <c r="AT138" s="70">
        <f>'TRA_Stock EU28'!AT138-'TRA_Stock UK'!AT138</f>
        <v>0</v>
      </c>
      <c r="AU138" s="70">
        <f>'TRA_Stock EU28'!AU138-'TRA_Stock UK'!AU138</f>
        <v>0</v>
      </c>
      <c r="AV138" s="70">
        <f>'TRA_Stock EU28'!AV138-'TRA_Stock UK'!AV138</f>
        <v>0</v>
      </c>
      <c r="AW138" s="70">
        <f>'TRA_Stock EU28'!AW138-'TRA_Stock UK'!AW138</f>
        <v>0</v>
      </c>
      <c r="AX138" s="70">
        <f>'TRA_Stock EU28'!AX138-'TRA_Stock UK'!AX138</f>
        <v>0</v>
      </c>
      <c r="AY138" s="70">
        <f>'TRA_Stock EU28'!AY138-'TRA_Stock UK'!AY138</f>
        <v>0</v>
      </c>
      <c r="AZ138" s="70">
        <f>'TRA_Stock EU28'!AZ138-'TRA_Stock UK'!AZ138</f>
        <v>0</v>
      </c>
    </row>
    <row r="139" spans="1:52" x14ac:dyDescent="0.35">
      <c r="A139" s="67" t="s">
        <v>887</v>
      </c>
      <c r="B139" s="68">
        <f>'TRA_Stock EU28'!B139-'TRA_Stock UK'!B139</f>
        <v>0</v>
      </c>
      <c r="C139" s="68">
        <f>'TRA_Stock EU28'!C139-'TRA_Stock UK'!C139</f>
        <v>0</v>
      </c>
      <c r="D139" s="68">
        <f>'TRA_Stock EU28'!D139-'TRA_Stock UK'!D139</f>
        <v>0</v>
      </c>
      <c r="E139" s="68">
        <f>'TRA_Stock EU28'!E139-'TRA_Stock UK'!E139</f>
        <v>0</v>
      </c>
      <c r="F139" s="68">
        <f>'TRA_Stock EU28'!F139-'TRA_Stock UK'!F139</f>
        <v>0</v>
      </c>
      <c r="G139" s="68">
        <f>'TRA_Stock EU28'!G139-'TRA_Stock UK'!G139</f>
        <v>0</v>
      </c>
      <c r="H139" s="68">
        <f>'TRA_Stock EU28'!H139-'TRA_Stock UK'!H139</f>
        <v>0</v>
      </c>
      <c r="I139" s="68">
        <f>'TRA_Stock EU28'!I139-'TRA_Stock UK'!I139</f>
        <v>0</v>
      </c>
      <c r="J139" s="68">
        <f>'TRA_Stock EU28'!J139-'TRA_Stock UK'!J139</f>
        <v>0</v>
      </c>
      <c r="K139" s="68">
        <f>'TRA_Stock EU28'!K139-'TRA_Stock UK'!K139</f>
        <v>0</v>
      </c>
      <c r="L139" s="68">
        <f>'TRA_Stock EU28'!L139-'TRA_Stock UK'!L139</f>
        <v>0</v>
      </c>
      <c r="M139" s="68">
        <f>'TRA_Stock EU28'!M139-'TRA_Stock UK'!M139</f>
        <v>0</v>
      </c>
      <c r="N139" s="68">
        <f>'TRA_Stock EU28'!N139-'TRA_Stock UK'!N139</f>
        <v>0</v>
      </c>
      <c r="O139" s="68">
        <f>'TRA_Stock EU28'!O139-'TRA_Stock UK'!O139</f>
        <v>0</v>
      </c>
      <c r="P139" s="68">
        <f>'TRA_Stock EU28'!P139-'TRA_Stock UK'!P139</f>
        <v>0</v>
      </c>
      <c r="Q139" s="68">
        <f>'TRA_Stock EU28'!Q139-'TRA_Stock UK'!Q139</f>
        <v>0</v>
      </c>
      <c r="R139" s="68">
        <f>'TRA_Stock EU28'!R139-'TRA_Stock UK'!R139</f>
        <v>62.999998971342329</v>
      </c>
      <c r="S139" s="68">
        <f>'TRA_Stock EU28'!S139-'TRA_Stock UK'!S139</f>
        <v>162.00007147155043</v>
      </c>
      <c r="T139" s="68">
        <f>'TRA_Stock EU28'!T139-'TRA_Stock UK'!T139</f>
        <v>292.00000796480708</v>
      </c>
      <c r="U139" s="68">
        <f>'TRA_Stock EU28'!U139-'TRA_Stock UK'!U139</f>
        <v>444.00008036021194</v>
      </c>
      <c r="V139" s="68">
        <f>'TRA_Stock EU28'!V139-'TRA_Stock UK'!V139</f>
        <v>936.00001512050153</v>
      </c>
      <c r="W139" s="68">
        <f>'TRA_Stock EU28'!W139-'TRA_Stock UK'!W139</f>
        <v>1037.0001220132367</v>
      </c>
      <c r="X139" s="68">
        <f>'TRA_Stock EU28'!X139-'TRA_Stock UK'!X139</f>
        <v>1044.0000285802</v>
      </c>
      <c r="Y139" s="68">
        <f>'TRA_Stock EU28'!Y139-'TRA_Stock UK'!Y139</f>
        <v>1034.0002435467568</v>
      </c>
      <c r="Z139" s="68">
        <f>'TRA_Stock EU28'!Z139-'TRA_Stock UK'!Z139</f>
        <v>1013.9998521410387</v>
      </c>
      <c r="AA139" s="68">
        <f>'TRA_Stock EU28'!AA139-'TRA_Stock UK'!AA139</f>
        <v>980.9996565297987</v>
      </c>
      <c r="AB139" s="68">
        <f>'TRA_Stock EU28'!AB139-'TRA_Stock UK'!AB139</f>
        <v>940.9998698155598</v>
      </c>
      <c r="AC139" s="68">
        <f>'TRA_Stock EU28'!AC139-'TRA_Stock UK'!AC139</f>
        <v>892.00007072588073</v>
      </c>
      <c r="AD139" s="68">
        <f>'TRA_Stock EU28'!AD139-'TRA_Stock UK'!AD139</f>
        <v>834.99996545198405</v>
      </c>
      <c r="AE139" s="68">
        <f>'TRA_Stock EU28'!AE139-'TRA_Stock UK'!AE139</f>
        <v>878.99975776003168</v>
      </c>
      <c r="AF139" s="68">
        <f>'TRA_Stock EU28'!AF139-'TRA_Stock UK'!AF139</f>
        <v>2064.0000227895916</v>
      </c>
      <c r="AG139" s="68">
        <f>'TRA_Stock EU28'!AG139-'TRA_Stock UK'!AG139</f>
        <v>4874.9999508583187</v>
      </c>
      <c r="AH139" s="68">
        <f>'TRA_Stock EU28'!AH139-'TRA_Stock UK'!AH139</f>
        <v>9530.999809607596</v>
      </c>
      <c r="AI139" s="68">
        <f>'TRA_Stock EU28'!AI139-'TRA_Stock UK'!AI139</f>
        <v>16077.996633099148</v>
      </c>
      <c r="AJ139" s="68">
        <f>'TRA_Stock EU28'!AJ139-'TRA_Stock UK'!AJ139</f>
        <v>24636.000091065776</v>
      </c>
      <c r="AK139" s="68">
        <f>'TRA_Stock EU28'!AK139-'TRA_Stock UK'!AK139</f>
        <v>35233.99670878434</v>
      </c>
      <c r="AL139" s="68">
        <f>'TRA_Stock EU28'!AL139-'TRA_Stock UK'!AL139</f>
        <v>47857.009158913424</v>
      </c>
      <c r="AM139" s="68">
        <f>'TRA_Stock EU28'!AM139-'TRA_Stock UK'!AM139</f>
        <v>62436.005315307426</v>
      </c>
      <c r="AN139" s="68">
        <f>'TRA_Stock EU28'!AN139-'TRA_Stock UK'!AN139</f>
        <v>78915.988595298986</v>
      </c>
      <c r="AO139" s="68">
        <f>'TRA_Stock EU28'!AO139-'TRA_Stock UK'!AO139</f>
        <v>97181.98404154001</v>
      </c>
      <c r="AP139" s="68">
        <f>'TRA_Stock EU28'!AP139-'TRA_Stock UK'!AP139</f>
        <v>117257.03776807497</v>
      </c>
      <c r="AQ139" s="68">
        <f>'TRA_Stock EU28'!AQ139-'TRA_Stock UK'!AQ139</f>
        <v>139161.021927186</v>
      </c>
      <c r="AR139" s="68">
        <f>'TRA_Stock EU28'!AR139-'TRA_Stock UK'!AR139</f>
        <v>162960.00580924921</v>
      </c>
      <c r="AS139" s="68">
        <f>'TRA_Stock EU28'!AS139-'TRA_Stock UK'!AS139</f>
        <v>188573.0162497001</v>
      </c>
      <c r="AT139" s="68">
        <f>'TRA_Stock EU28'!AT139-'TRA_Stock UK'!AT139</f>
        <v>215949.91072340769</v>
      </c>
      <c r="AU139" s="68">
        <f>'TRA_Stock EU28'!AU139-'TRA_Stock UK'!AU139</f>
        <v>244940.00237627752</v>
      </c>
      <c r="AV139" s="68">
        <f>'TRA_Stock EU28'!AV139-'TRA_Stock UK'!AV139</f>
        <v>275512.97394274309</v>
      </c>
      <c r="AW139" s="68">
        <f>'TRA_Stock EU28'!AW139-'TRA_Stock UK'!AW139</f>
        <v>307488.98916667263</v>
      </c>
      <c r="AX139" s="68">
        <f>'TRA_Stock EU28'!AX139-'TRA_Stock UK'!AX139</f>
        <v>340898.97394294629</v>
      </c>
      <c r="AY139" s="68">
        <f>'TRA_Stock EU28'!AY139-'TRA_Stock UK'!AY139</f>
        <v>375600.88999315334</v>
      </c>
      <c r="AZ139" s="68">
        <f>'TRA_Stock EU28'!AZ139-'TRA_Stock UK'!AZ139</f>
        <v>411684.95246236579</v>
      </c>
    </row>
    <row r="140" spans="1:52" x14ac:dyDescent="0.35">
      <c r="A140" s="69" t="s">
        <v>888</v>
      </c>
      <c r="B140" s="70">
        <f>'TRA_Stock EU28'!B140-'TRA_Stock UK'!B140</f>
        <v>0</v>
      </c>
      <c r="C140" s="70">
        <f>'TRA_Stock EU28'!C140-'TRA_Stock UK'!C140</f>
        <v>0</v>
      </c>
      <c r="D140" s="70">
        <f>'TRA_Stock EU28'!D140-'TRA_Stock UK'!D140</f>
        <v>0</v>
      </c>
      <c r="E140" s="70">
        <f>'TRA_Stock EU28'!E140-'TRA_Stock UK'!E140</f>
        <v>0</v>
      </c>
      <c r="F140" s="70">
        <f>'TRA_Stock EU28'!F140-'TRA_Stock UK'!F140</f>
        <v>0</v>
      </c>
      <c r="G140" s="70">
        <f>'TRA_Stock EU28'!G140-'TRA_Stock UK'!G140</f>
        <v>0</v>
      </c>
      <c r="H140" s="70">
        <f>'TRA_Stock EU28'!H140-'TRA_Stock UK'!H140</f>
        <v>0</v>
      </c>
      <c r="I140" s="70">
        <f>'TRA_Stock EU28'!I140-'TRA_Stock UK'!I140</f>
        <v>0</v>
      </c>
      <c r="J140" s="70">
        <f>'TRA_Stock EU28'!J140-'TRA_Stock UK'!J140</f>
        <v>0</v>
      </c>
      <c r="K140" s="70">
        <f>'TRA_Stock EU28'!K140-'TRA_Stock UK'!K140</f>
        <v>0</v>
      </c>
      <c r="L140" s="70">
        <f>'TRA_Stock EU28'!L140-'TRA_Stock UK'!L140</f>
        <v>0</v>
      </c>
      <c r="M140" s="70">
        <f>'TRA_Stock EU28'!M140-'TRA_Stock UK'!M140</f>
        <v>0</v>
      </c>
      <c r="N140" s="70">
        <f>'TRA_Stock EU28'!N140-'TRA_Stock UK'!N140</f>
        <v>0</v>
      </c>
      <c r="O140" s="70">
        <f>'TRA_Stock EU28'!O140-'TRA_Stock UK'!O140</f>
        <v>0</v>
      </c>
      <c r="P140" s="70">
        <f>'TRA_Stock EU28'!P140-'TRA_Stock UK'!P140</f>
        <v>0</v>
      </c>
      <c r="Q140" s="70">
        <f>'TRA_Stock EU28'!Q140-'TRA_Stock UK'!Q140</f>
        <v>0</v>
      </c>
      <c r="R140" s="70">
        <f>'TRA_Stock EU28'!R140-'TRA_Stock UK'!R140</f>
        <v>3.0000001942167529</v>
      </c>
      <c r="S140" s="70">
        <f>'TRA_Stock EU28'!S140-'TRA_Stock UK'!S140</f>
        <v>10.000002348388588</v>
      </c>
      <c r="T140" s="70">
        <f>'TRA_Stock EU28'!T140-'TRA_Stock UK'!T140</f>
        <v>21.999994161831065</v>
      </c>
      <c r="U140" s="70">
        <f>'TRA_Stock EU28'!U140-'TRA_Stock UK'!U140</f>
        <v>39.000007990466941</v>
      </c>
      <c r="V140" s="70">
        <f>'TRA_Stock EU28'!V140-'TRA_Stock UK'!V140</f>
        <v>155.99998966420833</v>
      </c>
      <c r="W140" s="70">
        <f>'TRA_Stock EU28'!W140-'TRA_Stock UK'!W140</f>
        <v>180.00002738295032</v>
      </c>
      <c r="X140" s="70">
        <f>'TRA_Stock EU28'!X140-'TRA_Stock UK'!X140</f>
        <v>184.00000128784779</v>
      </c>
      <c r="Y140" s="70">
        <f>'TRA_Stock EU28'!Y140-'TRA_Stock UK'!Y140</f>
        <v>184.00004782444893</v>
      </c>
      <c r="Z140" s="70">
        <f>'TRA_Stock EU28'!Z140-'TRA_Stock UK'!Z140</f>
        <v>182.99998109910393</v>
      </c>
      <c r="AA140" s="70">
        <f>'TRA_Stock EU28'!AA140-'TRA_Stock UK'!AA140</f>
        <v>180.99994029068432</v>
      </c>
      <c r="AB140" s="70">
        <f>'TRA_Stock EU28'!AB140-'TRA_Stock UK'!AB140</f>
        <v>178.99998030108151</v>
      </c>
      <c r="AC140" s="70">
        <f>'TRA_Stock EU28'!AC140-'TRA_Stock UK'!AC140</f>
        <v>175.00002283175772</v>
      </c>
      <c r="AD140" s="70">
        <f>'TRA_Stock EU28'!AD140-'TRA_Stock UK'!AD140</f>
        <v>171.9999788145939</v>
      </c>
      <c r="AE140" s="70">
        <f>'TRA_Stock EU28'!AE140-'TRA_Stock UK'!AE140</f>
        <v>215.99993933261453</v>
      </c>
      <c r="AF140" s="70">
        <f>'TRA_Stock EU28'!AF140-'TRA_Stock UK'!AF140</f>
        <v>810.99999916289846</v>
      </c>
      <c r="AG140" s="70">
        <f>'TRA_Stock EU28'!AG140-'TRA_Stock UK'!AG140</f>
        <v>2303.0000232374227</v>
      </c>
      <c r="AH140" s="70">
        <f>'TRA_Stock EU28'!AH140-'TRA_Stock UK'!AH140</f>
        <v>4937.9999441673481</v>
      </c>
      <c r="AI140" s="70">
        <f>'TRA_Stock EU28'!AI140-'TRA_Stock UK'!AI140</f>
        <v>8866.9981652948263</v>
      </c>
      <c r="AJ140" s="70">
        <f>'TRA_Stock EU28'!AJ140-'TRA_Stock UK'!AJ140</f>
        <v>14279.000036397181</v>
      </c>
      <c r="AK140" s="70">
        <f>'TRA_Stock EU28'!AK140-'TRA_Stock UK'!AK140</f>
        <v>21327.998093161612</v>
      </c>
      <c r="AL140" s="70">
        <f>'TRA_Stock EU28'!AL140-'TRA_Stock UK'!AL140</f>
        <v>30122.005817423618</v>
      </c>
      <c r="AM140" s="70">
        <f>'TRA_Stock EU28'!AM140-'TRA_Stock UK'!AM140</f>
        <v>40722.003429305805</v>
      </c>
      <c r="AN140" s="70">
        <f>'TRA_Stock EU28'!AN140-'TRA_Stock UK'!AN140</f>
        <v>53182.992467246695</v>
      </c>
      <c r="AO140" s="70">
        <f>'TRA_Stock EU28'!AO140-'TRA_Stock UK'!AO140</f>
        <v>67502.988866130327</v>
      </c>
      <c r="AP140" s="70">
        <f>'TRA_Stock EU28'!AP140-'TRA_Stock UK'!AP140</f>
        <v>83767.027267885642</v>
      </c>
      <c r="AQ140" s="70">
        <f>'TRA_Stock EU28'!AQ140-'TRA_Stock UK'!AQ140</f>
        <v>102077.01628431954</v>
      </c>
      <c r="AR140" s="70">
        <f>'TRA_Stock EU28'!AR140-'TRA_Stock UK'!AR140</f>
        <v>122513.004190678</v>
      </c>
      <c r="AS140" s="70">
        <f>'TRA_Stock EU28'!AS140-'TRA_Stock UK'!AS140</f>
        <v>145044.01264889044</v>
      </c>
      <c r="AT140" s="70">
        <f>'TRA_Stock EU28'!AT140-'TRA_Stock UK'!AT140</f>
        <v>169639.92982323552</v>
      </c>
      <c r="AU140" s="70">
        <f>'TRA_Stock EU28'!AU140-'TRA_Stock UK'!AU140</f>
        <v>196157.00221011988</v>
      </c>
      <c r="AV140" s="70">
        <f>'TRA_Stock EU28'!AV140-'TRA_Stock UK'!AV140</f>
        <v>224544.97847317159</v>
      </c>
      <c r="AW140" s="70">
        <f>'TRA_Stock EU28'!AW140-'TRA_Stock UK'!AW140</f>
        <v>254628.99131038698</v>
      </c>
      <c r="AX140" s="70">
        <f>'TRA_Stock EU28'!AX140-'TRA_Stock UK'!AX140</f>
        <v>286348.97826343373</v>
      </c>
      <c r="AY140" s="70">
        <f>'TRA_Stock EU28'!AY140-'TRA_Stock UK'!AY140</f>
        <v>319531.90672231524</v>
      </c>
      <c r="AZ140" s="70">
        <f>'TRA_Stock EU28'!AZ140-'TRA_Stock UK'!AZ140</f>
        <v>354220.95902599161</v>
      </c>
    </row>
    <row r="141" spans="1:52" x14ac:dyDescent="0.35">
      <c r="A141" s="69" t="s">
        <v>894</v>
      </c>
      <c r="B141" s="70">
        <f>'TRA_Stock EU28'!B141-'TRA_Stock UK'!B141</f>
        <v>0</v>
      </c>
      <c r="C141" s="70">
        <f>'TRA_Stock EU28'!C141-'TRA_Stock UK'!C141</f>
        <v>0</v>
      </c>
      <c r="D141" s="70">
        <f>'TRA_Stock EU28'!D141-'TRA_Stock UK'!D141</f>
        <v>0</v>
      </c>
      <c r="E141" s="70">
        <f>'TRA_Stock EU28'!E141-'TRA_Stock UK'!E141</f>
        <v>0</v>
      </c>
      <c r="F141" s="70">
        <f>'TRA_Stock EU28'!F141-'TRA_Stock UK'!F141</f>
        <v>0</v>
      </c>
      <c r="G141" s="70">
        <f>'TRA_Stock EU28'!G141-'TRA_Stock UK'!G141</f>
        <v>0</v>
      </c>
      <c r="H141" s="70">
        <f>'TRA_Stock EU28'!H141-'TRA_Stock UK'!H141</f>
        <v>0</v>
      </c>
      <c r="I141" s="70">
        <f>'TRA_Stock EU28'!I141-'TRA_Stock UK'!I141</f>
        <v>0</v>
      </c>
      <c r="J141" s="70">
        <f>'TRA_Stock EU28'!J141-'TRA_Stock UK'!J141</f>
        <v>0</v>
      </c>
      <c r="K141" s="70">
        <f>'TRA_Stock EU28'!K141-'TRA_Stock UK'!K141</f>
        <v>0</v>
      </c>
      <c r="L141" s="70">
        <f>'TRA_Stock EU28'!L141-'TRA_Stock UK'!L141</f>
        <v>0</v>
      </c>
      <c r="M141" s="70">
        <f>'TRA_Stock EU28'!M141-'TRA_Stock UK'!M141</f>
        <v>0</v>
      </c>
      <c r="N141" s="70">
        <f>'TRA_Stock EU28'!N141-'TRA_Stock UK'!N141</f>
        <v>0</v>
      </c>
      <c r="O141" s="70">
        <f>'TRA_Stock EU28'!O141-'TRA_Stock UK'!O141</f>
        <v>0</v>
      </c>
      <c r="P141" s="70">
        <f>'TRA_Stock EU28'!P141-'TRA_Stock UK'!P141</f>
        <v>0</v>
      </c>
      <c r="Q141" s="70">
        <f>'TRA_Stock EU28'!Q141-'TRA_Stock UK'!Q141</f>
        <v>0</v>
      </c>
      <c r="R141" s="70">
        <f>'TRA_Stock EU28'!R141-'TRA_Stock UK'!R141</f>
        <v>59.999998777125569</v>
      </c>
      <c r="S141" s="70">
        <f>'TRA_Stock EU28'!S141-'TRA_Stock UK'!S141</f>
        <v>152.00006912316184</v>
      </c>
      <c r="T141" s="70">
        <f>'TRA_Stock EU28'!T141-'TRA_Stock UK'!T141</f>
        <v>270.00001380297601</v>
      </c>
      <c r="U141" s="70">
        <f>'TRA_Stock EU28'!U141-'TRA_Stock UK'!U141</f>
        <v>405.000072369745</v>
      </c>
      <c r="V141" s="70">
        <f>'TRA_Stock EU28'!V141-'TRA_Stock UK'!V141</f>
        <v>780.00002545629332</v>
      </c>
      <c r="W141" s="70">
        <f>'TRA_Stock EU28'!W141-'TRA_Stock UK'!W141</f>
        <v>857.00009463028641</v>
      </c>
      <c r="X141" s="70">
        <f>'TRA_Stock EU28'!X141-'TRA_Stock UK'!X141</f>
        <v>860.00002729235212</v>
      </c>
      <c r="Y141" s="70">
        <f>'TRA_Stock EU28'!Y141-'TRA_Stock UK'!Y141</f>
        <v>850.00019572230781</v>
      </c>
      <c r="Z141" s="70">
        <f>'TRA_Stock EU28'!Z141-'TRA_Stock UK'!Z141</f>
        <v>830.99987104193474</v>
      </c>
      <c r="AA141" s="70">
        <f>'TRA_Stock EU28'!AA141-'TRA_Stock UK'!AA141</f>
        <v>799.99971623911438</v>
      </c>
      <c r="AB141" s="70">
        <f>'TRA_Stock EU28'!AB141-'TRA_Stock UK'!AB141</f>
        <v>761.99988951447835</v>
      </c>
      <c r="AC141" s="70">
        <f>'TRA_Stock EU28'!AC141-'TRA_Stock UK'!AC141</f>
        <v>717.0000478941231</v>
      </c>
      <c r="AD141" s="70">
        <f>'TRA_Stock EU28'!AD141-'TRA_Stock UK'!AD141</f>
        <v>662.99998663739007</v>
      </c>
      <c r="AE141" s="70">
        <f>'TRA_Stock EU28'!AE141-'TRA_Stock UK'!AE141</f>
        <v>662.99981842741715</v>
      </c>
      <c r="AF141" s="70">
        <f>'TRA_Stock EU28'!AF141-'TRA_Stock UK'!AF141</f>
        <v>1253.0000236266931</v>
      </c>
      <c r="AG141" s="70">
        <f>'TRA_Stock EU28'!AG141-'TRA_Stock UK'!AG141</f>
        <v>2571.9999276208955</v>
      </c>
      <c r="AH141" s="70">
        <f>'TRA_Stock EU28'!AH141-'TRA_Stock UK'!AH141</f>
        <v>4592.999865440248</v>
      </c>
      <c r="AI141" s="70">
        <f>'TRA_Stock EU28'!AI141-'TRA_Stock UK'!AI141</f>
        <v>7210.998467804322</v>
      </c>
      <c r="AJ141" s="70">
        <f>'TRA_Stock EU28'!AJ141-'TRA_Stock UK'!AJ141</f>
        <v>10357.000054668595</v>
      </c>
      <c r="AK141" s="70">
        <f>'TRA_Stock EU28'!AK141-'TRA_Stock UK'!AK141</f>
        <v>13905.998615622726</v>
      </c>
      <c r="AL141" s="70">
        <f>'TRA_Stock EU28'!AL141-'TRA_Stock UK'!AL141</f>
        <v>17735.003341489799</v>
      </c>
      <c r="AM141" s="70">
        <f>'TRA_Stock EU28'!AM141-'TRA_Stock UK'!AM141</f>
        <v>21714.001886001628</v>
      </c>
      <c r="AN141" s="70">
        <f>'TRA_Stock EU28'!AN141-'TRA_Stock UK'!AN141</f>
        <v>25732.996128052288</v>
      </c>
      <c r="AO141" s="70">
        <f>'TRA_Stock EU28'!AO141-'TRA_Stock UK'!AO141</f>
        <v>29678.995175409669</v>
      </c>
      <c r="AP141" s="70">
        <f>'TRA_Stock EU28'!AP141-'TRA_Stock UK'!AP141</f>
        <v>33490.010500189324</v>
      </c>
      <c r="AQ141" s="70">
        <f>'TRA_Stock EU28'!AQ141-'TRA_Stock UK'!AQ141</f>
        <v>37084.005642866461</v>
      </c>
      <c r="AR141" s="70">
        <f>'TRA_Stock EU28'!AR141-'TRA_Stock UK'!AR141</f>
        <v>40447.001618571208</v>
      </c>
      <c r="AS141" s="70">
        <f>'TRA_Stock EU28'!AS141-'TRA_Stock UK'!AS141</f>
        <v>43529.003600809679</v>
      </c>
      <c r="AT141" s="70">
        <f>'TRA_Stock EU28'!AT141-'TRA_Stock UK'!AT141</f>
        <v>46309.980900172159</v>
      </c>
      <c r="AU141" s="70">
        <f>'TRA_Stock EU28'!AU141-'TRA_Stock UK'!AU141</f>
        <v>48783.000166157639</v>
      </c>
      <c r="AV141" s="70">
        <f>'TRA_Stock EU28'!AV141-'TRA_Stock UK'!AV141</f>
        <v>50967.995469571535</v>
      </c>
      <c r="AW141" s="70">
        <f>'TRA_Stock EU28'!AW141-'TRA_Stock UK'!AW141</f>
        <v>52859.997856285663</v>
      </c>
      <c r="AX141" s="70">
        <f>'TRA_Stock EU28'!AX141-'TRA_Stock UK'!AX141</f>
        <v>54549.99567951254</v>
      </c>
      <c r="AY141" s="70">
        <f>'TRA_Stock EU28'!AY141-'TRA_Stock UK'!AY141</f>
        <v>56068.983270838173</v>
      </c>
      <c r="AZ141" s="70">
        <f>'TRA_Stock EU28'!AZ141-'TRA_Stock UK'!AZ141</f>
        <v>57463.993436374185</v>
      </c>
    </row>
    <row r="142" spans="1:52" x14ac:dyDescent="0.35">
      <c r="A142" s="65" t="s">
        <v>897</v>
      </c>
      <c r="B142" s="66">
        <f>'TRA_Stock EU28'!B142-'TRA_Stock UK'!B142</f>
        <v>4431167</v>
      </c>
      <c r="C142" s="66">
        <f>'TRA_Stock EU28'!C142-'TRA_Stock UK'!C142</f>
        <v>4504473</v>
      </c>
      <c r="D142" s="66">
        <f>'TRA_Stock EU28'!D142-'TRA_Stock UK'!D142</f>
        <v>4583545</v>
      </c>
      <c r="E142" s="66">
        <f>'TRA_Stock EU28'!E142-'TRA_Stock UK'!E142</f>
        <v>4615281</v>
      </c>
      <c r="F142" s="66">
        <f>'TRA_Stock EU28'!F142-'TRA_Stock UK'!F142</f>
        <v>4593127</v>
      </c>
      <c r="G142" s="66">
        <f>'TRA_Stock EU28'!G142-'TRA_Stock UK'!G142</f>
        <v>4629284</v>
      </c>
      <c r="H142" s="66">
        <f>'TRA_Stock EU28'!H142-'TRA_Stock UK'!H142</f>
        <v>4735292</v>
      </c>
      <c r="I142" s="66">
        <f>'TRA_Stock EU28'!I142-'TRA_Stock UK'!I142</f>
        <v>4732810</v>
      </c>
      <c r="J142" s="66">
        <f>'TRA_Stock EU28'!J142-'TRA_Stock UK'!J142</f>
        <v>4824989</v>
      </c>
      <c r="K142" s="66">
        <f>'TRA_Stock EU28'!K142-'TRA_Stock UK'!K142</f>
        <v>4823452</v>
      </c>
      <c r="L142" s="66">
        <f>'TRA_Stock EU28'!L142-'TRA_Stock UK'!L142</f>
        <v>4783844</v>
      </c>
      <c r="M142" s="66">
        <f>'TRA_Stock EU28'!M142-'TRA_Stock UK'!M142</f>
        <v>4816918</v>
      </c>
      <c r="N142" s="66">
        <f>'TRA_Stock EU28'!N142-'TRA_Stock UK'!N142</f>
        <v>4744643</v>
      </c>
      <c r="O142" s="66">
        <f>'TRA_Stock EU28'!O142-'TRA_Stock UK'!O142</f>
        <v>4722162</v>
      </c>
      <c r="P142" s="66">
        <f>'TRA_Stock EU28'!P142-'TRA_Stock UK'!P142</f>
        <v>4780046</v>
      </c>
      <c r="Q142" s="66">
        <f>'TRA_Stock EU28'!Q142-'TRA_Stock UK'!Q142</f>
        <v>4813659</v>
      </c>
      <c r="R142" s="66">
        <f>'TRA_Stock EU28'!R142-'TRA_Stock UK'!R142</f>
        <v>4992798.2204611376</v>
      </c>
      <c r="S142" s="66">
        <f>'TRA_Stock EU28'!S142-'TRA_Stock UK'!S142</f>
        <v>5196441.7847750029</v>
      </c>
      <c r="T142" s="66">
        <f>'TRA_Stock EU28'!T142-'TRA_Stock UK'!T142</f>
        <v>5351276.1486851946</v>
      </c>
      <c r="U142" s="66">
        <f>'TRA_Stock EU28'!U142-'TRA_Stock UK'!U142</f>
        <v>5466601.983553932</v>
      </c>
      <c r="V142" s="66">
        <f>'TRA_Stock EU28'!V142-'TRA_Stock UK'!V142</f>
        <v>5563062.5689493865</v>
      </c>
      <c r="W142" s="66">
        <f>'TRA_Stock EU28'!W142-'TRA_Stock UK'!W142</f>
        <v>5639144.119680658</v>
      </c>
      <c r="X142" s="66">
        <f>'TRA_Stock EU28'!X142-'TRA_Stock UK'!X142</f>
        <v>5695800.5010552211</v>
      </c>
      <c r="Y142" s="66">
        <f>'TRA_Stock EU28'!Y142-'TRA_Stock UK'!Y142</f>
        <v>5752864.8113827091</v>
      </c>
      <c r="Z142" s="66">
        <f>'TRA_Stock EU28'!Z142-'TRA_Stock UK'!Z142</f>
        <v>5805123.6495347898</v>
      </c>
      <c r="AA142" s="66">
        <f>'TRA_Stock EU28'!AA142-'TRA_Stock UK'!AA142</f>
        <v>5855328.0046726745</v>
      </c>
      <c r="AB142" s="66">
        <f>'TRA_Stock EU28'!AB142-'TRA_Stock UK'!AB142</f>
        <v>5899708.2597595099</v>
      </c>
      <c r="AC142" s="66">
        <f>'TRA_Stock EU28'!AC142-'TRA_Stock UK'!AC142</f>
        <v>5942606.7328618597</v>
      </c>
      <c r="AD142" s="66">
        <f>'TRA_Stock EU28'!AD142-'TRA_Stock UK'!AD142</f>
        <v>5983936.6000090605</v>
      </c>
      <c r="AE142" s="66">
        <f>'TRA_Stock EU28'!AE142-'TRA_Stock UK'!AE142</f>
        <v>6023579.6479087221</v>
      </c>
      <c r="AF142" s="66">
        <f>'TRA_Stock EU28'!AF142-'TRA_Stock UK'!AF142</f>
        <v>6061136.9415706666</v>
      </c>
      <c r="AG142" s="66">
        <f>'TRA_Stock EU28'!AG142-'TRA_Stock UK'!AG142</f>
        <v>6096677.4718358116</v>
      </c>
      <c r="AH142" s="66">
        <f>'TRA_Stock EU28'!AH142-'TRA_Stock UK'!AH142</f>
        <v>6131294.7525590109</v>
      </c>
      <c r="AI142" s="66">
        <f>'TRA_Stock EU28'!AI142-'TRA_Stock UK'!AI142</f>
        <v>6160429.5729133636</v>
      </c>
      <c r="AJ142" s="66">
        <f>'TRA_Stock EU28'!AJ142-'TRA_Stock UK'!AJ142</f>
        <v>6190278.3751031384</v>
      </c>
      <c r="AK142" s="66">
        <f>'TRA_Stock EU28'!AK142-'TRA_Stock UK'!AK142</f>
        <v>6221392.5136386408</v>
      </c>
      <c r="AL142" s="66">
        <f>'TRA_Stock EU28'!AL142-'TRA_Stock UK'!AL142</f>
        <v>6254149.8080372401</v>
      </c>
      <c r="AM142" s="66">
        <f>'TRA_Stock EU28'!AM142-'TRA_Stock UK'!AM142</f>
        <v>6288105.8644787949</v>
      </c>
      <c r="AN142" s="66">
        <f>'TRA_Stock EU28'!AN142-'TRA_Stock UK'!AN142</f>
        <v>6323539.1964231003</v>
      </c>
      <c r="AO142" s="66">
        <f>'TRA_Stock EU28'!AO142-'TRA_Stock UK'!AO142</f>
        <v>6359499.4581984375</v>
      </c>
      <c r="AP142" s="66">
        <f>'TRA_Stock EU28'!AP142-'TRA_Stock UK'!AP142</f>
        <v>6394811.6067364858</v>
      </c>
      <c r="AQ142" s="66">
        <f>'TRA_Stock EU28'!AQ142-'TRA_Stock UK'!AQ142</f>
        <v>6431772.048975843</v>
      </c>
      <c r="AR142" s="66">
        <f>'TRA_Stock EU28'!AR142-'TRA_Stock UK'!AR142</f>
        <v>6469845.9876646912</v>
      </c>
      <c r="AS142" s="66">
        <f>'TRA_Stock EU28'!AS142-'TRA_Stock UK'!AS142</f>
        <v>6508730.8996343696</v>
      </c>
      <c r="AT142" s="66">
        <f>'TRA_Stock EU28'!AT142-'TRA_Stock UK'!AT142</f>
        <v>6549872.2346755993</v>
      </c>
      <c r="AU142" s="66">
        <f>'TRA_Stock EU28'!AU142-'TRA_Stock UK'!AU142</f>
        <v>6591919.2094151117</v>
      </c>
      <c r="AV142" s="66">
        <f>'TRA_Stock EU28'!AV142-'TRA_Stock UK'!AV142</f>
        <v>6632909.228782624</v>
      </c>
      <c r="AW142" s="66">
        <f>'TRA_Stock EU28'!AW142-'TRA_Stock UK'!AW142</f>
        <v>6675018.9700586796</v>
      </c>
      <c r="AX142" s="66">
        <f>'TRA_Stock EU28'!AX142-'TRA_Stock UK'!AX142</f>
        <v>6718083.9772700313</v>
      </c>
      <c r="AY142" s="66">
        <f>'TRA_Stock EU28'!AY142-'TRA_Stock UK'!AY142</f>
        <v>6762496.9580688654</v>
      </c>
      <c r="AZ142" s="66">
        <f>'TRA_Stock EU28'!AZ142-'TRA_Stock UK'!AZ142</f>
        <v>6808421.2398478631</v>
      </c>
    </row>
    <row r="143" spans="1:52" x14ac:dyDescent="0.35">
      <c r="A143" s="67" t="s">
        <v>878</v>
      </c>
      <c r="B143" s="68">
        <f>'TRA_Stock EU28'!B143-'TRA_Stock UK'!B143</f>
        <v>4431167</v>
      </c>
      <c r="C143" s="68">
        <f>'TRA_Stock EU28'!C143-'TRA_Stock UK'!C143</f>
        <v>4504473</v>
      </c>
      <c r="D143" s="68">
        <f>'TRA_Stock EU28'!D143-'TRA_Stock UK'!D143</f>
        <v>4583545</v>
      </c>
      <c r="E143" s="68">
        <f>'TRA_Stock EU28'!E143-'TRA_Stock UK'!E143</f>
        <v>4615281</v>
      </c>
      <c r="F143" s="68">
        <f>'TRA_Stock EU28'!F143-'TRA_Stock UK'!F143</f>
        <v>4593127</v>
      </c>
      <c r="G143" s="68">
        <f>'TRA_Stock EU28'!G143-'TRA_Stock UK'!G143</f>
        <v>4629284</v>
      </c>
      <c r="H143" s="68">
        <f>'TRA_Stock EU28'!H143-'TRA_Stock UK'!H143</f>
        <v>4735292</v>
      </c>
      <c r="I143" s="68">
        <f>'TRA_Stock EU28'!I143-'TRA_Stock UK'!I143</f>
        <v>4732810</v>
      </c>
      <c r="J143" s="68">
        <f>'TRA_Stock EU28'!J143-'TRA_Stock UK'!J143</f>
        <v>4824989</v>
      </c>
      <c r="K143" s="68">
        <f>'TRA_Stock EU28'!K143-'TRA_Stock UK'!K143</f>
        <v>4823452</v>
      </c>
      <c r="L143" s="68">
        <f>'TRA_Stock EU28'!L143-'TRA_Stock UK'!L143</f>
        <v>4783844</v>
      </c>
      <c r="M143" s="68">
        <f>'TRA_Stock EU28'!M143-'TRA_Stock UK'!M143</f>
        <v>4816918</v>
      </c>
      <c r="N143" s="68">
        <f>'TRA_Stock EU28'!N143-'TRA_Stock UK'!N143</f>
        <v>4744643</v>
      </c>
      <c r="O143" s="68">
        <f>'TRA_Stock EU28'!O143-'TRA_Stock UK'!O143</f>
        <v>4722162</v>
      </c>
      <c r="P143" s="68">
        <f>'TRA_Stock EU28'!P143-'TRA_Stock UK'!P143</f>
        <v>4780046</v>
      </c>
      <c r="Q143" s="68">
        <f>'TRA_Stock EU28'!Q143-'TRA_Stock UK'!Q143</f>
        <v>4813659</v>
      </c>
      <c r="R143" s="68">
        <f>'TRA_Stock EU28'!R143-'TRA_Stock UK'!R143</f>
        <v>4992785.2204476874</v>
      </c>
      <c r="S143" s="68">
        <f>'TRA_Stock EU28'!S143-'TRA_Stock UK'!S143</f>
        <v>5196410.7847031988</v>
      </c>
      <c r="T143" s="68">
        <f>'TRA_Stock EU28'!T143-'TRA_Stock UK'!T143</f>
        <v>5351221.1485248581</v>
      </c>
      <c r="U143" s="68">
        <f>'TRA_Stock EU28'!U143-'TRA_Stock UK'!U143</f>
        <v>5466515.9834806658</v>
      </c>
      <c r="V143" s="68">
        <f>'TRA_Stock EU28'!V143-'TRA_Stock UK'!V143</f>
        <v>5562936.5685741352</v>
      </c>
      <c r="W143" s="68">
        <f>'TRA_Stock EU28'!W143-'TRA_Stock UK'!W143</f>
        <v>5639016.1194977481</v>
      </c>
      <c r="X143" s="68">
        <f>'TRA_Stock EU28'!X143-'TRA_Stock UK'!X143</f>
        <v>5695672.5010739258</v>
      </c>
      <c r="Y143" s="68">
        <f>'TRA_Stock EU28'!Y143-'TRA_Stock UK'!Y143</f>
        <v>5752736.8113392945</v>
      </c>
      <c r="Z143" s="68">
        <f>'TRA_Stock EU28'!Z143-'TRA_Stock UK'!Z143</f>
        <v>5804995.649275519</v>
      </c>
      <c r="AA143" s="68">
        <f>'TRA_Stock EU28'!AA143-'TRA_Stock UK'!AA143</f>
        <v>5855199.0202189256</v>
      </c>
      <c r="AB143" s="68">
        <f>'TRA_Stock EU28'!AB143-'TRA_Stock UK'!AB143</f>
        <v>5899578.3608588185</v>
      </c>
      <c r="AC143" s="68">
        <f>'TRA_Stock EU28'!AC143-'TRA_Stock UK'!AC143</f>
        <v>5942477.8764048256</v>
      </c>
      <c r="AD143" s="68">
        <f>'TRA_Stock EU28'!AD143-'TRA_Stock UK'!AD143</f>
        <v>5983803.7500978168</v>
      </c>
      <c r="AE143" s="68">
        <f>'TRA_Stock EU28'!AE143-'TRA_Stock UK'!AE143</f>
        <v>6023373.8859584881</v>
      </c>
      <c r="AF143" s="68">
        <f>'TRA_Stock EU28'!AF143-'TRA_Stock UK'!AF143</f>
        <v>6060223.9052081807</v>
      </c>
      <c r="AG143" s="68">
        <f>'TRA_Stock EU28'!AG143-'TRA_Stock UK'!AG143</f>
        <v>6093879.1767702764</v>
      </c>
      <c r="AH143" s="68">
        <f>'TRA_Stock EU28'!AH143-'TRA_Stock UK'!AH143</f>
        <v>6125232.6855756911</v>
      </c>
      <c r="AI143" s="68">
        <f>'TRA_Stock EU28'!AI143-'TRA_Stock UK'!AI143</f>
        <v>6149594.5361233978</v>
      </c>
      <c r="AJ143" s="68">
        <f>'TRA_Stock EU28'!AJ143-'TRA_Stock UK'!AJ143</f>
        <v>6172976.659634064</v>
      </c>
      <c r="AK143" s="68">
        <f>'TRA_Stock EU28'!AK143-'TRA_Stock UK'!AK143</f>
        <v>6195903.5019893004</v>
      </c>
      <c r="AL143" s="68">
        <f>'TRA_Stock EU28'!AL143-'TRA_Stock UK'!AL143</f>
        <v>6218572.1480053263</v>
      </c>
      <c r="AM143" s="68">
        <f>'TRA_Stock EU28'!AM143-'TRA_Stock UK'!AM143</f>
        <v>6240543.314702915</v>
      </c>
      <c r="AN143" s="68">
        <f>'TRA_Stock EU28'!AN143-'TRA_Stock UK'!AN143</f>
        <v>6262082.3469453566</v>
      </c>
      <c r="AO143" s="68">
        <f>'TRA_Stock EU28'!AO143-'TRA_Stock UK'!AO143</f>
        <v>6282330.9767157268</v>
      </c>
      <c r="AP143" s="68">
        <f>'TRA_Stock EU28'!AP143-'TRA_Stock UK'!AP143</f>
        <v>6300186.2943297215</v>
      </c>
      <c r="AQ143" s="68">
        <f>'TRA_Stock EU28'!AQ143-'TRA_Stock UK'!AQ143</f>
        <v>6317959.1835520715</v>
      </c>
      <c r="AR143" s="68">
        <f>'TRA_Stock EU28'!AR143-'TRA_Stock UK'!AR143</f>
        <v>6335004.9295936609</v>
      </c>
      <c r="AS143" s="68">
        <f>'TRA_Stock EU28'!AS143-'TRA_Stock UK'!AS143</f>
        <v>6351106.8661232349</v>
      </c>
      <c r="AT143" s="68">
        <f>'TRA_Stock EU28'!AT143-'TRA_Stock UK'!AT143</f>
        <v>6367749.3220630707</v>
      </c>
      <c r="AU143" s="68">
        <f>'TRA_Stock EU28'!AU143-'TRA_Stock UK'!AU143</f>
        <v>6383709.2022706978</v>
      </c>
      <c r="AV143" s="68">
        <f>'TRA_Stock EU28'!AV143-'TRA_Stock UK'!AV143</f>
        <v>6397177.1768495748</v>
      </c>
      <c r="AW143" s="68">
        <f>'TRA_Stock EU28'!AW143-'TRA_Stock UK'!AW143</f>
        <v>6410182.9512827387</v>
      </c>
      <c r="AX143" s="68">
        <f>'TRA_Stock EU28'!AX143-'TRA_Stock UK'!AX143</f>
        <v>6422901.8897674363</v>
      </c>
      <c r="AY143" s="68">
        <f>'TRA_Stock EU28'!AY143-'TRA_Stock UK'!AY143</f>
        <v>6435687.9999960149</v>
      </c>
      <c r="AZ143" s="68">
        <f>'TRA_Stock EU28'!AZ143-'TRA_Stock UK'!AZ143</f>
        <v>6449004.0921133505</v>
      </c>
    </row>
    <row r="144" spans="1:52" x14ac:dyDescent="0.35">
      <c r="A144" s="69" t="s">
        <v>880</v>
      </c>
      <c r="B144" s="70">
        <f>'TRA_Stock EU28'!B144-'TRA_Stock UK'!B144</f>
        <v>4431167</v>
      </c>
      <c r="C144" s="70">
        <f>'TRA_Stock EU28'!C144-'TRA_Stock UK'!C144</f>
        <v>4504473</v>
      </c>
      <c r="D144" s="70">
        <f>'TRA_Stock EU28'!D144-'TRA_Stock UK'!D144</f>
        <v>4583545</v>
      </c>
      <c r="E144" s="70">
        <f>'TRA_Stock EU28'!E144-'TRA_Stock UK'!E144</f>
        <v>4615281</v>
      </c>
      <c r="F144" s="70">
        <f>'TRA_Stock EU28'!F144-'TRA_Stock UK'!F144</f>
        <v>4593127</v>
      </c>
      <c r="G144" s="70">
        <f>'TRA_Stock EU28'!G144-'TRA_Stock UK'!G144</f>
        <v>4629284</v>
      </c>
      <c r="H144" s="70">
        <f>'TRA_Stock EU28'!H144-'TRA_Stock UK'!H144</f>
        <v>4735292</v>
      </c>
      <c r="I144" s="70">
        <f>'TRA_Stock EU28'!I144-'TRA_Stock UK'!I144</f>
        <v>4732810</v>
      </c>
      <c r="J144" s="70">
        <f>'TRA_Stock EU28'!J144-'TRA_Stock UK'!J144</f>
        <v>4824989</v>
      </c>
      <c r="K144" s="70">
        <f>'TRA_Stock EU28'!K144-'TRA_Stock UK'!K144</f>
        <v>4823452</v>
      </c>
      <c r="L144" s="70">
        <f>'TRA_Stock EU28'!L144-'TRA_Stock UK'!L144</f>
        <v>4783844</v>
      </c>
      <c r="M144" s="70">
        <f>'TRA_Stock EU28'!M144-'TRA_Stock UK'!M144</f>
        <v>4816918</v>
      </c>
      <c r="N144" s="70">
        <f>'TRA_Stock EU28'!N144-'TRA_Stock UK'!N144</f>
        <v>4744643</v>
      </c>
      <c r="O144" s="70">
        <f>'TRA_Stock EU28'!O144-'TRA_Stock UK'!O144</f>
        <v>4722162</v>
      </c>
      <c r="P144" s="70">
        <f>'TRA_Stock EU28'!P144-'TRA_Stock UK'!P144</f>
        <v>4780046</v>
      </c>
      <c r="Q144" s="70">
        <f>'TRA_Stock EU28'!Q144-'TRA_Stock UK'!Q144</f>
        <v>4813659</v>
      </c>
      <c r="R144" s="70">
        <f>'TRA_Stock EU28'!R144-'TRA_Stock UK'!R144</f>
        <v>4992719.2204084462</v>
      </c>
      <c r="S144" s="70">
        <f>'TRA_Stock EU28'!S144-'TRA_Stock UK'!S144</f>
        <v>5196256.7845090861</v>
      </c>
      <c r="T144" s="70">
        <f>'TRA_Stock EU28'!T144-'TRA_Stock UK'!T144</f>
        <v>5350961.1481455229</v>
      </c>
      <c r="U144" s="70">
        <f>'TRA_Stock EU28'!U144-'TRA_Stock UK'!U144</f>
        <v>5466126.9830724346</v>
      </c>
      <c r="V144" s="70">
        <f>'TRA_Stock EU28'!V144-'TRA_Stock UK'!V144</f>
        <v>5562388.5676151924</v>
      </c>
      <c r="W144" s="70">
        <f>'TRA_Stock EU28'!W144-'TRA_Stock UK'!W144</f>
        <v>5638265.1186103662</v>
      </c>
      <c r="X144" s="70">
        <f>'TRA_Stock EU28'!X144-'TRA_Stock UK'!X144</f>
        <v>5694668.5009524785</v>
      </c>
      <c r="Y144" s="70">
        <f>'TRA_Stock EU28'!Y144-'TRA_Stock UK'!Y144</f>
        <v>5751417.811008757</v>
      </c>
      <c r="Z144" s="70">
        <f>'TRA_Stock EU28'!Z144-'TRA_Stock UK'!Z144</f>
        <v>5803287.6475338619</v>
      </c>
      <c r="AA144" s="70">
        <f>'TRA_Stock EU28'!AA144-'TRA_Stock UK'!AA144</f>
        <v>5853004.4851246998</v>
      </c>
      <c r="AB144" s="70">
        <f>'TRA_Stock EU28'!AB144-'TRA_Stock UK'!AB144</f>
        <v>5896777.1494278302</v>
      </c>
      <c r="AC144" s="70">
        <f>'TRA_Stock EU28'!AC144-'TRA_Stock UK'!AC144</f>
        <v>5938928.4839399718</v>
      </c>
      <c r="AD144" s="70">
        <f>'TRA_Stock EU28'!AD144-'TRA_Stock UK'!AD144</f>
        <v>5979322.1786444709</v>
      </c>
      <c r="AE144" s="70">
        <f>'TRA_Stock EU28'!AE144-'TRA_Stock UK'!AE144</f>
        <v>6017761.9555421863</v>
      </c>
      <c r="AF144" s="70">
        <f>'TRA_Stock EU28'!AF144-'TRA_Stock UK'!AF144</f>
        <v>6053239.4393838663</v>
      </c>
      <c r="AG144" s="70">
        <f>'TRA_Stock EU28'!AG144-'TRA_Stock UK'!AG144</f>
        <v>6085193.6807813449</v>
      </c>
      <c r="AH144" s="70">
        <f>'TRA_Stock EU28'!AH144-'TRA_Stock UK'!AH144</f>
        <v>6114410.5418377109</v>
      </c>
      <c r="AI144" s="70">
        <f>'TRA_Stock EU28'!AI144-'TRA_Stock UK'!AI144</f>
        <v>6136111.3145720139</v>
      </c>
      <c r="AJ144" s="70">
        <f>'TRA_Stock EU28'!AJ144-'TRA_Stock UK'!AJ144</f>
        <v>6156139.4259046372</v>
      </c>
      <c r="AK144" s="70">
        <f>'TRA_Stock EU28'!AK144-'TRA_Stock UK'!AK144</f>
        <v>6174917.4590789415</v>
      </c>
      <c r="AL144" s="70">
        <f>'TRA_Stock EU28'!AL144-'TRA_Stock UK'!AL144</f>
        <v>6192416.2633471126</v>
      </c>
      <c r="AM144" s="70">
        <f>'TRA_Stock EU28'!AM144-'TRA_Stock UK'!AM144</f>
        <v>6207922.2483857814</v>
      </c>
      <c r="AN144" s="70">
        <f>'TRA_Stock EU28'!AN144-'TRA_Stock UK'!AN144</f>
        <v>6221321.8023896087</v>
      </c>
      <c r="AO144" s="70">
        <f>'TRA_Stock EU28'!AO144-'TRA_Stock UK'!AO144</f>
        <v>6231461.7314492464</v>
      </c>
      <c r="AP144" s="70">
        <f>'TRA_Stock EU28'!AP144-'TRA_Stock UK'!AP144</f>
        <v>6236647.0794206737</v>
      </c>
      <c r="AQ144" s="70">
        <f>'TRA_Stock EU28'!AQ144-'TRA_Stock UK'!AQ144</f>
        <v>6238731.9958809484</v>
      </c>
      <c r="AR144" s="70">
        <f>'TRA_Stock EU28'!AR144-'TRA_Stock UK'!AR144</f>
        <v>6236278.8763140943</v>
      </c>
      <c r="AS144" s="70">
        <f>'TRA_Stock EU28'!AS144-'TRA_Stock UK'!AS144</f>
        <v>6228495.8189980993</v>
      </c>
      <c r="AT144" s="70">
        <f>'TRA_Stock EU28'!AT144-'TRA_Stock UK'!AT144</f>
        <v>6215719.3860686077</v>
      </c>
      <c r="AU144" s="70">
        <f>'TRA_Stock EU28'!AU144-'TRA_Stock UK'!AU144</f>
        <v>6196126.1908653192</v>
      </c>
      <c r="AV144" s="70">
        <f>'TRA_Stock EU28'!AV144-'TRA_Stock UK'!AV144</f>
        <v>6166762.1561807282</v>
      </c>
      <c r="AW144" s="70">
        <f>'TRA_Stock EU28'!AW144-'TRA_Stock UK'!AW144</f>
        <v>6128893.9745665127</v>
      </c>
      <c r="AX144" s="70">
        <f>'TRA_Stock EU28'!AX144-'TRA_Stock UK'!AX144</f>
        <v>6081355.8545617657</v>
      </c>
      <c r="AY144" s="70">
        <f>'TRA_Stock EU28'!AY144-'TRA_Stock UK'!AY144</f>
        <v>6024002.0792208873</v>
      </c>
      <c r="AZ144" s="70">
        <f>'TRA_Stock EU28'!AZ144-'TRA_Stock UK'!AZ144</f>
        <v>5955927.841484813</v>
      </c>
    </row>
    <row r="145" spans="1:52" x14ac:dyDescent="0.35">
      <c r="A145" s="69" t="s">
        <v>881</v>
      </c>
      <c r="B145" s="70">
        <f>'TRA_Stock EU28'!B145-'TRA_Stock UK'!B145</f>
        <v>0</v>
      </c>
      <c r="C145" s="70">
        <f>'TRA_Stock EU28'!C145-'TRA_Stock UK'!C145</f>
        <v>0</v>
      </c>
      <c r="D145" s="70">
        <f>'TRA_Stock EU28'!D145-'TRA_Stock UK'!D145</f>
        <v>0</v>
      </c>
      <c r="E145" s="70">
        <f>'TRA_Stock EU28'!E145-'TRA_Stock UK'!E145</f>
        <v>0</v>
      </c>
      <c r="F145" s="70">
        <f>'TRA_Stock EU28'!F145-'TRA_Stock UK'!F145</f>
        <v>0</v>
      </c>
      <c r="G145" s="70">
        <f>'TRA_Stock EU28'!G145-'TRA_Stock UK'!G145</f>
        <v>0</v>
      </c>
      <c r="H145" s="70">
        <f>'TRA_Stock EU28'!H145-'TRA_Stock UK'!H145</f>
        <v>0</v>
      </c>
      <c r="I145" s="70">
        <f>'TRA_Stock EU28'!I145-'TRA_Stock UK'!I145</f>
        <v>0</v>
      </c>
      <c r="J145" s="70">
        <f>'TRA_Stock EU28'!J145-'TRA_Stock UK'!J145</f>
        <v>0</v>
      </c>
      <c r="K145" s="70">
        <f>'TRA_Stock EU28'!K145-'TRA_Stock UK'!K145</f>
        <v>0</v>
      </c>
      <c r="L145" s="70">
        <f>'TRA_Stock EU28'!L145-'TRA_Stock UK'!L145</f>
        <v>0</v>
      </c>
      <c r="M145" s="70">
        <f>'TRA_Stock EU28'!M145-'TRA_Stock UK'!M145</f>
        <v>0</v>
      </c>
      <c r="N145" s="70">
        <f>'TRA_Stock EU28'!N145-'TRA_Stock UK'!N145</f>
        <v>0</v>
      </c>
      <c r="O145" s="70">
        <f>'TRA_Stock EU28'!O145-'TRA_Stock UK'!O145</f>
        <v>0</v>
      </c>
      <c r="P145" s="70">
        <f>'TRA_Stock EU28'!P145-'TRA_Stock UK'!P145</f>
        <v>0</v>
      </c>
      <c r="Q145" s="70">
        <f>'TRA_Stock EU28'!Q145-'TRA_Stock UK'!Q145</f>
        <v>0</v>
      </c>
      <c r="R145" s="70">
        <f>'TRA_Stock EU28'!R145-'TRA_Stock UK'!R145</f>
        <v>4.0000005799040537</v>
      </c>
      <c r="S145" s="70">
        <f>'TRA_Stock EU28'!S145-'TRA_Stock UK'!S145</f>
        <v>10.000006046380392</v>
      </c>
      <c r="T145" s="70">
        <f>'TRA_Stock EU28'!T145-'TRA_Stock UK'!T145</f>
        <v>16.000004368641804</v>
      </c>
      <c r="U145" s="70">
        <f>'TRA_Stock EU28'!U145-'TRA_Stock UK'!U145</f>
        <v>25.999984756680902</v>
      </c>
      <c r="V145" s="70">
        <f>'TRA_Stock EU28'!V145-'TRA_Stock UK'!V145</f>
        <v>40.999996513005328</v>
      </c>
      <c r="W145" s="70">
        <f>'TRA_Stock EU28'!W145-'TRA_Stock UK'!W145</f>
        <v>64.000000098245891</v>
      </c>
      <c r="X145" s="70">
        <f>'TRA_Stock EU28'!X145-'TRA_Stock UK'!X145</f>
        <v>94.99997537411852</v>
      </c>
      <c r="Y145" s="70">
        <f>'TRA_Stock EU28'!Y145-'TRA_Stock UK'!Y145</f>
        <v>135.99996033767778</v>
      </c>
      <c r="Z145" s="70">
        <f>'TRA_Stock EU28'!Z145-'TRA_Stock UK'!Z145</f>
        <v>188.00006626290963</v>
      </c>
      <c r="AA145" s="70">
        <f>'TRA_Stock EU28'!AA145-'TRA_Stock UK'!AA145</f>
        <v>260.93619794481526</v>
      </c>
      <c r="AB145" s="70">
        <f>'TRA_Stock EU28'!AB145-'TRA_Stock UK'!AB145</f>
        <v>353.45439274361649</v>
      </c>
      <c r="AC145" s="70">
        <f>'TRA_Stock EU28'!AC145-'TRA_Stock UK'!AC145</f>
        <v>475.00893121293683</v>
      </c>
      <c r="AD145" s="70">
        <f>'TRA_Stock EU28'!AD145-'TRA_Stock UK'!AD145</f>
        <v>632.68019454167745</v>
      </c>
      <c r="AE145" s="70">
        <f>'TRA_Stock EU28'!AE145-'TRA_Stock UK'!AE145</f>
        <v>837.50596290307396</v>
      </c>
      <c r="AF145" s="70">
        <f>'TRA_Stock EU28'!AF145-'TRA_Stock UK'!AF145</f>
        <v>1086.4128279747624</v>
      </c>
      <c r="AG145" s="70">
        <f>'TRA_Stock EU28'!AG145-'TRA_Stock UK'!AG145</f>
        <v>1404.2175231854196</v>
      </c>
      <c r="AH145" s="70">
        <f>'TRA_Stock EU28'!AH145-'TRA_Stock UK'!AH145</f>
        <v>1820.7492200812003</v>
      </c>
      <c r="AI145" s="70">
        <f>'TRA_Stock EU28'!AI145-'TRA_Stock UK'!AI145</f>
        <v>2365.7763637320263</v>
      </c>
      <c r="AJ145" s="70">
        <f>'TRA_Stock EU28'!AJ145-'TRA_Stock UK'!AJ145</f>
        <v>3076.133097364549</v>
      </c>
      <c r="AK145" s="70">
        <f>'TRA_Stock EU28'!AK145-'TRA_Stock UK'!AK145</f>
        <v>3971.9825745117942</v>
      </c>
      <c r="AL145" s="70">
        <f>'TRA_Stock EU28'!AL145-'TRA_Stock UK'!AL145</f>
        <v>5092.5137289056711</v>
      </c>
      <c r="AM145" s="70">
        <f>'TRA_Stock EU28'!AM145-'TRA_Stock UK'!AM145</f>
        <v>6521.193295022973</v>
      </c>
      <c r="AN145" s="70">
        <f>'TRA_Stock EU28'!AN145-'TRA_Stock UK'!AN145</f>
        <v>8361.6839209083319</v>
      </c>
      <c r="AO145" s="70">
        <f>'TRA_Stock EU28'!AO145-'TRA_Stock UK'!AO145</f>
        <v>10697.374283736599</v>
      </c>
      <c r="AP145" s="70">
        <f>'TRA_Stock EU28'!AP145-'TRA_Stock UK'!AP145</f>
        <v>13677.916374145661</v>
      </c>
      <c r="AQ145" s="70">
        <f>'TRA_Stock EU28'!AQ145-'TRA_Stock UK'!AQ145</f>
        <v>17438.911874308527</v>
      </c>
      <c r="AR145" s="70">
        <f>'TRA_Stock EU28'!AR145-'TRA_Stock UK'!AR145</f>
        <v>22190.010718817906</v>
      </c>
      <c r="AS145" s="70">
        <f>'TRA_Stock EU28'!AS145-'TRA_Stock UK'!AS145</f>
        <v>28088.005879176508</v>
      </c>
      <c r="AT145" s="70">
        <f>'TRA_Stock EU28'!AT145-'TRA_Stock UK'!AT145</f>
        <v>35426.984614908251</v>
      </c>
      <c r="AU145" s="70">
        <f>'TRA_Stock EU28'!AU145-'TRA_Stock UK'!AU145</f>
        <v>44381.000654989548</v>
      </c>
      <c r="AV145" s="70">
        <f>'TRA_Stock EU28'!AV145-'TRA_Stock UK'!AV145</f>
        <v>55243.99969601028</v>
      </c>
      <c r="AW145" s="70">
        <f>'TRA_Stock EU28'!AW145-'TRA_Stock UK'!AW145</f>
        <v>68191.002585478142</v>
      </c>
      <c r="AX145" s="70">
        <f>'TRA_Stock EU28'!AX145-'TRA_Stock UK'!AX145</f>
        <v>83526.008935961581</v>
      </c>
      <c r="AY145" s="70">
        <f>'TRA_Stock EU28'!AY145-'TRA_Stock UK'!AY145</f>
        <v>101309.98416174109</v>
      </c>
      <c r="AZ145" s="70">
        <f>'TRA_Stock EU28'!AZ145-'TRA_Stock UK'!AZ145</f>
        <v>121791.05758282574</v>
      </c>
    </row>
    <row r="146" spans="1:52" x14ac:dyDescent="0.35">
      <c r="A146" s="69" t="s">
        <v>898</v>
      </c>
      <c r="B146" s="70">
        <f>'TRA_Stock EU28'!B146-'TRA_Stock UK'!B146</f>
        <v>0</v>
      </c>
      <c r="C146" s="70">
        <f>'TRA_Stock EU28'!C146-'TRA_Stock UK'!C146</f>
        <v>0</v>
      </c>
      <c r="D146" s="70">
        <f>'TRA_Stock EU28'!D146-'TRA_Stock UK'!D146</f>
        <v>0</v>
      </c>
      <c r="E146" s="70">
        <f>'TRA_Stock EU28'!E146-'TRA_Stock UK'!E146</f>
        <v>0</v>
      </c>
      <c r="F146" s="70">
        <f>'TRA_Stock EU28'!F146-'TRA_Stock UK'!F146</f>
        <v>0</v>
      </c>
      <c r="G146" s="70">
        <f>'TRA_Stock EU28'!G146-'TRA_Stock UK'!G146</f>
        <v>0</v>
      </c>
      <c r="H146" s="70">
        <f>'TRA_Stock EU28'!H146-'TRA_Stock UK'!H146</f>
        <v>0</v>
      </c>
      <c r="I146" s="70">
        <f>'TRA_Stock EU28'!I146-'TRA_Stock UK'!I146</f>
        <v>0</v>
      </c>
      <c r="J146" s="70">
        <f>'TRA_Stock EU28'!J146-'TRA_Stock UK'!J146</f>
        <v>0</v>
      </c>
      <c r="K146" s="70">
        <f>'TRA_Stock EU28'!K146-'TRA_Stock UK'!K146</f>
        <v>0</v>
      </c>
      <c r="L146" s="70">
        <f>'TRA_Stock EU28'!L146-'TRA_Stock UK'!L146</f>
        <v>0</v>
      </c>
      <c r="M146" s="70">
        <f>'TRA_Stock EU28'!M146-'TRA_Stock UK'!M146</f>
        <v>0</v>
      </c>
      <c r="N146" s="70">
        <f>'TRA_Stock EU28'!N146-'TRA_Stock UK'!N146</f>
        <v>0</v>
      </c>
      <c r="O146" s="70">
        <f>'TRA_Stock EU28'!O146-'TRA_Stock UK'!O146</f>
        <v>0</v>
      </c>
      <c r="P146" s="70">
        <f>'TRA_Stock EU28'!P146-'TRA_Stock UK'!P146</f>
        <v>0</v>
      </c>
      <c r="Q146" s="70">
        <f>'TRA_Stock EU28'!Q146-'TRA_Stock UK'!Q146</f>
        <v>0</v>
      </c>
      <c r="R146" s="70">
        <f>'TRA_Stock EU28'!R146-'TRA_Stock UK'!R146</f>
        <v>61.000038508314674</v>
      </c>
      <c r="S146" s="70">
        <f>'TRA_Stock EU28'!S146-'TRA_Stock UK'!S146</f>
        <v>141.00018992836024</v>
      </c>
      <c r="T146" s="70">
        <f>'TRA_Stock EU28'!T146-'TRA_Stock UK'!T146</f>
        <v>235.00037360925114</v>
      </c>
      <c r="U146" s="70">
        <f>'TRA_Stock EU28'!U146-'TRA_Stock UK'!U146</f>
        <v>348.00042944978571</v>
      </c>
      <c r="V146" s="70">
        <f>'TRA_Stock EU28'!V146-'TRA_Stock UK'!V146</f>
        <v>484.00096176400194</v>
      </c>
      <c r="W146" s="70">
        <f>'TRA_Stock EU28'!W146-'TRA_Stock UK'!W146</f>
        <v>652.00089639947976</v>
      </c>
      <c r="X146" s="70">
        <f>'TRA_Stock EU28'!X146-'TRA_Stock UK'!X146</f>
        <v>850.00017534413041</v>
      </c>
      <c r="Y146" s="70">
        <f>'TRA_Stock EU28'!Y146-'TRA_Stock UK'!Y146</f>
        <v>1092.0004071271949</v>
      </c>
      <c r="Z146" s="70">
        <f>'TRA_Stock EU28'!Z146-'TRA_Stock UK'!Z146</f>
        <v>1383.0016079076333</v>
      </c>
      <c r="AA146" s="70">
        <f>'TRA_Stock EU28'!AA146-'TRA_Stock UK'!AA146</f>
        <v>1732.6424770415563</v>
      </c>
      <c r="AB146" s="70">
        <f>'TRA_Stock EU28'!AB146-'TRA_Stock UK'!AB146</f>
        <v>2160.141002000576</v>
      </c>
      <c r="AC146" s="70">
        <f>'TRA_Stock EU28'!AC146-'TRA_Stock UK'!AC146</f>
        <v>2668.11613696719</v>
      </c>
      <c r="AD146" s="70">
        <f>'TRA_Stock EU28'!AD146-'TRA_Stock UK'!AD146</f>
        <v>3280.9111705647119</v>
      </c>
      <c r="AE146" s="70">
        <f>'TRA_Stock EU28'!AE146-'TRA_Stock UK'!AE146</f>
        <v>3992.6276634061651</v>
      </c>
      <c r="AF146" s="70">
        <f>'TRA_Stock EU28'!AF146-'TRA_Stock UK'!AF146</f>
        <v>4828.4476039298161</v>
      </c>
      <c r="AG146" s="70">
        <f>'TRA_Stock EU28'!AG146-'TRA_Stock UK'!AG146</f>
        <v>5835.918782393469</v>
      </c>
      <c r="AH146" s="70">
        <f>'TRA_Stock EU28'!AH146-'TRA_Stock UK'!AH146</f>
        <v>7054.5354636454731</v>
      </c>
      <c r="AI146" s="70">
        <f>'TRA_Stock EU28'!AI146-'TRA_Stock UK'!AI146</f>
        <v>8499.6017962183087</v>
      </c>
      <c r="AJ146" s="70">
        <f>'TRA_Stock EU28'!AJ146-'TRA_Stock UK'!AJ146</f>
        <v>10236.032128411513</v>
      </c>
      <c r="AK146" s="70">
        <f>'TRA_Stock EU28'!AK146-'TRA_Stock UK'!AK146</f>
        <v>12318.434963676324</v>
      </c>
      <c r="AL146" s="70">
        <f>'TRA_Stock EU28'!AL146-'TRA_Stock UK'!AL146</f>
        <v>14835.667714945157</v>
      </c>
      <c r="AM146" s="70">
        <f>'TRA_Stock EU28'!AM146-'TRA_Stock UK'!AM146</f>
        <v>17848.080126426845</v>
      </c>
      <c r="AN146" s="70">
        <f>'TRA_Stock EU28'!AN146-'TRA_Stock UK'!AN146</f>
        <v>21472.185724906809</v>
      </c>
      <c r="AO146" s="70">
        <f>'TRA_Stock EU28'!AO146-'TRA_Stock UK'!AO146</f>
        <v>25777.165648967959</v>
      </c>
      <c r="AP146" s="70">
        <f>'TRA_Stock EU28'!AP146-'TRA_Stock UK'!AP146</f>
        <v>30934.967544251354</v>
      </c>
      <c r="AQ146" s="70">
        <f>'TRA_Stock EU28'!AQ146-'TRA_Stock UK'!AQ146</f>
        <v>37035.097089835363</v>
      </c>
      <c r="AR146" s="70">
        <f>'TRA_Stock EU28'!AR146-'TRA_Stock UK'!AR146</f>
        <v>44295.023135138596</v>
      </c>
      <c r="AS146" s="70">
        <f>'TRA_Stock EU28'!AS146-'TRA_Stock UK'!AS146</f>
        <v>52806.0275557563</v>
      </c>
      <c r="AT146" s="70">
        <f>'TRA_Stock EU28'!AT146-'TRA_Stock UK'!AT146</f>
        <v>62879.973940251919</v>
      </c>
      <c r="AU146" s="70">
        <f>'TRA_Stock EU28'!AU146-'TRA_Stock UK'!AU146</f>
        <v>74573.015808742159</v>
      </c>
      <c r="AV146" s="70">
        <f>'TRA_Stock EU28'!AV146-'TRA_Stock UK'!AV146</f>
        <v>88144.023946227346</v>
      </c>
      <c r="AW146" s="70">
        <f>'TRA_Stock EU28'!AW146-'TRA_Stock UK'!AW146</f>
        <v>103718.97614227213</v>
      </c>
      <c r="AX146" s="70">
        <f>'TRA_Stock EU28'!AX146-'TRA_Stock UK'!AX146</f>
        <v>121629.00709973698</v>
      </c>
      <c r="AY146" s="70">
        <f>'TRA_Stock EU28'!AY146-'TRA_Stock UK'!AY146</f>
        <v>141922.96373500006</v>
      </c>
      <c r="AZ146" s="70">
        <f>'TRA_Stock EU28'!AZ146-'TRA_Stock UK'!AZ146</f>
        <v>164976.10756387253</v>
      </c>
    </row>
    <row r="147" spans="1:52" x14ac:dyDescent="0.35">
      <c r="A147" s="69" t="s">
        <v>892</v>
      </c>
      <c r="B147" s="70">
        <f>'TRA_Stock EU28'!B147-'TRA_Stock UK'!B147</f>
        <v>0</v>
      </c>
      <c r="C147" s="70">
        <f>'TRA_Stock EU28'!C147-'TRA_Stock UK'!C147</f>
        <v>0</v>
      </c>
      <c r="D147" s="70">
        <f>'TRA_Stock EU28'!D147-'TRA_Stock UK'!D147</f>
        <v>0</v>
      </c>
      <c r="E147" s="70">
        <f>'TRA_Stock EU28'!E147-'TRA_Stock UK'!E147</f>
        <v>0</v>
      </c>
      <c r="F147" s="70">
        <f>'TRA_Stock EU28'!F147-'TRA_Stock UK'!F147</f>
        <v>0</v>
      </c>
      <c r="G147" s="70">
        <f>'TRA_Stock EU28'!G147-'TRA_Stock UK'!G147</f>
        <v>0</v>
      </c>
      <c r="H147" s="70">
        <f>'TRA_Stock EU28'!H147-'TRA_Stock UK'!H147</f>
        <v>0</v>
      </c>
      <c r="I147" s="70">
        <f>'TRA_Stock EU28'!I147-'TRA_Stock UK'!I147</f>
        <v>0</v>
      </c>
      <c r="J147" s="70">
        <f>'TRA_Stock EU28'!J147-'TRA_Stock UK'!J147</f>
        <v>0</v>
      </c>
      <c r="K147" s="70">
        <f>'TRA_Stock EU28'!K147-'TRA_Stock UK'!K147</f>
        <v>0</v>
      </c>
      <c r="L147" s="70">
        <f>'TRA_Stock EU28'!L147-'TRA_Stock UK'!L147</f>
        <v>0</v>
      </c>
      <c r="M147" s="70">
        <f>'TRA_Stock EU28'!M147-'TRA_Stock UK'!M147</f>
        <v>0</v>
      </c>
      <c r="N147" s="70">
        <f>'TRA_Stock EU28'!N147-'TRA_Stock UK'!N147</f>
        <v>0</v>
      </c>
      <c r="O147" s="70">
        <f>'TRA_Stock EU28'!O147-'TRA_Stock UK'!O147</f>
        <v>0</v>
      </c>
      <c r="P147" s="70">
        <f>'TRA_Stock EU28'!P147-'TRA_Stock UK'!P147</f>
        <v>0</v>
      </c>
      <c r="Q147" s="70">
        <f>'TRA_Stock EU28'!Q147-'TRA_Stock UK'!Q147</f>
        <v>0</v>
      </c>
      <c r="R147" s="70">
        <f>'TRA_Stock EU28'!R147-'TRA_Stock UK'!R147</f>
        <v>1.0000001537326877</v>
      </c>
      <c r="S147" s="70">
        <f>'TRA_Stock EU28'!S147-'TRA_Stock UK'!S147</f>
        <v>2.9999981374885554</v>
      </c>
      <c r="T147" s="70">
        <f>'TRA_Stock EU28'!T147-'TRA_Stock UK'!T147</f>
        <v>9.0000013563241872</v>
      </c>
      <c r="U147" s="70">
        <f>'TRA_Stock EU28'!U147-'TRA_Stock UK'!U147</f>
        <v>14.999994024392144</v>
      </c>
      <c r="V147" s="70">
        <f>'TRA_Stock EU28'!V147-'TRA_Stock UK'!V147</f>
        <v>23.000000665567949</v>
      </c>
      <c r="W147" s="70">
        <f>'TRA_Stock EU28'!W147-'TRA_Stock UK'!W147</f>
        <v>34.999990883990357</v>
      </c>
      <c r="X147" s="70">
        <f>'TRA_Stock EU28'!X147-'TRA_Stock UK'!X147</f>
        <v>58.999970730206797</v>
      </c>
      <c r="Y147" s="70">
        <f>'TRA_Stock EU28'!Y147-'TRA_Stock UK'!Y147</f>
        <v>90.999963073484935</v>
      </c>
      <c r="Z147" s="70">
        <f>'TRA_Stock EU28'!Z147-'TRA_Stock UK'!Z147</f>
        <v>137.00006748594024</v>
      </c>
      <c r="AA147" s="70">
        <f>'TRA_Stock EU28'!AA147-'TRA_Stock UK'!AA147</f>
        <v>200.95641923930793</v>
      </c>
      <c r="AB147" s="70">
        <f>'TRA_Stock EU28'!AB147-'TRA_Stock UK'!AB147</f>
        <v>287.61603624368922</v>
      </c>
      <c r="AC147" s="70">
        <f>'TRA_Stock EU28'!AC147-'TRA_Stock UK'!AC147</f>
        <v>406.26739667440319</v>
      </c>
      <c r="AD147" s="70">
        <f>'TRA_Stock EU28'!AD147-'TRA_Stock UK'!AD147</f>
        <v>567.98008824069007</v>
      </c>
      <c r="AE147" s="70">
        <f>'TRA_Stock EU28'!AE147-'TRA_Stock UK'!AE147</f>
        <v>781.79678999346243</v>
      </c>
      <c r="AF147" s="70">
        <f>'TRA_Stock EU28'!AF147-'TRA_Stock UK'!AF147</f>
        <v>1069.6053924102337</v>
      </c>
      <c r="AG147" s="70">
        <f>'TRA_Stock EU28'!AG147-'TRA_Stock UK'!AG147</f>
        <v>1445.3596833529057</v>
      </c>
      <c r="AH147" s="70">
        <f>'TRA_Stock EU28'!AH147-'TRA_Stock UK'!AH147</f>
        <v>1946.8590542538604</v>
      </c>
      <c r="AI147" s="70">
        <f>'TRA_Stock EU28'!AI147-'TRA_Stock UK'!AI147</f>
        <v>2617.8433914333377</v>
      </c>
      <c r="AJ147" s="70">
        <f>'TRA_Stock EU28'!AJ147-'TRA_Stock UK'!AJ147</f>
        <v>3525.0685036494642</v>
      </c>
      <c r="AK147" s="70">
        <f>'TRA_Stock EU28'!AK147-'TRA_Stock UK'!AK147</f>
        <v>4695.6253721708608</v>
      </c>
      <c r="AL147" s="70">
        <f>'TRA_Stock EU28'!AL147-'TRA_Stock UK'!AL147</f>
        <v>6227.703214362944</v>
      </c>
      <c r="AM147" s="70">
        <f>'TRA_Stock EU28'!AM147-'TRA_Stock UK'!AM147</f>
        <v>8251.7928956837368</v>
      </c>
      <c r="AN147" s="70">
        <f>'TRA_Stock EU28'!AN147-'TRA_Stock UK'!AN147</f>
        <v>10926.674909932957</v>
      </c>
      <c r="AO147" s="70">
        <f>'TRA_Stock EU28'!AO147-'TRA_Stock UK'!AO147</f>
        <v>14394.705333775555</v>
      </c>
      <c r="AP147" s="70">
        <f>'TRA_Stock EU28'!AP147-'TRA_Stock UK'!AP147</f>
        <v>18926.330990651761</v>
      </c>
      <c r="AQ147" s="70">
        <f>'TRA_Stock EU28'!AQ147-'TRA_Stock UK'!AQ147</f>
        <v>24753.178706979212</v>
      </c>
      <c r="AR147" s="70">
        <f>'TRA_Stock EU28'!AR147-'TRA_Stock UK'!AR147</f>
        <v>32241.019425609582</v>
      </c>
      <c r="AS147" s="70">
        <f>'TRA_Stock EU28'!AS147-'TRA_Stock UK'!AS147</f>
        <v>41717.013690202548</v>
      </c>
      <c r="AT147" s="70">
        <f>'TRA_Stock EU28'!AT147-'TRA_Stock UK'!AT147</f>
        <v>53722.977439302973</v>
      </c>
      <c r="AU147" s="70">
        <f>'TRA_Stock EU28'!AU147-'TRA_Stock UK'!AU147</f>
        <v>68628.994941647528</v>
      </c>
      <c r="AV147" s="70">
        <f>'TRA_Stock EU28'!AV147-'TRA_Stock UK'!AV147</f>
        <v>87026.997026608879</v>
      </c>
      <c r="AW147" s="70">
        <f>'TRA_Stock EU28'!AW147-'TRA_Stock UK'!AW147</f>
        <v>109378.99798847572</v>
      </c>
      <c r="AX147" s="70">
        <f>'TRA_Stock EU28'!AX147-'TRA_Stock UK'!AX147</f>
        <v>136391.01916997202</v>
      </c>
      <c r="AY147" s="70">
        <f>'TRA_Stock EU28'!AY147-'TRA_Stock UK'!AY147</f>
        <v>168452.97287838804</v>
      </c>
      <c r="AZ147" s="70">
        <f>'TRA_Stock EU28'!AZ147-'TRA_Stock UK'!AZ147</f>
        <v>206309.08548183859</v>
      </c>
    </row>
    <row r="148" spans="1:52" hidden="1" x14ac:dyDescent="0.35">
      <c r="A148" s="67"/>
      <c r="B148" s="68">
        <f>'TRA_Stock EU28'!B148-'TRA_Stock UK'!B148</f>
        <v>0</v>
      </c>
      <c r="C148" s="68">
        <f>'TRA_Stock EU28'!C148-'TRA_Stock UK'!C148</f>
        <v>0</v>
      </c>
      <c r="D148" s="68">
        <f>'TRA_Stock EU28'!D148-'TRA_Stock UK'!D148</f>
        <v>0</v>
      </c>
      <c r="E148" s="68">
        <f>'TRA_Stock EU28'!E148-'TRA_Stock UK'!E148</f>
        <v>0</v>
      </c>
      <c r="F148" s="68">
        <f>'TRA_Stock EU28'!F148-'TRA_Stock UK'!F148</f>
        <v>0</v>
      </c>
      <c r="G148" s="68">
        <f>'TRA_Stock EU28'!G148-'TRA_Stock UK'!G148</f>
        <v>0</v>
      </c>
      <c r="H148" s="68">
        <f>'TRA_Stock EU28'!H148-'TRA_Stock UK'!H148</f>
        <v>0</v>
      </c>
      <c r="I148" s="68">
        <f>'TRA_Stock EU28'!I148-'TRA_Stock UK'!I148</f>
        <v>0</v>
      </c>
      <c r="J148" s="68">
        <f>'TRA_Stock EU28'!J148-'TRA_Stock UK'!J148</f>
        <v>0</v>
      </c>
      <c r="K148" s="68">
        <f>'TRA_Stock EU28'!K148-'TRA_Stock UK'!K148</f>
        <v>0</v>
      </c>
      <c r="L148" s="68">
        <f>'TRA_Stock EU28'!L148-'TRA_Stock UK'!L148</f>
        <v>0</v>
      </c>
      <c r="M148" s="68">
        <f>'TRA_Stock EU28'!M148-'TRA_Stock UK'!M148</f>
        <v>0</v>
      </c>
      <c r="N148" s="68">
        <f>'TRA_Stock EU28'!N148-'TRA_Stock UK'!N148</f>
        <v>0</v>
      </c>
      <c r="O148" s="68">
        <f>'TRA_Stock EU28'!O148-'TRA_Stock UK'!O148</f>
        <v>0</v>
      </c>
      <c r="P148" s="68">
        <f>'TRA_Stock EU28'!P148-'TRA_Stock UK'!P148</f>
        <v>0</v>
      </c>
      <c r="Q148" s="68">
        <f>'TRA_Stock EU28'!Q148-'TRA_Stock UK'!Q148</f>
        <v>0</v>
      </c>
      <c r="R148" s="68">
        <f>'TRA_Stock EU28'!R148-'TRA_Stock UK'!R148</f>
        <v>0</v>
      </c>
      <c r="S148" s="68">
        <f>'TRA_Stock EU28'!S148-'TRA_Stock UK'!S148</f>
        <v>0</v>
      </c>
      <c r="T148" s="68">
        <f>'TRA_Stock EU28'!T148-'TRA_Stock UK'!T148</f>
        <v>0</v>
      </c>
      <c r="U148" s="68">
        <f>'TRA_Stock EU28'!U148-'TRA_Stock UK'!U148</f>
        <v>0</v>
      </c>
      <c r="V148" s="68">
        <f>'TRA_Stock EU28'!V148-'TRA_Stock UK'!V148</f>
        <v>0</v>
      </c>
      <c r="W148" s="68">
        <f>'TRA_Stock EU28'!W148-'TRA_Stock UK'!W148</f>
        <v>0</v>
      </c>
      <c r="X148" s="68">
        <f>'TRA_Stock EU28'!X148-'TRA_Stock UK'!X148</f>
        <v>0</v>
      </c>
      <c r="Y148" s="68">
        <f>'TRA_Stock EU28'!Y148-'TRA_Stock UK'!Y148</f>
        <v>0</v>
      </c>
      <c r="Z148" s="68">
        <f>'TRA_Stock EU28'!Z148-'TRA_Stock UK'!Z148</f>
        <v>0</v>
      </c>
      <c r="AA148" s="68">
        <f>'TRA_Stock EU28'!AA148-'TRA_Stock UK'!AA148</f>
        <v>0</v>
      </c>
      <c r="AB148" s="68">
        <f>'TRA_Stock EU28'!AB148-'TRA_Stock UK'!AB148</f>
        <v>0</v>
      </c>
      <c r="AC148" s="68">
        <f>'TRA_Stock EU28'!AC148-'TRA_Stock UK'!AC148</f>
        <v>0</v>
      </c>
      <c r="AD148" s="68">
        <f>'TRA_Stock EU28'!AD148-'TRA_Stock UK'!AD148</f>
        <v>0</v>
      </c>
      <c r="AE148" s="68">
        <f>'TRA_Stock EU28'!AE148-'TRA_Stock UK'!AE148</f>
        <v>0</v>
      </c>
      <c r="AF148" s="68">
        <f>'TRA_Stock EU28'!AF148-'TRA_Stock UK'!AF148</f>
        <v>0</v>
      </c>
      <c r="AG148" s="68">
        <f>'TRA_Stock EU28'!AG148-'TRA_Stock UK'!AG148</f>
        <v>0</v>
      </c>
      <c r="AH148" s="68">
        <f>'TRA_Stock EU28'!AH148-'TRA_Stock UK'!AH148</f>
        <v>0</v>
      </c>
      <c r="AI148" s="68">
        <f>'TRA_Stock EU28'!AI148-'TRA_Stock UK'!AI148</f>
        <v>0</v>
      </c>
      <c r="AJ148" s="68">
        <f>'TRA_Stock EU28'!AJ148-'TRA_Stock UK'!AJ148</f>
        <v>0</v>
      </c>
      <c r="AK148" s="68">
        <f>'TRA_Stock EU28'!AK148-'TRA_Stock UK'!AK148</f>
        <v>0</v>
      </c>
      <c r="AL148" s="68">
        <f>'TRA_Stock EU28'!AL148-'TRA_Stock UK'!AL148</f>
        <v>0</v>
      </c>
      <c r="AM148" s="68">
        <f>'TRA_Stock EU28'!AM148-'TRA_Stock UK'!AM148</f>
        <v>0</v>
      </c>
      <c r="AN148" s="68">
        <f>'TRA_Stock EU28'!AN148-'TRA_Stock UK'!AN148</f>
        <v>0</v>
      </c>
      <c r="AO148" s="68">
        <f>'TRA_Stock EU28'!AO148-'TRA_Stock UK'!AO148</f>
        <v>0</v>
      </c>
      <c r="AP148" s="68">
        <f>'TRA_Stock EU28'!AP148-'TRA_Stock UK'!AP148</f>
        <v>0</v>
      </c>
      <c r="AQ148" s="68">
        <f>'TRA_Stock EU28'!AQ148-'TRA_Stock UK'!AQ148</f>
        <v>0</v>
      </c>
      <c r="AR148" s="68">
        <f>'TRA_Stock EU28'!AR148-'TRA_Stock UK'!AR148</f>
        <v>0</v>
      </c>
      <c r="AS148" s="68">
        <f>'TRA_Stock EU28'!AS148-'TRA_Stock UK'!AS148</f>
        <v>0</v>
      </c>
      <c r="AT148" s="68">
        <f>'TRA_Stock EU28'!AT148-'TRA_Stock UK'!AT148</f>
        <v>0</v>
      </c>
      <c r="AU148" s="68">
        <f>'TRA_Stock EU28'!AU148-'TRA_Stock UK'!AU148</f>
        <v>0</v>
      </c>
      <c r="AV148" s="68">
        <f>'TRA_Stock EU28'!AV148-'TRA_Stock UK'!AV148</f>
        <v>0</v>
      </c>
      <c r="AW148" s="68">
        <f>'TRA_Stock EU28'!AW148-'TRA_Stock UK'!AW148</f>
        <v>0</v>
      </c>
      <c r="AX148" s="68">
        <f>'TRA_Stock EU28'!AX148-'TRA_Stock UK'!AX148</f>
        <v>0</v>
      </c>
      <c r="AY148" s="68">
        <f>'TRA_Stock EU28'!AY148-'TRA_Stock UK'!AY148</f>
        <v>0</v>
      </c>
      <c r="AZ148" s="68">
        <f>'TRA_Stock EU28'!AZ148-'TRA_Stock UK'!AZ148</f>
        <v>0</v>
      </c>
    </row>
    <row r="149" spans="1:52" hidden="1" x14ac:dyDescent="0.35">
      <c r="A149" s="69"/>
      <c r="B149" s="70">
        <f>'TRA_Stock EU28'!B149-'TRA_Stock UK'!B149</f>
        <v>0</v>
      </c>
      <c r="C149" s="70">
        <f>'TRA_Stock EU28'!C149-'TRA_Stock UK'!C149</f>
        <v>0</v>
      </c>
      <c r="D149" s="70">
        <f>'TRA_Stock EU28'!D149-'TRA_Stock UK'!D149</f>
        <v>0</v>
      </c>
      <c r="E149" s="70">
        <f>'TRA_Stock EU28'!E149-'TRA_Stock UK'!E149</f>
        <v>0</v>
      </c>
      <c r="F149" s="70">
        <f>'TRA_Stock EU28'!F149-'TRA_Stock UK'!F149</f>
        <v>0</v>
      </c>
      <c r="G149" s="70">
        <f>'TRA_Stock EU28'!G149-'TRA_Stock UK'!G149</f>
        <v>0</v>
      </c>
      <c r="H149" s="70">
        <f>'TRA_Stock EU28'!H149-'TRA_Stock UK'!H149</f>
        <v>0</v>
      </c>
      <c r="I149" s="70">
        <f>'TRA_Stock EU28'!I149-'TRA_Stock UK'!I149</f>
        <v>0</v>
      </c>
      <c r="J149" s="70">
        <f>'TRA_Stock EU28'!J149-'TRA_Stock UK'!J149</f>
        <v>0</v>
      </c>
      <c r="K149" s="70">
        <f>'TRA_Stock EU28'!K149-'TRA_Stock UK'!K149</f>
        <v>0</v>
      </c>
      <c r="L149" s="70">
        <f>'TRA_Stock EU28'!L149-'TRA_Stock UK'!L149</f>
        <v>0</v>
      </c>
      <c r="M149" s="70">
        <f>'TRA_Stock EU28'!M149-'TRA_Stock UK'!M149</f>
        <v>0</v>
      </c>
      <c r="N149" s="70">
        <f>'TRA_Stock EU28'!N149-'TRA_Stock UK'!N149</f>
        <v>0</v>
      </c>
      <c r="O149" s="70">
        <f>'TRA_Stock EU28'!O149-'TRA_Stock UK'!O149</f>
        <v>0</v>
      </c>
      <c r="P149" s="70">
        <f>'TRA_Stock EU28'!P149-'TRA_Stock UK'!P149</f>
        <v>0</v>
      </c>
      <c r="Q149" s="70">
        <f>'TRA_Stock EU28'!Q149-'TRA_Stock UK'!Q149</f>
        <v>0</v>
      </c>
      <c r="R149" s="70">
        <f>'TRA_Stock EU28'!R149-'TRA_Stock UK'!R149</f>
        <v>0</v>
      </c>
      <c r="S149" s="70">
        <f>'TRA_Stock EU28'!S149-'TRA_Stock UK'!S149</f>
        <v>0</v>
      </c>
      <c r="T149" s="70">
        <f>'TRA_Stock EU28'!T149-'TRA_Stock UK'!T149</f>
        <v>0</v>
      </c>
      <c r="U149" s="70">
        <f>'TRA_Stock EU28'!U149-'TRA_Stock UK'!U149</f>
        <v>0</v>
      </c>
      <c r="V149" s="70">
        <f>'TRA_Stock EU28'!V149-'TRA_Stock UK'!V149</f>
        <v>0</v>
      </c>
      <c r="W149" s="70">
        <f>'TRA_Stock EU28'!W149-'TRA_Stock UK'!W149</f>
        <v>0</v>
      </c>
      <c r="X149" s="70">
        <f>'TRA_Stock EU28'!X149-'TRA_Stock UK'!X149</f>
        <v>0</v>
      </c>
      <c r="Y149" s="70">
        <f>'TRA_Stock EU28'!Y149-'TRA_Stock UK'!Y149</f>
        <v>0</v>
      </c>
      <c r="Z149" s="70">
        <f>'TRA_Stock EU28'!Z149-'TRA_Stock UK'!Z149</f>
        <v>0</v>
      </c>
      <c r="AA149" s="70">
        <f>'TRA_Stock EU28'!AA149-'TRA_Stock UK'!AA149</f>
        <v>0</v>
      </c>
      <c r="AB149" s="70">
        <f>'TRA_Stock EU28'!AB149-'TRA_Stock UK'!AB149</f>
        <v>0</v>
      </c>
      <c r="AC149" s="70">
        <f>'TRA_Stock EU28'!AC149-'TRA_Stock UK'!AC149</f>
        <v>0</v>
      </c>
      <c r="AD149" s="70">
        <f>'TRA_Stock EU28'!AD149-'TRA_Stock UK'!AD149</f>
        <v>0</v>
      </c>
      <c r="AE149" s="70">
        <f>'TRA_Stock EU28'!AE149-'TRA_Stock UK'!AE149</f>
        <v>0</v>
      </c>
      <c r="AF149" s="70">
        <f>'TRA_Stock EU28'!AF149-'TRA_Stock UK'!AF149</f>
        <v>0</v>
      </c>
      <c r="AG149" s="70">
        <f>'TRA_Stock EU28'!AG149-'TRA_Stock UK'!AG149</f>
        <v>0</v>
      </c>
      <c r="AH149" s="70">
        <f>'TRA_Stock EU28'!AH149-'TRA_Stock UK'!AH149</f>
        <v>0</v>
      </c>
      <c r="AI149" s="70">
        <f>'TRA_Stock EU28'!AI149-'TRA_Stock UK'!AI149</f>
        <v>0</v>
      </c>
      <c r="AJ149" s="70">
        <f>'TRA_Stock EU28'!AJ149-'TRA_Stock UK'!AJ149</f>
        <v>0</v>
      </c>
      <c r="AK149" s="70">
        <f>'TRA_Stock EU28'!AK149-'TRA_Stock UK'!AK149</f>
        <v>0</v>
      </c>
      <c r="AL149" s="70">
        <f>'TRA_Stock EU28'!AL149-'TRA_Stock UK'!AL149</f>
        <v>0</v>
      </c>
      <c r="AM149" s="70">
        <f>'TRA_Stock EU28'!AM149-'TRA_Stock UK'!AM149</f>
        <v>0</v>
      </c>
      <c r="AN149" s="70">
        <f>'TRA_Stock EU28'!AN149-'TRA_Stock UK'!AN149</f>
        <v>0</v>
      </c>
      <c r="AO149" s="70">
        <f>'TRA_Stock EU28'!AO149-'TRA_Stock UK'!AO149</f>
        <v>0</v>
      </c>
      <c r="AP149" s="70">
        <f>'TRA_Stock EU28'!AP149-'TRA_Stock UK'!AP149</f>
        <v>0</v>
      </c>
      <c r="AQ149" s="70">
        <f>'TRA_Stock EU28'!AQ149-'TRA_Stock UK'!AQ149</f>
        <v>0</v>
      </c>
      <c r="AR149" s="70">
        <f>'TRA_Stock EU28'!AR149-'TRA_Stock UK'!AR149</f>
        <v>0</v>
      </c>
      <c r="AS149" s="70">
        <f>'TRA_Stock EU28'!AS149-'TRA_Stock UK'!AS149</f>
        <v>0</v>
      </c>
      <c r="AT149" s="70">
        <f>'TRA_Stock EU28'!AT149-'TRA_Stock UK'!AT149</f>
        <v>0</v>
      </c>
      <c r="AU149" s="70">
        <f>'TRA_Stock EU28'!AU149-'TRA_Stock UK'!AU149</f>
        <v>0</v>
      </c>
      <c r="AV149" s="70">
        <f>'TRA_Stock EU28'!AV149-'TRA_Stock UK'!AV149</f>
        <v>0</v>
      </c>
      <c r="AW149" s="70">
        <f>'TRA_Stock EU28'!AW149-'TRA_Stock UK'!AW149</f>
        <v>0</v>
      </c>
      <c r="AX149" s="70">
        <f>'TRA_Stock EU28'!AX149-'TRA_Stock UK'!AX149</f>
        <v>0</v>
      </c>
      <c r="AY149" s="70">
        <f>'TRA_Stock EU28'!AY149-'TRA_Stock UK'!AY149</f>
        <v>0</v>
      </c>
      <c r="AZ149" s="70">
        <f>'TRA_Stock EU28'!AZ149-'TRA_Stock UK'!AZ149</f>
        <v>0</v>
      </c>
    </row>
    <row r="150" spans="1:52" hidden="1" x14ac:dyDescent="0.35">
      <c r="A150" s="69"/>
      <c r="B150" s="70">
        <f>'TRA_Stock EU28'!B150-'TRA_Stock UK'!B150</f>
        <v>0</v>
      </c>
      <c r="C150" s="70">
        <f>'TRA_Stock EU28'!C150-'TRA_Stock UK'!C150</f>
        <v>0</v>
      </c>
      <c r="D150" s="70">
        <f>'TRA_Stock EU28'!D150-'TRA_Stock UK'!D150</f>
        <v>0</v>
      </c>
      <c r="E150" s="70">
        <f>'TRA_Stock EU28'!E150-'TRA_Stock UK'!E150</f>
        <v>0</v>
      </c>
      <c r="F150" s="70">
        <f>'TRA_Stock EU28'!F150-'TRA_Stock UK'!F150</f>
        <v>0</v>
      </c>
      <c r="G150" s="70">
        <f>'TRA_Stock EU28'!G150-'TRA_Stock UK'!G150</f>
        <v>0</v>
      </c>
      <c r="H150" s="70">
        <f>'TRA_Stock EU28'!H150-'TRA_Stock UK'!H150</f>
        <v>0</v>
      </c>
      <c r="I150" s="70">
        <f>'TRA_Stock EU28'!I150-'TRA_Stock UK'!I150</f>
        <v>0</v>
      </c>
      <c r="J150" s="70">
        <f>'TRA_Stock EU28'!J150-'TRA_Stock UK'!J150</f>
        <v>0</v>
      </c>
      <c r="K150" s="70">
        <f>'TRA_Stock EU28'!K150-'TRA_Stock UK'!K150</f>
        <v>0</v>
      </c>
      <c r="L150" s="70">
        <f>'TRA_Stock EU28'!L150-'TRA_Stock UK'!L150</f>
        <v>0</v>
      </c>
      <c r="M150" s="70">
        <f>'TRA_Stock EU28'!M150-'TRA_Stock UK'!M150</f>
        <v>0</v>
      </c>
      <c r="N150" s="70">
        <f>'TRA_Stock EU28'!N150-'TRA_Stock UK'!N150</f>
        <v>0</v>
      </c>
      <c r="O150" s="70">
        <f>'TRA_Stock EU28'!O150-'TRA_Stock UK'!O150</f>
        <v>0</v>
      </c>
      <c r="P150" s="70">
        <f>'TRA_Stock EU28'!P150-'TRA_Stock UK'!P150</f>
        <v>0</v>
      </c>
      <c r="Q150" s="70">
        <f>'TRA_Stock EU28'!Q150-'TRA_Stock UK'!Q150</f>
        <v>0</v>
      </c>
      <c r="R150" s="70">
        <f>'TRA_Stock EU28'!R150-'TRA_Stock UK'!R150</f>
        <v>0</v>
      </c>
      <c r="S150" s="70">
        <f>'TRA_Stock EU28'!S150-'TRA_Stock UK'!S150</f>
        <v>0</v>
      </c>
      <c r="T150" s="70">
        <f>'TRA_Stock EU28'!T150-'TRA_Stock UK'!T150</f>
        <v>0</v>
      </c>
      <c r="U150" s="70">
        <f>'TRA_Stock EU28'!U150-'TRA_Stock UK'!U150</f>
        <v>0</v>
      </c>
      <c r="V150" s="70">
        <f>'TRA_Stock EU28'!V150-'TRA_Stock UK'!V150</f>
        <v>0</v>
      </c>
      <c r="W150" s="70">
        <f>'TRA_Stock EU28'!W150-'TRA_Stock UK'!W150</f>
        <v>0</v>
      </c>
      <c r="X150" s="70">
        <f>'TRA_Stock EU28'!X150-'TRA_Stock UK'!X150</f>
        <v>0</v>
      </c>
      <c r="Y150" s="70">
        <f>'TRA_Stock EU28'!Y150-'TRA_Stock UK'!Y150</f>
        <v>0</v>
      </c>
      <c r="Z150" s="70">
        <f>'TRA_Stock EU28'!Z150-'TRA_Stock UK'!Z150</f>
        <v>0</v>
      </c>
      <c r="AA150" s="70">
        <f>'TRA_Stock EU28'!AA150-'TRA_Stock UK'!AA150</f>
        <v>0</v>
      </c>
      <c r="AB150" s="70">
        <f>'TRA_Stock EU28'!AB150-'TRA_Stock UK'!AB150</f>
        <v>0</v>
      </c>
      <c r="AC150" s="70">
        <f>'TRA_Stock EU28'!AC150-'TRA_Stock UK'!AC150</f>
        <v>0</v>
      </c>
      <c r="AD150" s="70">
        <f>'TRA_Stock EU28'!AD150-'TRA_Stock UK'!AD150</f>
        <v>0</v>
      </c>
      <c r="AE150" s="70">
        <f>'TRA_Stock EU28'!AE150-'TRA_Stock UK'!AE150</f>
        <v>0</v>
      </c>
      <c r="AF150" s="70">
        <f>'TRA_Stock EU28'!AF150-'TRA_Stock UK'!AF150</f>
        <v>0</v>
      </c>
      <c r="AG150" s="70">
        <f>'TRA_Stock EU28'!AG150-'TRA_Stock UK'!AG150</f>
        <v>0</v>
      </c>
      <c r="AH150" s="70">
        <f>'TRA_Stock EU28'!AH150-'TRA_Stock UK'!AH150</f>
        <v>0</v>
      </c>
      <c r="AI150" s="70">
        <f>'TRA_Stock EU28'!AI150-'TRA_Stock UK'!AI150</f>
        <v>0</v>
      </c>
      <c r="AJ150" s="70">
        <f>'TRA_Stock EU28'!AJ150-'TRA_Stock UK'!AJ150</f>
        <v>0</v>
      </c>
      <c r="AK150" s="70">
        <f>'TRA_Stock EU28'!AK150-'TRA_Stock UK'!AK150</f>
        <v>0</v>
      </c>
      <c r="AL150" s="70">
        <f>'TRA_Stock EU28'!AL150-'TRA_Stock UK'!AL150</f>
        <v>0</v>
      </c>
      <c r="AM150" s="70">
        <f>'TRA_Stock EU28'!AM150-'TRA_Stock UK'!AM150</f>
        <v>0</v>
      </c>
      <c r="AN150" s="70">
        <f>'TRA_Stock EU28'!AN150-'TRA_Stock UK'!AN150</f>
        <v>0</v>
      </c>
      <c r="AO150" s="70">
        <f>'TRA_Stock EU28'!AO150-'TRA_Stock UK'!AO150</f>
        <v>0</v>
      </c>
      <c r="AP150" s="70">
        <f>'TRA_Stock EU28'!AP150-'TRA_Stock UK'!AP150</f>
        <v>0</v>
      </c>
      <c r="AQ150" s="70">
        <f>'TRA_Stock EU28'!AQ150-'TRA_Stock UK'!AQ150</f>
        <v>0</v>
      </c>
      <c r="AR150" s="70">
        <f>'TRA_Stock EU28'!AR150-'TRA_Stock UK'!AR150</f>
        <v>0</v>
      </c>
      <c r="AS150" s="70">
        <f>'TRA_Stock EU28'!AS150-'TRA_Stock UK'!AS150</f>
        <v>0</v>
      </c>
      <c r="AT150" s="70">
        <f>'TRA_Stock EU28'!AT150-'TRA_Stock UK'!AT150</f>
        <v>0</v>
      </c>
      <c r="AU150" s="70">
        <f>'TRA_Stock EU28'!AU150-'TRA_Stock UK'!AU150</f>
        <v>0</v>
      </c>
      <c r="AV150" s="70">
        <f>'TRA_Stock EU28'!AV150-'TRA_Stock UK'!AV150</f>
        <v>0</v>
      </c>
      <c r="AW150" s="70">
        <f>'TRA_Stock EU28'!AW150-'TRA_Stock UK'!AW150</f>
        <v>0</v>
      </c>
      <c r="AX150" s="70">
        <f>'TRA_Stock EU28'!AX150-'TRA_Stock UK'!AX150</f>
        <v>0</v>
      </c>
      <c r="AY150" s="70">
        <f>'TRA_Stock EU28'!AY150-'TRA_Stock UK'!AY150</f>
        <v>0</v>
      </c>
      <c r="AZ150" s="70">
        <f>'TRA_Stock EU28'!AZ150-'TRA_Stock UK'!AZ150</f>
        <v>0</v>
      </c>
    </row>
    <row r="151" spans="1:52" hidden="1" x14ac:dyDescent="0.35">
      <c r="A151" s="69"/>
      <c r="B151" s="70">
        <f>'TRA_Stock EU28'!B151-'TRA_Stock UK'!B151</f>
        <v>0</v>
      </c>
      <c r="C151" s="70">
        <f>'TRA_Stock EU28'!C151-'TRA_Stock UK'!C151</f>
        <v>0</v>
      </c>
      <c r="D151" s="70">
        <f>'TRA_Stock EU28'!D151-'TRA_Stock UK'!D151</f>
        <v>0</v>
      </c>
      <c r="E151" s="70">
        <f>'TRA_Stock EU28'!E151-'TRA_Stock UK'!E151</f>
        <v>0</v>
      </c>
      <c r="F151" s="70">
        <f>'TRA_Stock EU28'!F151-'TRA_Stock UK'!F151</f>
        <v>0</v>
      </c>
      <c r="G151" s="70">
        <f>'TRA_Stock EU28'!G151-'TRA_Stock UK'!G151</f>
        <v>0</v>
      </c>
      <c r="H151" s="70">
        <f>'TRA_Stock EU28'!H151-'TRA_Stock UK'!H151</f>
        <v>0</v>
      </c>
      <c r="I151" s="70">
        <f>'TRA_Stock EU28'!I151-'TRA_Stock UK'!I151</f>
        <v>0</v>
      </c>
      <c r="J151" s="70">
        <f>'TRA_Stock EU28'!J151-'TRA_Stock UK'!J151</f>
        <v>0</v>
      </c>
      <c r="K151" s="70">
        <f>'TRA_Stock EU28'!K151-'TRA_Stock UK'!K151</f>
        <v>0</v>
      </c>
      <c r="L151" s="70">
        <f>'TRA_Stock EU28'!L151-'TRA_Stock UK'!L151</f>
        <v>0</v>
      </c>
      <c r="M151" s="70">
        <f>'TRA_Stock EU28'!M151-'TRA_Stock UK'!M151</f>
        <v>0</v>
      </c>
      <c r="N151" s="70">
        <f>'TRA_Stock EU28'!N151-'TRA_Stock UK'!N151</f>
        <v>0</v>
      </c>
      <c r="O151" s="70">
        <f>'TRA_Stock EU28'!O151-'TRA_Stock UK'!O151</f>
        <v>0</v>
      </c>
      <c r="P151" s="70">
        <f>'TRA_Stock EU28'!P151-'TRA_Stock UK'!P151</f>
        <v>0</v>
      </c>
      <c r="Q151" s="70">
        <f>'TRA_Stock EU28'!Q151-'TRA_Stock UK'!Q151</f>
        <v>0</v>
      </c>
      <c r="R151" s="70">
        <f>'TRA_Stock EU28'!R151-'TRA_Stock UK'!R151</f>
        <v>0</v>
      </c>
      <c r="S151" s="70">
        <f>'TRA_Stock EU28'!S151-'TRA_Stock UK'!S151</f>
        <v>0</v>
      </c>
      <c r="T151" s="70">
        <f>'TRA_Stock EU28'!T151-'TRA_Stock UK'!T151</f>
        <v>0</v>
      </c>
      <c r="U151" s="70">
        <f>'TRA_Stock EU28'!U151-'TRA_Stock UK'!U151</f>
        <v>0</v>
      </c>
      <c r="V151" s="70">
        <f>'TRA_Stock EU28'!V151-'TRA_Stock UK'!V151</f>
        <v>0</v>
      </c>
      <c r="W151" s="70">
        <f>'TRA_Stock EU28'!W151-'TRA_Stock UK'!W151</f>
        <v>0</v>
      </c>
      <c r="X151" s="70">
        <f>'TRA_Stock EU28'!X151-'TRA_Stock UK'!X151</f>
        <v>0</v>
      </c>
      <c r="Y151" s="70">
        <f>'TRA_Stock EU28'!Y151-'TRA_Stock UK'!Y151</f>
        <v>0</v>
      </c>
      <c r="Z151" s="70">
        <f>'TRA_Stock EU28'!Z151-'TRA_Stock UK'!Z151</f>
        <v>0</v>
      </c>
      <c r="AA151" s="70">
        <f>'TRA_Stock EU28'!AA151-'TRA_Stock UK'!AA151</f>
        <v>0</v>
      </c>
      <c r="AB151" s="70">
        <f>'TRA_Stock EU28'!AB151-'TRA_Stock UK'!AB151</f>
        <v>0</v>
      </c>
      <c r="AC151" s="70">
        <f>'TRA_Stock EU28'!AC151-'TRA_Stock UK'!AC151</f>
        <v>0</v>
      </c>
      <c r="AD151" s="70">
        <f>'TRA_Stock EU28'!AD151-'TRA_Stock UK'!AD151</f>
        <v>0</v>
      </c>
      <c r="AE151" s="70">
        <f>'TRA_Stock EU28'!AE151-'TRA_Stock UK'!AE151</f>
        <v>0</v>
      </c>
      <c r="AF151" s="70">
        <f>'TRA_Stock EU28'!AF151-'TRA_Stock UK'!AF151</f>
        <v>0</v>
      </c>
      <c r="AG151" s="70">
        <f>'TRA_Stock EU28'!AG151-'TRA_Stock UK'!AG151</f>
        <v>0</v>
      </c>
      <c r="AH151" s="70">
        <f>'TRA_Stock EU28'!AH151-'TRA_Stock UK'!AH151</f>
        <v>0</v>
      </c>
      <c r="AI151" s="70">
        <f>'TRA_Stock EU28'!AI151-'TRA_Stock UK'!AI151</f>
        <v>0</v>
      </c>
      <c r="AJ151" s="70">
        <f>'TRA_Stock EU28'!AJ151-'TRA_Stock UK'!AJ151</f>
        <v>0</v>
      </c>
      <c r="AK151" s="70">
        <f>'TRA_Stock EU28'!AK151-'TRA_Stock UK'!AK151</f>
        <v>0</v>
      </c>
      <c r="AL151" s="70">
        <f>'TRA_Stock EU28'!AL151-'TRA_Stock UK'!AL151</f>
        <v>0</v>
      </c>
      <c r="AM151" s="70">
        <f>'TRA_Stock EU28'!AM151-'TRA_Stock UK'!AM151</f>
        <v>0</v>
      </c>
      <c r="AN151" s="70">
        <f>'TRA_Stock EU28'!AN151-'TRA_Stock UK'!AN151</f>
        <v>0</v>
      </c>
      <c r="AO151" s="70">
        <f>'TRA_Stock EU28'!AO151-'TRA_Stock UK'!AO151</f>
        <v>0</v>
      </c>
      <c r="AP151" s="70">
        <f>'TRA_Stock EU28'!AP151-'TRA_Stock UK'!AP151</f>
        <v>0</v>
      </c>
      <c r="AQ151" s="70">
        <f>'TRA_Stock EU28'!AQ151-'TRA_Stock UK'!AQ151</f>
        <v>0</v>
      </c>
      <c r="AR151" s="70">
        <f>'TRA_Stock EU28'!AR151-'TRA_Stock UK'!AR151</f>
        <v>0</v>
      </c>
      <c r="AS151" s="70">
        <f>'TRA_Stock EU28'!AS151-'TRA_Stock UK'!AS151</f>
        <v>0</v>
      </c>
      <c r="AT151" s="70">
        <f>'TRA_Stock EU28'!AT151-'TRA_Stock UK'!AT151</f>
        <v>0</v>
      </c>
      <c r="AU151" s="70">
        <f>'TRA_Stock EU28'!AU151-'TRA_Stock UK'!AU151</f>
        <v>0</v>
      </c>
      <c r="AV151" s="70">
        <f>'TRA_Stock EU28'!AV151-'TRA_Stock UK'!AV151</f>
        <v>0</v>
      </c>
      <c r="AW151" s="70">
        <f>'TRA_Stock EU28'!AW151-'TRA_Stock UK'!AW151</f>
        <v>0</v>
      </c>
      <c r="AX151" s="70">
        <f>'TRA_Stock EU28'!AX151-'TRA_Stock UK'!AX151</f>
        <v>0</v>
      </c>
      <c r="AY151" s="70">
        <f>'TRA_Stock EU28'!AY151-'TRA_Stock UK'!AY151</f>
        <v>0</v>
      </c>
      <c r="AZ151" s="70">
        <f>'TRA_Stock EU28'!AZ151-'TRA_Stock UK'!AZ151</f>
        <v>0</v>
      </c>
    </row>
    <row r="152" spans="1:52" hidden="1" x14ac:dyDescent="0.35">
      <c r="A152" s="69"/>
      <c r="B152" s="70">
        <f>'TRA_Stock EU28'!B152-'TRA_Stock UK'!B152</f>
        <v>0</v>
      </c>
      <c r="C152" s="70">
        <f>'TRA_Stock EU28'!C152-'TRA_Stock UK'!C152</f>
        <v>0</v>
      </c>
      <c r="D152" s="70">
        <f>'TRA_Stock EU28'!D152-'TRA_Stock UK'!D152</f>
        <v>0</v>
      </c>
      <c r="E152" s="70">
        <f>'TRA_Stock EU28'!E152-'TRA_Stock UK'!E152</f>
        <v>0</v>
      </c>
      <c r="F152" s="70">
        <f>'TRA_Stock EU28'!F152-'TRA_Stock UK'!F152</f>
        <v>0</v>
      </c>
      <c r="G152" s="70">
        <f>'TRA_Stock EU28'!G152-'TRA_Stock UK'!G152</f>
        <v>0</v>
      </c>
      <c r="H152" s="70">
        <f>'TRA_Stock EU28'!H152-'TRA_Stock UK'!H152</f>
        <v>0</v>
      </c>
      <c r="I152" s="70">
        <f>'TRA_Stock EU28'!I152-'TRA_Stock UK'!I152</f>
        <v>0</v>
      </c>
      <c r="J152" s="70">
        <f>'TRA_Stock EU28'!J152-'TRA_Stock UK'!J152</f>
        <v>0</v>
      </c>
      <c r="K152" s="70">
        <f>'TRA_Stock EU28'!K152-'TRA_Stock UK'!K152</f>
        <v>0</v>
      </c>
      <c r="L152" s="70">
        <f>'TRA_Stock EU28'!L152-'TRA_Stock UK'!L152</f>
        <v>0</v>
      </c>
      <c r="M152" s="70">
        <f>'TRA_Stock EU28'!M152-'TRA_Stock UK'!M152</f>
        <v>0</v>
      </c>
      <c r="N152" s="70">
        <f>'TRA_Stock EU28'!N152-'TRA_Stock UK'!N152</f>
        <v>0</v>
      </c>
      <c r="O152" s="70">
        <f>'TRA_Stock EU28'!O152-'TRA_Stock UK'!O152</f>
        <v>0</v>
      </c>
      <c r="P152" s="70">
        <f>'TRA_Stock EU28'!P152-'TRA_Stock UK'!P152</f>
        <v>0</v>
      </c>
      <c r="Q152" s="70">
        <f>'TRA_Stock EU28'!Q152-'TRA_Stock UK'!Q152</f>
        <v>0</v>
      </c>
      <c r="R152" s="70">
        <f>'TRA_Stock EU28'!R152-'TRA_Stock UK'!R152</f>
        <v>0</v>
      </c>
      <c r="S152" s="70">
        <f>'TRA_Stock EU28'!S152-'TRA_Stock UK'!S152</f>
        <v>0</v>
      </c>
      <c r="T152" s="70">
        <f>'TRA_Stock EU28'!T152-'TRA_Stock UK'!T152</f>
        <v>0</v>
      </c>
      <c r="U152" s="70">
        <f>'TRA_Stock EU28'!U152-'TRA_Stock UK'!U152</f>
        <v>0</v>
      </c>
      <c r="V152" s="70">
        <f>'TRA_Stock EU28'!V152-'TRA_Stock UK'!V152</f>
        <v>0</v>
      </c>
      <c r="W152" s="70">
        <f>'TRA_Stock EU28'!W152-'TRA_Stock UK'!W152</f>
        <v>0</v>
      </c>
      <c r="X152" s="70">
        <f>'TRA_Stock EU28'!X152-'TRA_Stock UK'!X152</f>
        <v>0</v>
      </c>
      <c r="Y152" s="70">
        <f>'TRA_Stock EU28'!Y152-'TRA_Stock UK'!Y152</f>
        <v>0</v>
      </c>
      <c r="Z152" s="70">
        <f>'TRA_Stock EU28'!Z152-'TRA_Stock UK'!Z152</f>
        <v>0</v>
      </c>
      <c r="AA152" s="70">
        <f>'TRA_Stock EU28'!AA152-'TRA_Stock UK'!AA152</f>
        <v>0</v>
      </c>
      <c r="AB152" s="70">
        <f>'TRA_Stock EU28'!AB152-'TRA_Stock UK'!AB152</f>
        <v>0</v>
      </c>
      <c r="AC152" s="70">
        <f>'TRA_Stock EU28'!AC152-'TRA_Stock UK'!AC152</f>
        <v>0</v>
      </c>
      <c r="AD152" s="70">
        <f>'TRA_Stock EU28'!AD152-'TRA_Stock UK'!AD152</f>
        <v>0</v>
      </c>
      <c r="AE152" s="70">
        <f>'TRA_Stock EU28'!AE152-'TRA_Stock UK'!AE152</f>
        <v>0</v>
      </c>
      <c r="AF152" s="70">
        <f>'TRA_Stock EU28'!AF152-'TRA_Stock UK'!AF152</f>
        <v>0</v>
      </c>
      <c r="AG152" s="70">
        <f>'TRA_Stock EU28'!AG152-'TRA_Stock UK'!AG152</f>
        <v>0</v>
      </c>
      <c r="AH152" s="70">
        <f>'TRA_Stock EU28'!AH152-'TRA_Stock UK'!AH152</f>
        <v>0</v>
      </c>
      <c r="AI152" s="70">
        <f>'TRA_Stock EU28'!AI152-'TRA_Stock UK'!AI152</f>
        <v>0</v>
      </c>
      <c r="AJ152" s="70">
        <f>'TRA_Stock EU28'!AJ152-'TRA_Stock UK'!AJ152</f>
        <v>0</v>
      </c>
      <c r="AK152" s="70">
        <f>'TRA_Stock EU28'!AK152-'TRA_Stock UK'!AK152</f>
        <v>0</v>
      </c>
      <c r="AL152" s="70">
        <f>'TRA_Stock EU28'!AL152-'TRA_Stock UK'!AL152</f>
        <v>0</v>
      </c>
      <c r="AM152" s="70">
        <f>'TRA_Stock EU28'!AM152-'TRA_Stock UK'!AM152</f>
        <v>0</v>
      </c>
      <c r="AN152" s="70">
        <f>'TRA_Stock EU28'!AN152-'TRA_Stock UK'!AN152</f>
        <v>0</v>
      </c>
      <c r="AO152" s="70">
        <f>'TRA_Stock EU28'!AO152-'TRA_Stock UK'!AO152</f>
        <v>0</v>
      </c>
      <c r="AP152" s="70">
        <f>'TRA_Stock EU28'!AP152-'TRA_Stock UK'!AP152</f>
        <v>0</v>
      </c>
      <c r="AQ152" s="70">
        <f>'TRA_Stock EU28'!AQ152-'TRA_Stock UK'!AQ152</f>
        <v>0</v>
      </c>
      <c r="AR152" s="70">
        <f>'TRA_Stock EU28'!AR152-'TRA_Stock UK'!AR152</f>
        <v>0</v>
      </c>
      <c r="AS152" s="70">
        <f>'TRA_Stock EU28'!AS152-'TRA_Stock UK'!AS152</f>
        <v>0</v>
      </c>
      <c r="AT152" s="70">
        <f>'TRA_Stock EU28'!AT152-'TRA_Stock UK'!AT152</f>
        <v>0</v>
      </c>
      <c r="AU152" s="70">
        <f>'TRA_Stock EU28'!AU152-'TRA_Stock UK'!AU152</f>
        <v>0</v>
      </c>
      <c r="AV152" s="70">
        <f>'TRA_Stock EU28'!AV152-'TRA_Stock UK'!AV152</f>
        <v>0</v>
      </c>
      <c r="AW152" s="70">
        <f>'TRA_Stock EU28'!AW152-'TRA_Stock UK'!AW152</f>
        <v>0</v>
      </c>
      <c r="AX152" s="70">
        <f>'TRA_Stock EU28'!AX152-'TRA_Stock UK'!AX152</f>
        <v>0</v>
      </c>
      <c r="AY152" s="70">
        <f>'TRA_Stock EU28'!AY152-'TRA_Stock UK'!AY152</f>
        <v>0</v>
      </c>
      <c r="AZ152" s="70">
        <f>'TRA_Stock EU28'!AZ152-'TRA_Stock UK'!AZ152</f>
        <v>0</v>
      </c>
    </row>
    <row r="153" spans="1:52" x14ac:dyDescent="0.35">
      <c r="A153" s="67" t="s">
        <v>883</v>
      </c>
      <c r="B153" s="68">
        <f>'TRA_Stock EU28'!B153-'TRA_Stock UK'!B153</f>
        <v>0</v>
      </c>
      <c r="C153" s="68">
        <f>'TRA_Stock EU28'!C153-'TRA_Stock UK'!C153</f>
        <v>0</v>
      </c>
      <c r="D153" s="68">
        <f>'TRA_Stock EU28'!D153-'TRA_Stock UK'!D153</f>
        <v>0</v>
      </c>
      <c r="E153" s="68">
        <f>'TRA_Stock EU28'!E153-'TRA_Stock UK'!E153</f>
        <v>0</v>
      </c>
      <c r="F153" s="68">
        <f>'TRA_Stock EU28'!F153-'TRA_Stock UK'!F153</f>
        <v>0</v>
      </c>
      <c r="G153" s="68">
        <f>'TRA_Stock EU28'!G153-'TRA_Stock UK'!G153</f>
        <v>0</v>
      </c>
      <c r="H153" s="68">
        <f>'TRA_Stock EU28'!H153-'TRA_Stock UK'!H153</f>
        <v>0</v>
      </c>
      <c r="I153" s="68">
        <f>'TRA_Stock EU28'!I153-'TRA_Stock UK'!I153</f>
        <v>0</v>
      </c>
      <c r="J153" s="68">
        <f>'TRA_Stock EU28'!J153-'TRA_Stock UK'!J153</f>
        <v>0</v>
      </c>
      <c r="K153" s="68">
        <f>'TRA_Stock EU28'!K153-'TRA_Stock UK'!K153</f>
        <v>0</v>
      </c>
      <c r="L153" s="68">
        <f>'TRA_Stock EU28'!L153-'TRA_Stock UK'!L153</f>
        <v>0</v>
      </c>
      <c r="M153" s="68">
        <f>'TRA_Stock EU28'!M153-'TRA_Stock UK'!M153</f>
        <v>0</v>
      </c>
      <c r="N153" s="68">
        <f>'TRA_Stock EU28'!N153-'TRA_Stock UK'!N153</f>
        <v>0</v>
      </c>
      <c r="O153" s="68">
        <f>'TRA_Stock EU28'!O153-'TRA_Stock UK'!O153</f>
        <v>0</v>
      </c>
      <c r="P153" s="68">
        <f>'TRA_Stock EU28'!P153-'TRA_Stock UK'!P153</f>
        <v>0</v>
      </c>
      <c r="Q153" s="68">
        <f>'TRA_Stock EU28'!Q153-'TRA_Stock UK'!Q153</f>
        <v>0</v>
      </c>
      <c r="R153" s="68">
        <f>'TRA_Stock EU28'!R153-'TRA_Stock UK'!R153</f>
        <v>0</v>
      </c>
      <c r="S153" s="68">
        <f>'TRA_Stock EU28'!S153-'TRA_Stock UK'!S153</f>
        <v>0</v>
      </c>
      <c r="T153" s="68">
        <f>'TRA_Stock EU28'!T153-'TRA_Stock UK'!T153</f>
        <v>1.0000010862770581</v>
      </c>
      <c r="U153" s="68">
        <f>'TRA_Stock EU28'!U153-'TRA_Stock UK'!U153</f>
        <v>3.9999997225474497</v>
      </c>
      <c r="V153" s="68">
        <f>'TRA_Stock EU28'!V153-'TRA_Stock UK'!V153</f>
        <v>8.9999991915127193</v>
      </c>
      <c r="W153" s="68">
        <f>'TRA_Stock EU28'!W153-'TRA_Stock UK'!W153</f>
        <v>9.9999996295487996</v>
      </c>
      <c r="X153" s="68">
        <f>'TRA_Stock EU28'!X153-'TRA_Stock UK'!X153</f>
        <v>9.9999990741067055</v>
      </c>
      <c r="Y153" s="68">
        <f>'TRA_Stock EU28'!Y153-'TRA_Stock UK'!Y153</f>
        <v>9.9999977293409081</v>
      </c>
      <c r="Z153" s="68">
        <f>'TRA_Stock EU28'!Z153-'TRA_Stock UK'!Z153</f>
        <v>10.000003444459905</v>
      </c>
      <c r="AA153" s="68">
        <f>'TRA_Stock EU28'!AA153-'TRA_Stock UK'!AA153</f>
        <v>10.998422390472699</v>
      </c>
      <c r="AB153" s="68">
        <f>'TRA_Stock EU28'!AB153-'TRA_Stock UK'!AB153</f>
        <v>11.989883156818578</v>
      </c>
      <c r="AC153" s="68">
        <f>'TRA_Stock EU28'!AC153-'TRA_Stock UK'!AC153</f>
        <v>13.985707496231127</v>
      </c>
      <c r="AD153" s="68">
        <f>'TRA_Stock EU28'!AD153-'TRA_Stock UK'!AD153</f>
        <v>24.985046721801723</v>
      </c>
      <c r="AE153" s="68">
        <f>'TRA_Stock EU28'!AE153-'TRA_Stock UK'!AE153</f>
        <v>107.88097314392964</v>
      </c>
      <c r="AF153" s="68">
        <f>'TRA_Stock EU28'!AF153-'TRA_Stock UK'!AF153</f>
        <v>390.60318347100616</v>
      </c>
      <c r="AG153" s="68">
        <f>'TRA_Stock EU28'!AG153-'TRA_Stock UK'!AG153</f>
        <v>957.10858959314362</v>
      </c>
      <c r="AH153" s="68">
        <f>'TRA_Stock EU28'!AH153-'TRA_Stock UK'!AH153</f>
        <v>1866.2393686657429</v>
      </c>
      <c r="AI153" s="68">
        <f>'TRA_Stock EU28'!AI153-'TRA_Stock UK'!AI153</f>
        <v>3154.6437474069853</v>
      </c>
      <c r="AJ153" s="68">
        <f>'TRA_Stock EU28'!AJ153-'TRA_Stock UK'!AJ153</f>
        <v>4884.9598658672421</v>
      </c>
      <c r="AK153" s="68">
        <f>'TRA_Stock EU28'!AK153-'TRA_Stock UK'!AK153</f>
        <v>7077.1523864900028</v>
      </c>
      <c r="AL153" s="68">
        <f>'TRA_Stock EU28'!AL153-'TRA_Stock UK'!AL153</f>
        <v>9772.6644511871236</v>
      </c>
      <c r="AM153" s="68">
        <f>'TRA_Stock EU28'!AM153-'TRA_Stock UK'!AM153</f>
        <v>12982.535594717414</v>
      </c>
      <c r="AN153" s="68">
        <f>'TRA_Stock EU28'!AN153-'TRA_Stock UK'!AN153</f>
        <v>16729.05997951376</v>
      </c>
      <c r="AO153" s="68">
        <f>'TRA_Stock EU28'!AO153-'TRA_Stock UK'!AO153</f>
        <v>20990.439245661364</v>
      </c>
      <c r="AP153" s="68">
        <f>'TRA_Stock EU28'!AP153-'TRA_Stock UK'!AP153</f>
        <v>25744.098449501358</v>
      </c>
      <c r="AQ153" s="68">
        <f>'TRA_Stock EU28'!AQ153-'TRA_Stock UK'!AQ153</f>
        <v>30970.074975700631</v>
      </c>
      <c r="AR153" s="68">
        <f>'TRA_Stock EU28'!AR153-'TRA_Stock UK'!AR153</f>
        <v>36721.015328943678</v>
      </c>
      <c r="AS153" s="68">
        <f>'TRA_Stock EU28'!AS153-'TRA_Stock UK'!AS153</f>
        <v>43000.005492275479</v>
      </c>
      <c r="AT153" s="68">
        <f>'TRA_Stock EU28'!AT153-'TRA_Stock UK'!AT153</f>
        <v>49768.972899124972</v>
      </c>
      <c r="AU153" s="68">
        <f>'TRA_Stock EU28'!AU153-'TRA_Stock UK'!AU153</f>
        <v>57034.000833522448</v>
      </c>
      <c r="AV153" s="68">
        <f>'TRA_Stock EU28'!AV153-'TRA_Stock UK'!AV153</f>
        <v>64713.019730019252</v>
      </c>
      <c r="AW153" s="68">
        <f>'TRA_Stock EU28'!AW153-'TRA_Stock UK'!AW153</f>
        <v>72850.01104127444</v>
      </c>
      <c r="AX153" s="68">
        <f>'TRA_Stock EU28'!AX153-'TRA_Stock UK'!AX153</f>
        <v>81373.028769527096</v>
      </c>
      <c r="AY153" s="68">
        <f>'TRA_Stock EU28'!AY153-'TRA_Stock UK'!AY153</f>
        <v>90284.991107213107</v>
      </c>
      <c r="AZ153" s="68">
        <f>'TRA_Stock EU28'!AZ153-'TRA_Stock UK'!AZ153</f>
        <v>99482.036354278272</v>
      </c>
    </row>
    <row r="154" spans="1:52" x14ac:dyDescent="0.35">
      <c r="A154" s="69" t="s">
        <v>884</v>
      </c>
      <c r="B154" s="70">
        <f>'TRA_Stock EU28'!B154-'TRA_Stock UK'!B154</f>
        <v>0</v>
      </c>
      <c r="C154" s="70">
        <f>'TRA_Stock EU28'!C154-'TRA_Stock UK'!C154</f>
        <v>0</v>
      </c>
      <c r="D154" s="70">
        <f>'TRA_Stock EU28'!D154-'TRA_Stock UK'!D154</f>
        <v>0</v>
      </c>
      <c r="E154" s="70">
        <f>'TRA_Stock EU28'!E154-'TRA_Stock UK'!E154</f>
        <v>0</v>
      </c>
      <c r="F154" s="70">
        <f>'TRA_Stock EU28'!F154-'TRA_Stock UK'!F154</f>
        <v>0</v>
      </c>
      <c r="G154" s="70">
        <f>'TRA_Stock EU28'!G154-'TRA_Stock UK'!G154</f>
        <v>0</v>
      </c>
      <c r="H154" s="70">
        <f>'TRA_Stock EU28'!H154-'TRA_Stock UK'!H154</f>
        <v>0</v>
      </c>
      <c r="I154" s="70">
        <f>'TRA_Stock EU28'!I154-'TRA_Stock UK'!I154</f>
        <v>0</v>
      </c>
      <c r="J154" s="70">
        <f>'TRA_Stock EU28'!J154-'TRA_Stock UK'!J154</f>
        <v>0</v>
      </c>
      <c r="K154" s="70">
        <f>'TRA_Stock EU28'!K154-'TRA_Stock UK'!K154</f>
        <v>0</v>
      </c>
      <c r="L154" s="70">
        <f>'TRA_Stock EU28'!L154-'TRA_Stock UK'!L154</f>
        <v>0</v>
      </c>
      <c r="M154" s="70">
        <f>'TRA_Stock EU28'!M154-'TRA_Stock UK'!M154</f>
        <v>0</v>
      </c>
      <c r="N154" s="70">
        <f>'TRA_Stock EU28'!N154-'TRA_Stock UK'!N154</f>
        <v>0</v>
      </c>
      <c r="O154" s="70">
        <f>'TRA_Stock EU28'!O154-'TRA_Stock UK'!O154</f>
        <v>0</v>
      </c>
      <c r="P154" s="70">
        <f>'TRA_Stock EU28'!P154-'TRA_Stock UK'!P154</f>
        <v>0</v>
      </c>
      <c r="Q154" s="70">
        <f>'TRA_Stock EU28'!Q154-'TRA_Stock UK'!Q154</f>
        <v>0</v>
      </c>
      <c r="R154" s="70">
        <f>'TRA_Stock EU28'!R154-'TRA_Stock UK'!R154</f>
        <v>0</v>
      </c>
      <c r="S154" s="70">
        <f>'TRA_Stock EU28'!S154-'TRA_Stock UK'!S154</f>
        <v>0</v>
      </c>
      <c r="T154" s="70">
        <f>'TRA_Stock EU28'!T154-'TRA_Stock UK'!T154</f>
        <v>0</v>
      </c>
      <c r="U154" s="70">
        <f>'TRA_Stock EU28'!U154-'TRA_Stock UK'!U154</f>
        <v>0</v>
      </c>
      <c r="V154" s="70">
        <f>'TRA_Stock EU28'!V154-'TRA_Stock UK'!V154</f>
        <v>0</v>
      </c>
      <c r="W154" s="70">
        <f>'TRA_Stock EU28'!W154-'TRA_Stock UK'!W154</f>
        <v>0</v>
      </c>
      <c r="X154" s="70">
        <f>'TRA_Stock EU28'!X154-'TRA_Stock UK'!X154</f>
        <v>0</v>
      </c>
      <c r="Y154" s="70">
        <f>'TRA_Stock EU28'!Y154-'TRA_Stock UK'!Y154</f>
        <v>0</v>
      </c>
      <c r="Z154" s="70">
        <f>'TRA_Stock EU28'!Z154-'TRA_Stock UK'!Z154</f>
        <v>0</v>
      </c>
      <c r="AA154" s="70">
        <f>'TRA_Stock EU28'!AA154-'TRA_Stock UK'!AA154</f>
        <v>0</v>
      </c>
      <c r="AB154" s="70">
        <f>'TRA_Stock EU28'!AB154-'TRA_Stock UK'!AB154</f>
        <v>0</v>
      </c>
      <c r="AC154" s="70">
        <f>'TRA_Stock EU28'!AC154-'TRA_Stock UK'!AC154</f>
        <v>0</v>
      </c>
      <c r="AD154" s="70">
        <f>'TRA_Stock EU28'!AD154-'TRA_Stock UK'!AD154</f>
        <v>0</v>
      </c>
      <c r="AE154" s="70">
        <f>'TRA_Stock EU28'!AE154-'TRA_Stock UK'!AE154</f>
        <v>0</v>
      </c>
      <c r="AF154" s="70">
        <f>'TRA_Stock EU28'!AF154-'TRA_Stock UK'!AF154</f>
        <v>0</v>
      </c>
      <c r="AG154" s="70">
        <f>'TRA_Stock EU28'!AG154-'TRA_Stock UK'!AG154</f>
        <v>0</v>
      </c>
      <c r="AH154" s="70">
        <f>'TRA_Stock EU28'!AH154-'TRA_Stock UK'!AH154</f>
        <v>0</v>
      </c>
      <c r="AI154" s="70">
        <f>'TRA_Stock EU28'!AI154-'TRA_Stock UK'!AI154</f>
        <v>0</v>
      </c>
      <c r="AJ154" s="70">
        <f>'TRA_Stock EU28'!AJ154-'TRA_Stock UK'!AJ154</f>
        <v>0</v>
      </c>
      <c r="AK154" s="70">
        <f>'TRA_Stock EU28'!AK154-'TRA_Stock UK'!AK154</f>
        <v>0</v>
      </c>
      <c r="AL154" s="70">
        <f>'TRA_Stock EU28'!AL154-'TRA_Stock UK'!AL154</f>
        <v>0</v>
      </c>
      <c r="AM154" s="70">
        <f>'TRA_Stock EU28'!AM154-'TRA_Stock UK'!AM154</f>
        <v>0</v>
      </c>
      <c r="AN154" s="70">
        <f>'TRA_Stock EU28'!AN154-'TRA_Stock UK'!AN154</f>
        <v>0</v>
      </c>
      <c r="AO154" s="70">
        <f>'TRA_Stock EU28'!AO154-'TRA_Stock UK'!AO154</f>
        <v>0</v>
      </c>
      <c r="AP154" s="70">
        <f>'TRA_Stock EU28'!AP154-'TRA_Stock UK'!AP154</f>
        <v>0</v>
      </c>
      <c r="AQ154" s="70">
        <f>'TRA_Stock EU28'!AQ154-'TRA_Stock UK'!AQ154</f>
        <v>0</v>
      </c>
      <c r="AR154" s="70">
        <f>'TRA_Stock EU28'!AR154-'TRA_Stock UK'!AR154</f>
        <v>0</v>
      </c>
      <c r="AS154" s="70">
        <f>'TRA_Stock EU28'!AS154-'TRA_Stock UK'!AS154</f>
        <v>0</v>
      </c>
      <c r="AT154" s="70">
        <f>'TRA_Stock EU28'!AT154-'TRA_Stock UK'!AT154</f>
        <v>0</v>
      </c>
      <c r="AU154" s="70">
        <f>'TRA_Stock EU28'!AU154-'TRA_Stock UK'!AU154</f>
        <v>0</v>
      </c>
      <c r="AV154" s="70">
        <f>'TRA_Stock EU28'!AV154-'TRA_Stock UK'!AV154</f>
        <v>0</v>
      </c>
      <c r="AW154" s="70">
        <f>'TRA_Stock EU28'!AW154-'TRA_Stock UK'!AW154</f>
        <v>0</v>
      </c>
      <c r="AX154" s="70">
        <f>'TRA_Stock EU28'!AX154-'TRA_Stock UK'!AX154</f>
        <v>0</v>
      </c>
      <c r="AY154" s="70">
        <f>'TRA_Stock EU28'!AY154-'TRA_Stock UK'!AY154</f>
        <v>0</v>
      </c>
      <c r="AZ154" s="70">
        <f>'TRA_Stock EU28'!AZ154-'TRA_Stock UK'!AZ154</f>
        <v>0</v>
      </c>
    </row>
    <row r="155" spans="1:52" x14ac:dyDescent="0.35">
      <c r="A155" s="69" t="s">
        <v>885</v>
      </c>
      <c r="B155" s="70">
        <f>'TRA_Stock EU28'!B155-'TRA_Stock UK'!B155</f>
        <v>0</v>
      </c>
      <c r="C155" s="70">
        <f>'TRA_Stock EU28'!C155-'TRA_Stock UK'!C155</f>
        <v>0</v>
      </c>
      <c r="D155" s="70">
        <f>'TRA_Stock EU28'!D155-'TRA_Stock UK'!D155</f>
        <v>0</v>
      </c>
      <c r="E155" s="70">
        <f>'TRA_Stock EU28'!E155-'TRA_Stock UK'!E155</f>
        <v>0</v>
      </c>
      <c r="F155" s="70">
        <f>'TRA_Stock EU28'!F155-'TRA_Stock UK'!F155</f>
        <v>0</v>
      </c>
      <c r="G155" s="70">
        <f>'TRA_Stock EU28'!G155-'TRA_Stock UK'!G155</f>
        <v>0</v>
      </c>
      <c r="H155" s="70">
        <f>'TRA_Stock EU28'!H155-'TRA_Stock UK'!H155</f>
        <v>0</v>
      </c>
      <c r="I155" s="70">
        <f>'TRA_Stock EU28'!I155-'TRA_Stock UK'!I155</f>
        <v>0</v>
      </c>
      <c r="J155" s="70">
        <f>'TRA_Stock EU28'!J155-'TRA_Stock UK'!J155</f>
        <v>0</v>
      </c>
      <c r="K155" s="70">
        <f>'TRA_Stock EU28'!K155-'TRA_Stock UK'!K155</f>
        <v>0</v>
      </c>
      <c r="L155" s="70">
        <f>'TRA_Stock EU28'!L155-'TRA_Stock UK'!L155</f>
        <v>0</v>
      </c>
      <c r="M155" s="70">
        <f>'TRA_Stock EU28'!M155-'TRA_Stock UK'!M155</f>
        <v>0</v>
      </c>
      <c r="N155" s="70">
        <f>'TRA_Stock EU28'!N155-'TRA_Stock UK'!N155</f>
        <v>0</v>
      </c>
      <c r="O155" s="70">
        <f>'TRA_Stock EU28'!O155-'TRA_Stock UK'!O155</f>
        <v>0</v>
      </c>
      <c r="P155" s="70">
        <f>'TRA_Stock EU28'!P155-'TRA_Stock UK'!P155</f>
        <v>0</v>
      </c>
      <c r="Q155" s="70">
        <f>'TRA_Stock EU28'!Q155-'TRA_Stock UK'!Q155</f>
        <v>0</v>
      </c>
      <c r="R155" s="70">
        <f>'TRA_Stock EU28'!R155-'TRA_Stock UK'!R155</f>
        <v>0</v>
      </c>
      <c r="S155" s="70">
        <f>'TRA_Stock EU28'!S155-'TRA_Stock UK'!S155</f>
        <v>0</v>
      </c>
      <c r="T155" s="70">
        <f>'TRA_Stock EU28'!T155-'TRA_Stock UK'!T155</f>
        <v>0</v>
      </c>
      <c r="U155" s="70">
        <f>'TRA_Stock EU28'!U155-'TRA_Stock UK'!U155</f>
        <v>0</v>
      </c>
      <c r="V155" s="70">
        <f>'TRA_Stock EU28'!V155-'TRA_Stock UK'!V155</f>
        <v>0</v>
      </c>
      <c r="W155" s="70">
        <f>'TRA_Stock EU28'!W155-'TRA_Stock UK'!W155</f>
        <v>0</v>
      </c>
      <c r="X155" s="70">
        <f>'TRA_Stock EU28'!X155-'TRA_Stock UK'!X155</f>
        <v>0</v>
      </c>
      <c r="Y155" s="70">
        <f>'TRA_Stock EU28'!Y155-'TRA_Stock UK'!Y155</f>
        <v>0</v>
      </c>
      <c r="Z155" s="70">
        <f>'TRA_Stock EU28'!Z155-'TRA_Stock UK'!Z155</f>
        <v>0</v>
      </c>
      <c r="AA155" s="70">
        <f>'TRA_Stock EU28'!AA155-'TRA_Stock UK'!AA155</f>
        <v>0</v>
      </c>
      <c r="AB155" s="70">
        <f>'TRA_Stock EU28'!AB155-'TRA_Stock UK'!AB155</f>
        <v>0</v>
      </c>
      <c r="AC155" s="70">
        <f>'TRA_Stock EU28'!AC155-'TRA_Stock UK'!AC155</f>
        <v>0</v>
      </c>
      <c r="AD155" s="70">
        <f>'TRA_Stock EU28'!AD155-'TRA_Stock UK'!AD155</f>
        <v>0</v>
      </c>
      <c r="AE155" s="70">
        <f>'TRA_Stock EU28'!AE155-'TRA_Stock UK'!AE155</f>
        <v>0</v>
      </c>
      <c r="AF155" s="70">
        <f>'TRA_Stock EU28'!AF155-'TRA_Stock UK'!AF155</f>
        <v>0</v>
      </c>
      <c r="AG155" s="70">
        <f>'TRA_Stock EU28'!AG155-'TRA_Stock UK'!AG155</f>
        <v>0</v>
      </c>
      <c r="AH155" s="70">
        <f>'TRA_Stock EU28'!AH155-'TRA_Stock UK'!AH155</f>
        <v>0</v>
      </c>
      <c r="AI155" s="70">
        <f>'TRA_Stock EU28'!AI155-'TRA_Stock UK'!AI155</f>
        <v>0</v>
      </c>
      <c r="AJ155" s="70">
        <f>'TRA_Stock EU28'!AJ155-'TRA_Stock UK'!AJ155</f>
        <v>0</v>
      </c>
      <c r="AK155" s="70">
        <f>'TRA_Stock EU28'!AK155-'TRA_Stock UK'!AK155</f>
        <v>0</v>
      </c>
      <c r="AL155" s="70">
        <f>'TRA_Stock EU28'!AL155-'TRA_Stock UK'!AL155</f>
        <v>0</v>
      </c>
      <c r="AM155" s="70">
        <f>'TRA_Stock EU28'!AM155-'TRA_Stock UK'!AM155</f>
        <v>0</v>
      </c>
      <c r="AN155" s="70">
        <f>'TRA_Stock EU28'!AN155-'TRA_Stock UK'!AN155</f>
        <v>0</v>
      </c>
      <c r="AO155" s="70">
        <f>'TRA_Stock EU28'!AO155-'TRA_Stock UK'!AO155</f>
        <v>0</v>
      </c>
      <c r="AP155" s="70">
        <f>'TRA_Stock EU28'!AP155-'TRA_Stock UK'!AP155</f>
        <v>0</v>
      </c>
      <c r="AQ155" s="70">
        <f>'TRA_Stock EU28'!AQ155-'TRA_Stock UK'!AQ155</f>
        <v>0</v>
      </c>
      <c r="AR155" s="70">
        <f>'TRA_Stock EU28'!AR155-'TRA_Stock UK'!AR155</f>
        <v>0</v>
      </c>
      <c r="AS155" s="70">
        <f>'TRA_Stock EU28'!AS155-'TRA_Stock UK'!AS155</f>
        <v>0</v>
      </c>
      <c r="AT155" s="70">
        <f>'TRA_Stock EU28'!AT155-'TRA_Stock UK'!AT155</f>
        <v>0</v>
      </c>
      <c r="AU155" s="70">
        <f>'TRA_Stock EU28'!AU155-'TRA_Stock UK'!AU155</f>
        <v>0</v>
      </c>
      <c r="AV155" s="70">
        <f>'TRA_Stock EU28'!AV155-'TRA_Stock UK'!AV155</f>
        <v>0</v>
      </c>
      <c r="AW155" s="70">
        <f>'TRA_Stock EU28'!AW155-'TRA_Stock UK'!AW155</f>
        <v>0</v>
      </c>
      <c r="AX155" s="70">
        <f>'TRA_Stock EU28'!AX155-'TRA_Stock UK'!AX155</f>
        <v>0</v>
      </c>
      <c r="AY155" s="70">
        <f>'TRA_Stock EU28'!AY155-'TRA_Stock UK'!AY155</f>
        <v>0</v>
      </c>
      <c r="AZ155" s="70">
        <f>'TRA_Stock EU28'!AZ155-'TRA_Stock UK'!AZ155</f>
        <v>0</v>
      </c>
    </row>
    <row r="156" spans="1:52" x14ac:dyDescent="0.35">
      <c r="A156" s="69" t="s">
        <v>886</v>
      </c>
      <c r="B156" s="70">
        <f>'TRA_Stock EU28'!B156-'TRA_Stock UK'!B156</f>
        <v>0</v>
      </c>
      <c r="C156" s="70">
        <f>'TRA_Stock EU28'!C156-'TRA_Stock UK'!C156</f>
        <v>0</v>
      </c>
      <c r="D156" s="70">
        <f>'TRA_Stock EU28'!D156-'TRA_Stock UK'!D156</f>
        <v>0</v>
      </c>
      <c r="E156" s="70">
        <f>'TRA_Stock EU28'!E156-'TRA_Stock UK'!E156</f>
        <v>0</v>
      </c>
      <c r="F156" s="70">
        <f>'TRA_Stock EU28'!F156-'TRA_Stock UK'!F156</f>
        <v>0</v>
      </c>
      <c r="G156" s="70">
        <f>'TRA_Stock EU28'!G156-'TRA_Stock UK'!G156</f>
        <v>0</v>
      </c>
      <c r="H156" s="70">
        <f>'TRA_Stock EU28'!H156-'TRA_Stock UK'!H156</f>
        <v>0</v>
      </c>
      <c r="I156" s="70">
        <f>'TRA_Stock EU28'!I156-'TRA_Stock UK'!I156</f>
        <v>0</v>
      </c>
      <c r="J156" s="70">
        <f>'TRA_Stock EU28'!J156-'TRA_Stock UK'!J156</f>
        <v>0</v>
      </c>
      <c r="K156" s="70">
        <f>'TRA_Stock EU28'!K156-'TRA_Stock UK'!K156</f>
        <v>0</v>
      </c>
      <c r="L156" s="70">
        <f>'TRA_Stock EU28'!L156-'TRA_Stock UK'!L156</f>
        <v>0</v>
      </c>
      <c r="M156" s="70">
        <f>'TRA_Stock EU28'!M156-'TRA_Stock UK'!M156</f>
        <v>0</v>
      </c>
      <c r="N156" s="70">
        <f>'TRA_Stock EU28'!N156-'TRA_Stock UK'!N156</f>
        <v>0</v>
      </c>
      <c r="O156" s="70">
        <f>'TRA_Stock EU28'!O156-'TRA_Stock UK'!O156</f>
        <v>0</v>
      </c>
      <c r="P156" s="70">
        <f>'TRA_Stock EU28'!P156-'TRA_Stock UK'!P156</f>
        <v>0</v>
      </c>
      <c r="Q156" s="70">
        <f>'TRA_Stock EU28'!Q156-'TRA_Stock UK'!Q156</f>
        <v>0</v>
      </c>
      <c r="R156" s="70">
        <f>'TRA_Stock EU28'!R156-'TRA_Stock UK'!R156</f>
        <v>0</v>
      </c>
      <c r="S156" s="70">
        <f>'TRA_Stock EU28'!S156-'TRA_Stock UK'!S156</f>
        <v>0</v>
      </c>
      <c r="T156" s="70">
        <f>'TRA_Stock EU28'!T156-'TRA_Stock UK'!T156</f>
        <v>1.0000010862770581</v>
      </c>
      <c r="U156" s="70">
        <f>'TRA_Stock EU28'!U156-'TRA_Stock UK'!U156</f>
        <v>3.9999997225474497</v>
      </c>
      <c r="V156" s="70">
        <f>'TRA_Stock EU28'!V156-'TRA_Stock UK'!V156</f>
        <v>8.9999991915127193</v>
      </c>
      <c r="W156" s="70">
        <f>'TRA_Stock EU28'!W156-'TRA_Stock UK'!W156</f>
        <v>9.9999996295487996</v>
      </c>
      <c r="X156" s="70">
        <f>'TRA_Stock EU28'!X156-'TRA_Stock UK'!X156</f>
        <v>9.9999990741067055</v>
      </c>
      <c r="Y156" s="70">
        <f>'TRA_Stock EU28'!Y156-'TRA_Stock UK'!Y156</f>
        <v>9.9999977293409081</v>
      </c>
      <c r="Z156" s="70">
        <f>'TRA_Stock EU28'!Z156-'TRA_Stock UK'!Z156</f>
        <v>10.000003444459905</v>
      </c>
      <c r="AA156" s="70">
        <f>'TRA_Stock EU28'!AA156-'TRA_Stock UK'!AA156</f>
        <v>10.998422390472699</v>
      </c>
      <c r="AB156" s="70">
        <f>'TRA_Stock EU28'!AB156-'TRA_Stock UK'!AB156</f>
        <v>11.989883156818578</v>
      </c>
      <c r="AC156" s="70">
        <f>'TRA_Stock EU28'!AC156-'TRA_Stock UK'!AC156</f>
        <v>13.985707496231127</v>
      </c>
      <c r="AD156" s="70">
        <f>'TRA_Stock EU28'!AD156-'TRA_Stock UK'!AD156</f>
        <v>24.985046721801723</v>
      </c>
      <c r="AE156" s="70">
        <f>'TRA_Stock EU28'!AE156-'TRA_Stock UK'!AE156</f>
        <v>107.88097314392964</v>
      </c>
      <c r="AF156" s="70">
        <f>'TRA_Stock EU28'!AF156-'TRA_Stock UK'!AF156</f>
        <v>390.60318347100616</v>
      </c>
      <c r="AG156" s="70">
        <f>'TRA_Stock EU28'!AG156-'TRA_Stock UK'!AG156</f>
        <v>957.10858959314362</v>
      </c>
      <c r="AH156" s="70">
        <f>'TRA_Stock EU28'!AH156-'TRA_Stock UK'!AH156</f>
        <v>1866.2393686657429</v>
      </c>
      <c r="AI156" s="70">
        <f>'TRA_Stock EU28'!AI156-'TRA_Stock UK'!AI156</f>
        <v>3154.6437474069853</v>
      </c>
      <c r="AJ156" s="70">
        <f>'TRA_Stock EU28'!AJ156-'TRA_Stock UK'!AJ156</f>
        <v>4884.9598658672421</v>
      </c>
      <c r="AK156" s="70">
        <f>'TRA_Stock EU28'!AK156-'TRA_Stock UK'!AK156</f>
        <v>7077.1523864900028</v>
      </c>
      <c r="AL156" s="70">
        <f>'TRA_Stock EU28'!AL156-'TRA_Stock UK'!AL156</f>
        <v>9772.6644511871236</v>
      </c>
      <c r="AM156" s="70">
        <f>'TRA_Stock EU28'!AM156-'TRA_Stock UK'!AM156</f>
        <v>12982.535594717414</v>
      </c>
      <c r="AN156" s="70">
        <f>'TRA_Stock EU28'!AN156-'TRA_Stock UK'!AN156</f>
        <v>16729.05997951376</v>
      </c>
      <c r="AO156" s="70">
        <f>'TRA_Stock EU28'!AO156-'TRA_Stock UK'!AO156</f>
        <v>20990.439245661364</v>
      </c>
      <c r="AP156" s="70">
        <f>'TRA_Stock EU28'!AP156-'TRA_Stock UK'!AP156</f>
        <v>25744.098449501358</v>
      </c>
      <c r="AQ156" s="70">
        <f>'TRA_Stock EU28'!AQ156-'TRA_Stock UK'!AQ156</f>
        <v>30970.074975700631</v>
      </c>
      <c r="AR156" s="70">
        <f>'TRA_Stock EU28'!AR156-'TRA_Stock UK'!AR156</f>
        <v>36721.015328943678</v>
      </c>
      <c r="AS156" s="70">
        <f>'TRA_Stock EU28'!AS156-'TRA_Stock UK'!AS156</f>
        <v>43000.005492275479</v>
      </c>
      <c r="AT156" s="70">
        <f>'TRA_Stock EU28'!AT156-'TRA_Stock UK'!AT156</f>
        <v>49768.972899124972</v>
      </c>
      <c r="AU156" s="70">
        <f>'TRA_Stock EU28'!AU156-'TRA_Stock UK'!AU156</f>
        <v>57034.000833522448</v>
      </c>
      <c r="AV156" s="70">
        <f>'TRA_Stock EU28'!AV156-'TRA_Stock UK'!AV156</f>
        <v>64713.019730019252</v>
      </c>
      <c r="AW156" s="70">
        <f>'TRA_Stock EU28'!AW156-'TRA_Stock UK'!AW156</f>
        <v>72850.01104127444</v>
      </c>
      <c r="AX156" s="70">
        <f>'TRA_Stock EU28'!AX156-'TRA_Stock UK'!AX156</f>
        <v>81373.028769527096</v>
      </c>
      <c r="AY156" s="70">
        <f>'TRA_Stock EU28'!AY156-'TRA_Stock UK'!AY156</f>
        <v>90284.991107213107</v>
      </c>
      <c r="AZ156" s="70">
        <f>'TRA_Stock EU28'!AZ156-'TRA_Stock UK'!AZ156</f>
        <v>99482.036354278272</v>
      </c>
    </row>
    <row r="157" spans="1:52" x14ac:dyDescent="0.35">
      <c r="A157" s="69" t="s">
        <v>893</v>
      </c>
      <c r="B157" s="70">
        <f>'TRA_Stock EU28'!B157-'TRA_Stock UK'!B157</f>
        <v>0</v>
      </c>
      <c r="C157" s="70">
        <f>'TRA_Stock EU28'!C157-'TRA_Stock UK'!C157</f>
        <v>0</v>
      </c>
      <c r="D157" s="70">
        <f>'TRA_Stock EU28'!D157-'TRA_Stock UK'!D157</f>
        <v>0</v>
      </c>
      <c r="E157" s="70">
        <f>'TRA_Stock EU28'!E157-'TRA_Stock UK'!E157</f>
        <v>0</v>
      </c>
      <c r="F157" s="70">
        <f>'TRA_Stock EU28'!F157-'TRA_Stock UK'!F157</f>
        <v>0</v>
      </c>
      <c r="G157" s="70">
        <f>'TRA_Stock EU28'!G157-'TRA_Stock UK'!G157</f>
        <v>0</v>
      </c>
      <c r="H157" s="70">
        <f>'TRA_Stock EU28'!H157-'TRA_Stock UK'!H157</f>
        <v>0</v>
      </c>
      <c r="I157" s="70">
        <f>'TRA_Stock EU28'!I157-'TRA_Stock UK'!I157</f>
        <v>0</v>
      </c>
      <c r="J157" s="70">
        <f>'TRA_Stock EU28'!J157-'TRA_Stock UK'!J157</f>
        <v>0</v>
      </c>
      <c r="K157" s="70">
        <f>'TRA_Stock EU28'!K157-'TRA_Stock UK'!K157</f>
        <v>0</v>
      </c>
      <c r="L157" s="70">
        <f>'TRA_Stock EU28'!L157-'TRA_Stock UK'!L157</f>
        <v>0</v>
      </c>
      <c r="M157" s="70">
        <f>'TRA_Stock EU28'!M157-'TRA_Stock UK'!M157</f>
        <v>0</v>
      </c>
      <c r="N157" s="70">
        <f>'TRA_Stock EU28'!N157-'TRA_Stock UK'!N157</f>
        <v>0</v>
      </c>
      <c r="O157" s="70">
        <f>'TRA_Stock EU28'!O157-'TRA_Stock UK'!O157</f>
        <v>0</v>
      </c>
      <c r="P157" s="70">
        <f>'TRA_Stock EU28'!P157-'TRA_Stock UK'!P157</f>
        <v>0</v>
      </c>
      <c r="Q157" s="70">
        <f>'TRA_Stock EU28'!Q157-'TRA_Stock UK'!Q157</f>
        <v>0</v>
      </c>
      <c r="R157" s="70">
        <f>'TRA_Stock EU28'!R157-'TRA_Stock UK'!R157</f>
        <v>0</v>
      </c>
      <c r="S157" s="70">
        <f>'TRA_Stock EU28'!S157-'TRA_Stock UK'!S157</f>
        <v>0</v>
      </c>
      <c r="T157" s="70">
        <f>'TRA_Stock EU28'!T157-'TRA_Stock UK'!T157</f>
        <v>0</v>
      </c>
      <c r="U157" s="70">
        <f>'TRA_Stock EU28'!U157-'TRA_Stock UK'!U157</f>
        <v>0</v>
      </c>
      <c r="V157" s="70">
        <f>'TRA_Stock EU28'!V157-'TRA_Stock UK'!V157</f>
        <v>0</v>
      </c>
      <c r="W157" s="70">
        <f>'TRA_Stock EU28'!W157-'TRA_Stock UK'!W157</f>
        <v>0</v>
      </c>
      <c r="X157" s="70">
        <f>'TRA_Stock EU28'!X157-'TRA_Stock UK'!X157</f>
        <v>0</v>
      </c>
      <c r="Y157" s="70">
        <f>'TRA_Stock EU28'!Y157-'TRA_Stock UK'!Y157</f>
        <v>0</v>
      </c>
      <c r="Z157" s="70">
        <f>'TRA_Stock EU28'!Z157-'TRA_Stock UK'!Z157</f>
        <v>0</v>
      </c>
      <c r="AA157" s="70">
        <f>'TRA_Stock EU28'!AA157-'TRA_Stock UK'!AA157</f>
        <v>0</v>
      </c>
      <c r="AB157" s="70">
        <f>'TRA_Stock EU28'!AB157-'TRA_Stock UK'!AB157</f>
        <v>0</v>
      </c>
      <c r="AC157" s="70">
        <f>'TRA_Stock EU28'!AC157-'TRA_Stock UK'!AC157</f>
        <v>0</v>
      </c>
      <c r="AD157" s="70">
        <f>'TRA_Stock EU28'!AD157-'TRA_Stock UK'!AD157</f>
        <v>0</v>
      </c>
      <c r="AE157" s="70">
        <f>'TRA_Stock EU28'!AE157-'TRA_Stock UK'!AE157</f>
        <v>0</v>
      </c>
      <c r="AF157" s="70">
        <f>'TRA_Stock EU28'!AF157-'TRA_Stock UK'!AF157</f>
        <v>0</v>
      </c>
      <c r="AG157" s="70">
        <f>'TRA_Stock EU28'!AG157-'TRA_Stock UK'!AG157</f>
        <v>0</v>
      </c>
      <c r="AH157" s="70">
        <f>'TRA_Stock EU28'!AH157-'TRA_Stock UK'!AH157</f>
        <v>0</v>
      </c>
      <c r="AI157" s="70">
        <f>'TRA_Stock EU28'!AI157-'TRA_Stock UK'!AI157</f>
        <v>0</v>
      </c>
      <c r="AJ157" s="70">
        <f>'TRA_Stock EU28'!AJ157-'TRA_Stock UK'!AJ157</f>
        <v>0</v>
      </c>
      <c r="AK157" s="70">
        <f>'TRA_Stock EU28'!AK157-'TRA_Stock UK'!AK157</f>
        <v>0</v>
      </c>
      <c r="AL157" s="70">
        <f>'TRA_Stock EU28'!AL157-'TRA_Stock UK'!AL157</f>
        <v>0</v>
      </c>
      <c r="AM157" s="70">
        <f>'TRA_Stock EU28'!AM157-'TRA_Stock UK'!AM157</f>
        <v>0</v>
      </c>
      <c r="AN157" s="70">
        <f>'TRA_Stock EU28'!AN157-'TRA_Stock UK'!AN157</f>
        <v>0</v>
      </c>
      <c r="AO157" s="70">
        <f>'TRA_Stock EU28'!AO157-'TRA_Stock UK'!AO157</f>
        <v>0</v>
      </c>
      <c r="AP157" s="70">
        <f>'TRA_Stock EU28'!AP157-'TRA_Stock UK'!AP157</f>
        <v>0</v>
      </c>
      <c r="AQ157" s="70">
        <f>'TRA_Stock EU28'!AQ157-'TRA_Stock UK'!AQ157</f>
        <v>0</v>
      </c>
      <c r="AR157" s="70">
        <f>'TRA_Stock EU28'!AR157-'TRA_Stock UK'!AR157</f>
        <v>0</v>
      </c>
      <c r="AS157" s="70">
        <f>'TRA_Stock EU28'!AS157-'TRA_Stock UK'!AS157</f>
        <v>0</v>
      </c>
      <c r="AT157" s="70">
        <f>'TRA_Stock EU28'!AT157-'TRA_Stock UK'!AT157</f>
        <v>0</v>
      </c>
      <c r="AU157" s="70">
        <f>'TRA_Stock EU28'!AU157-'TRA_Stock UK'!AU157</f>
        <v>0</v>
      </c>
      <c r="AV157" s="70">
        <f>'TRA_Stock EU28'!AV157-'TRA_Stock UK'!AV157</f>
        <v>0</v>
      </c>
      <c r="AW157" s="70">
        <f>'TRA_Stock EU28'!AW157-'TRA_Stock UK'!AW157</f>
        <v>0</v>
      </c>
      <c r="AX157" s="70">
        <f>'TRA_Stock EU28'!AX157-'TRA_Stock UK'!AX157</f>
        <v>0</v>
      </c>
      <c r="AY157" s="70">
        <f>'TRA_Stock EU28'!AY157-'TRA_Stock UK'!AY157</f>
        <v>0</v>
      </c>
      <c r="AZ157" s="70">
        <f>'TRA_Stock EU28'!AZ157-'TRA_Stock UK'!AZ157</f>
        <v>0</v>
      </c>
    </row>
    <row r="158" spans="1:52" x14ac:dyDescent="0.35">
      <c r="A158" s="67" t="s">
        <v>887</v>
      </c>
      <c r="B158" s="68">
        <f>'TRA_Stock EU28'!B158-'TRA_Stock UK'!B158</f>
        <v>0</v>
      </c>
      <c r="C158" s="68">
        <f>'TRA_Stock EU28'!C158-'TRA_Stock UK'!C158</f>
        <v>0</v>
      </c>
      <c r="D158" s="68">
        <f>'TRA_Stock EU28'!D158-'TRA_Stock UK'!D158</f>
        <v>0</v>
      </c>
      <c r="E158" s="68">
        <f>'TRA_Stock EU28'!E158-'TRA_Stock UK'!E158</f>
        <v>0</v>
      </c>
      <c r="F158" s="68">
        <f>'TRA_Stock EU28'!F158-'TRA_Stock UK'!F158</f>
        <v>0</v>
      </c>
      <c r="G158" s="68">
        <f>'TRA_Stock EU28'!G158-'TRA_Stock UK'!G158</f>
        <v>0</v>
      </c>
      <c r="H158" s="68">
        <f>'TRA_Stock EU28'!H158-'TRA_Stock UK'!H158</f>
        <v>0</v>
      </c>
      <c r="I158" s="68">
        <f>'TRA_Stock EU28'!I158-'TRA_Stock UK'!I158</f>
        <v>0</v>
      </c>
      <c r="J158" s="68">
        <f>'TRA_Stock EU28'!J158-'TRA_Stock UK'!J158</f>
        <v>0</v>
      </c>
      <c r="K158" s="68">
        <f>'TRA_Stock EU28'!K158-'TRA_Stock UK'!K158</f>
        <v>0</v>
      </c>
      <c r="L158" s="68">
        <f>'TRA_Stock EU28'!L158-'TRA_Stock UK'!L158</f>
        <v>0</v>
      </c>
      <c r="M158" s="68">
        <f>'TRA_Stock EU28'!M158-'TRA_Stock UK'!M158</f>
        <v>0</v>
      </c>
      <c r="N158" s="68">
        <f>'TRA_Stock EU28'!N158-'TRA_Stock UK'!N158</f>
        <v>0</v>
      </c>
      <c r="O158" s="68">
        <f>'TRA_Stock EU28'!O158-'TRA_Stock UK'!O158</f>
        <v>0</v>
      </c>
      <c r="P158" s="68">
        <f>'TRA_Stock EU28'!P158-'TRA_Stock UK'!P158</f>
        <v>0</v>
      </c>
      <c r="Q158" s="68">
        <f>'TRA_Stock EU28'!Q158-'TRA_Stock UK'!Q158</f>
        <v>0</v>
      </c>
      <c r="R158" s="68">
        <f>'TRA_Stock EU28'!R158-'TRA_Stock UK'!R158</f>
        <v>13.000013449030995</v>
      </c>
      <c r="S158" s="68">
        <f>'TRA_Stock EU28'!S158-'TRA_Stock UK'!S158</f>
        <v>31.000071803805373</v>
      </c>
      <c r="T158" s="68">
        <f>'TRA_Stock EU28'!T158-'TRA_Stock UK'!T158</f>
        <v>54.000159250017447</v>
      </c>
      <c r="U158" s="68">
        <f>'TRA_Stock EU28'!U158-'TRA_Stock UK'!U158</f>
        <v>82.000073544154631</v>
      </c>
      <c r="V158" s="68">
        <f>'TRA_Stock EU28'!V158-'TRA_Stock UK'!V158</f>
        <v>117.00037605947108</v>
      </c>
      <c r="W158" s="68">
        <f>'TRA_Stock EU28'!W158-'TRA_Stock UK'!W158</f>
        <v>118.00018328077616</v>
      </c>
      <c r="X158" s="68">
        <f>'TRA_Stock EU28'!X158-'TRA_Stock UK'!X158</f>
        <v>117.99998222109488</v>
      </c>
      <c r="Y158" s="68">
        <f>'TRA_Stock EU28'!Y158-'TRA_Stock UK'!Y158</f>
        <v>118.00004568429571</v>
      </c>
      <c r="Z158" s="68">
        <f>'TRA_Stock EU28'!Z158-'TRA_Stock UK'!Z158</f>
        <v>118.0002558276698</v>
      </c>
      <c r="AA158" s="68">
        <f>'TRA_Stock EU28'!AA158-'TRA_Stock UK'!AA158</f>
        <v>117.98603135788647</v>
      </c>
      <c r="AB158" s="68">
        <f>'TRA_Stock EU28'!AB158-'TRA_Stock UK'!AB158</f>
        <v>117.90901753527689</v>
      </c>
      <c r="AC158" s="68">
        <f>'TRA_Stock EU28'!AC158-'TRA_Stock UK'!AC158</f>
        <v>114.87074953785191</v>
      </c>
      <c r="AD158" s="68">
        <f>'TRA_Stock EU28'!AD158-'TRA_Stock UK'!AD158</f>
        <v>107.8648645210554</v>
      </c>
      <c r="AE158" s="68">
        <f>'TRA_Stock EU28'!AE158-'TRA_Stock UK'!AE158</f>
        <v>97.880977089359774</v>
      </c>
      <c r="AF158" s="68">
        <f>'TRA_Stock EU28'!AF158-'TRA_Stock UK'!AF158</f>
        <v>522.43317901464172</v>
      </c>
      <c r="AG158" s="68">
        <f>'TRA_Stock EU28'!AG158-'TRA_Stock UK'!AG158</f>
        <v>1841.1864759420839</v>
      </c>
      <c r="AH158" s="68">
        <f>'TRA_Stock EU28'!AH158-'TRA_Stock UK'!AH158</f>
        <v>4195.8276146548742</v>
      </c>
      <c r="AI158" s="68">
        <f>'TRA_Stock EU28'!AI158-'TRA_Stock UK'!AI158</f>
        <v>7680.3930425577928</v>
      </c>
      <c r="AJ158" s="68">
        <f>'TRA_Stock EU28'!AJ158-'TRA_Stock UK'!AJ158</f>
        <v>12416.755603207472</v>
      </c>
      <c r="AK158" s="68">
        <f>'TRA_Stock EU28'!AK158-'TRA_Stock UK'!AK158</f>
        <v>18411.859262850787</v>
      </c>
      <c r="AL158" s="68">
        <f>'TRA_Stock EU28'!AL158-'TRA_Stock UK'!AL158</f>
        <v>25804.995580726405</v>
      </c>
      <c r="AM158" s="68">
        <f>'TRA_Stock EU28'!AM158-'TRA_Stock UK'!AM158</f>
        <v>34580.0141811621</v>
      </c>
      <c r="AN158" s="68">
        <f>'TRA_Stock EU28'!AN158-'TRA_Stock UK'!AN158</f>
        <v>44727.789498230675</v>
      </c>
      <c r="AO158" s="68">
        <f>'TRA_Stock EU28'!AO158-'TRA_Stock UK'!AO158</f>
        <v>56178.042237049391</v>
      </c>
      <c r="AP158" s="68">
        <f>'TRA_Stock EU28'!AP158-'TRA_Stock UK'!AP158</f>
        <v>68881.213957263506</v>
      </c>
      <c r="AQ158" s="68">
        <f>'TRA_Stock EU28'!AQ158-'TRA_Stock UK'!AQ158</f>
        <v>82842.790448071028</v>
      </c>
      <c r="AR158" s="68">
        <f>'TRA_Stock EU28'!AR158-'TRA_Stock UK'!AR158</f>
        <v>98120.042742086793</v>
      </c>
      <c r="AS158" s="68">
        <f>'TRA_Stock EU28'!AS158-'TRA_Stock UK'!AS158</f>
        <v>114624.02801886015</v>
      </c>
      <c r="AT158" s="68">
        <f>'TRA_Stock EU28'!AT158-'TRA_Stock UK'!AT158</f>
        <v>132353.93971340352</v>
      </c>
      <c r="AU158" s="68">
        <f>'TRA_Stock EU28'!AU158-'TRA_Stock UK'!AU158</f>
        <v>151176.00631089081</v>
      </c>
      <c r="AV158" s="68">
        <f>'TRA_Stock EU28'!AV158-'TRA_Stock UK'!AV158</f>
        <v>171019.03220302996</v>
      </c>
      <c r="AW158" s="68">
        <f>'TRA_Stock EU28'!AW158-'TRA_Stock UK'!AW158</f>
        <v>191986.00773466608</v>
      </c>
      <c r="AX158" s="68">
        <f>'TRA_Stock EU28'!AX158-'TRA_Stock UK'!AX158</f>
        <v>213809.05873306736</v>
      </c>
      <c r="AY158" s="68">
        <f>'TRA_Stock EU28'!AY158-'TRA_Stock UK'!AY158</f>
        <v>236523.96696563729</v>
      </c>
      <c r="AZ158" s="68">
        <f>'TRA_Stock EU28'!AZ158-'TRA_Stock UK'!AZ158</f>
        <v>259935.11138023398</v>
      </c>
    </row>
    <row r="159" spans="1:52" x14ac:dyDescent="0.35">
      <c r="A159" s="69" t="s">
        <v>888</v>
      </c>
      <c r="B159" s="70">
        <f>'TRA_Stock EU28'!B159-'TRA_Stock UK'!B159</f>
        <v>0</v>
      </c>
      <c r="C159" s="70">
        <f>'TRA_Stock EU28'!C159-'TRA_Stock UK'!C159</f>
        <v>0</v>
      </c>
      <c r="D159" s="70">
        <f>'TRA_Stock EU28'!D159-'TRA_Stock UK'!D159</f>
        <v>0</v>
      </c>
      <c r="E159" s="70">
        <f>'TRA_Stock EU28'!E159-'TRA_Stock UK'!E159</f>
        <v>0</v>
      </c>
      <c r="F159" s="70">
        <f>'TRA_Stock EU28'!F159-'TRA_Stock UK'!F159</f>
        <v>0</v>
      </c>
      <c r="G159" s="70">
        <f>'TRA_Stock EU28'!G159-'TRA_Stock UK'!G159</f>
        <v>0</v>
      </c>
      <c r="H159" s="70">
        <f>'TRA_Stock EU28'!H159-'TRA_Stock UK'!H159</f>
        <v>0</v>
      </c>
      <c r="I159" s="70">
        <f>'TRA_Stock EU28'!I159-'TRA_Stock UK'!I159</f>
        <v>0</v>
      </c>
      <c r="J159" s="70">
        <f>'TRA_Stock EU28'!J159-'TRA_Stock UK'!J159</f>
        <v>0</v>
      </c>
      <c r="K159" s="70">
        <f>'TRA_Stock EU28'!K159-'TRA_Stock UK'!K159</f>
        <v>0</v>
      </c>
      <c r="L159" s="70">
        <f>'TRA_Stock EU28'!L159-'TRA_Stock UK'!L159</f>
        <v>0</v>
      </c>
      <c r="M159" s="70">
        <f>'TRA_Stock EU28'!M159-'TRA_Stock UK'!M159</f>
        <v>0</v>
      </c>
      <c r="N159" s="70">
        <f>'TRA_Stock EU28'!N159-'TRA_Stock UK'!N159</f>
        <v>0</v>
      </c>
      <c r="O159" s="70">
        <f>'TRA_Stock EU28'!O159-'TRA_Stock UK'!O159</f>
        <v>0</v>
      </c>
      <c r="P159" s="70">
        <f>'TRA_Stock EU28'!P159-'TRA_Stock UK'!P159</f>
        <v>0</v>
      </c>
      <c r="Q159" s="70">
        <f>'TRA_Stock EU28'!Q159-'TRA_Stock UK'!Q159</f>
        <v>0</v>
      </c>
      <c r="R159" s="70">
        <f>'TRA_Stock EU28'!R159-'TRA_Stock UK'!R159</f>
        <v>0</v>
      </c>
      <c r="S159" s="70">
        <f>'TRA_Stock EU28'!S159-'TRA_Stock UK'!S159</f>
        <v>0</v>
      </c>
      <c r="T159" s="70">
        <f>'TRA_Stock EU28'!T159-'TRA_Stock UK'!T159</f>
        <v>0</v>
      </c>
      <c r="U159" s="70">
        <f>'TRA_Stock EU28'!U159-'TRA_Stock UK'!U159</f>
        <v>0.9999994745519919</v>
      </c>
      <c r="V159" s="70">
        <f>'TRA_Stock EU28'!V159-'TRA_Stock UK'!V159</f>
        <v>4.0000000354238265</v>
      </c>
      <c r="W159" s="70">
        <f>'TRA_Stock EU28'!W159-'TRA_Stock UK'!W159</f>
        <v>4.0000003634646477</v>
      </c>
      <c r="X159" s="70">
        <f>'TRA_Stock EU28'!X159-'TRA_Stock UK'!X159</f>
        <v>3.9999988796750165</v>
      </c>
      <c r="Y159" s="70">
        <f>'TRA_Stock EU28'!Y159-'TRA_Stock UK'!Y159</f>
        <v>3.999998814954878</v>
      </c>
      <c r="Z159" s="70">
        <f>'TRA_Stock EU28'!Z159-'TRA_Stock UK'!Z159</f>
        <v>4.0000013130667931</v>
      </c>
      <c r="AA159" s="70">
        <f>'TRA_Stock EU28'!AA159-'TRA_Stock UK'!AA159</f>
        <v>4.00000007042531</v>
      </c>
      <c r="AB159" s="70">
        <f>'TRA_Stock EU28'!AB159-'TRA_Stock UK'!AB159</f>
        <v>4.0000020361118853</v>
      </c>
      <c r="AC159" s="70">
        <f>'TRA_Stock EU28'!AC159-'TRA_Stock UK'!AC159</f>
        <v>3.9999992297113733</v>
      </c>
      <c r="AD159" s="70">
        <f>'TRA_Stock EU28'!AD159-'TRA_Stock UK'!AD159</f>
        <v>3.9999999970356042</v>
      </c>
      <c r="AE159" s="70">
        <f>'TRA_Stock EU28'!AE159-'TRA_Stock UK'!AE159</f>
        <v>4.0000029578618204</v>
      </c>
      <c r="AF159" s="70">
        <f>'TRA_Stock EU28'!AF159-'TRA_Stock UK'!AF159</f>
        <v>206.7846091301941</v>
      </c>
      <c r="AG159" s="70">
        <f>'TRA_Stock EU28'!AG159-'TRA_Stock UK'!AG159</f>
        <v>881.13876038999717</v>
      </c>
      <c r="AH159" s="70">
        <f>'TRA_Stock EU28'!AH159-'TRA_Stock UK'!AH159</f>
        <v>2175.8287996662903</v>
      </c>
      <c r="AI159" s="70">
        <f>'TRA_Stock EU28'!AI159-'TRA_Stock UK'!AI159</f>
        <v>4216.2479650405412</v>
      </c>
      <c r="AJ159" s="70">
        <f>'TRA_Stock EU28'!AJ159-'TRA_Stock UK'!AJ159</f>
        <v>7156.5882248562166</v>
      </c>
      <c r="AK159" s="70">
        <f>'TRA_Stock EU28'!AK159-'TRA_Stock UK'!AK159</f>
        <v>11087.592553088691</v>
      </c>
      <c r="AL159" s="70">
        <f>'TRA_Stock EU28'!AL159-'TRA_Stock UK'!AL159</f>
        <v>16174.856291960985</v>
      </c>
      <c r="AM159" s="70">
        <f>'TRA_Stock EU28'!AM159-'TRA_Stock UK'!AM159</f>
        <v>22497.115639981566</v>
      </c>
      <c r="AN159" s="70">
        <f>'TRA_Stock EU28'!AN159-'TRA_Stock UK'!AN159</f>
        <v>30087.093150219291</v>
      </c>
      <c r="AO159" s="70">
        <f>'TRA_Stock EU28'!AO159-'TRA_Stock UK'!AO159</f>
        <v>38988.543788413168</v>
      </c>
      <c r="AP159" s="70">
        <f>'TRA_Stock EU28'!AP159-'TRA_Stock UK'!AP159</f>
        <v>49186.691492377642</v>
      </c>
      <c r="AQ159" s="70">
        <f>'TRA_Stock EU28'!AQ159-'TRA_Stock UK'!AQ159</f>
        <v>60790.26635835287</v>
      </c>
      <c r="AR159" s="70">
        <f>'TRA_Stock EU28'!AR159-'TRA_Stock UK'!AR159</f>
        <v>73847.032695468195</v>
      </c>
      <c r="AS159" s="70">
        <f>'TRA_Stock EU28'!AS159-'TRA_Stock UK'!AS159</f>
        <v>88316.021492304732</v>
      </c>
      <c r="AT159" s="70">
        <f>'TRA_Stock EU28'!AT159-'TRA_Stock UK'!AT159</f>
        <v>104174.95378743653</v>
      </c>
      <c r="AU159" s="70">
        <f>'TRA_Stock EU28'!AU159-'TRA_Stock UK'!AU159</f>
        <v>121360.00624756742</v>
      </c>
      <c r="AV159" s="70">
        <f>'TRA_Stock EU28'!AV159-'TRA_Stock UK'!AV159</f>
        <v>139732.02664616646</v>
      </c>
      <c r="AW159" s="70">
        <f>'TRA_Stock EU28'!AW159-'TRA_Stock UK'!AW159</f>
        <v>159382.00735855868</v>
      </c>
      <c r="AX159" s="70">
        <f>'TRA_Stock EU28'!AX159-'TRA_Stock UK'!AX159</f>
        <v>180026.05054555854</v>
      </c>
      <c r="AY159" s="70">
        <f>'TRA_Stock EU28'!AY159-'TRA_Stock UK'!AY159</f>
        <v>201699.97155573769</v>
      </c>
      <c r="AZ159" s="70">
        <f>'TRA_Stock EU28'!AZ159-'TRA_Stock UK'!AZ159</f>
        <v>224140.09543398293</v>
      </c>
    </row>
    <row r="160" spans="1:52" x14ac:dyDescent="0.35">
      <c r="A160" s="71" t="s">
        <v>894</v>
      </c>
      <c r="B160" s="55">
        <f>'TRA_Stock EU28'!B160-'TRA_Stock UK'!B160</f>
        <v>0</v>
      </c>
      <c r="C160" s="55">
        <f>'TRA_Stock EU28'!C160-'TRA_Stock UK'!C160</f>
        <v>0</v>
      </c>
      <c r="D160" s="55">
        <f>'TRA_Stock EU28'!D160-'TRA_Stock UK'!D160</f>
        <v>0</v>
      </c>
      <c r="E160" s="55">
        <f>'TRA_Stock EU28'!E160-'TRA_Stock UK'!E160</f>
        <v>0</v>
      </c>
      <c r="F160" s="55">
        <f>'TRA_Stock EU28'!F160-'TRA_Stock UK'!F160</f>
        <v>0</v>
      </c>
      <c r="G160" s="55">
        <f>'TRA_Stock EU28'!G160-'TRA_Stock UK'!G160</f>
        <v>0</v>
      </c>
      <c r="H160" s="55">
        <f>'TRA_Stock EU28'!H160-'TRA_Stock UK'!H160</f>
        <v>0</v>
      </c>
      <c r="I160" s="55">
        <f>'TRA_Stock EU28'!I160-'TRA_Stock UK'!I160</f>
        <v>0</v>
      </c>
      <c r="J160" s="55">
        <f>'TRA_Stock EU28'!J160-'TRA_Stock UK'!J160</f>
        <v>0</v>
      </c>
      <c r="K160" s="55">
        <f>'TRA_Stock EU28'!K160-'TRA_Stock UK'!K160</f>
        <v>0</v>
      </c>
      <c r="L160" s="55">
        <f>'TRA_Stock EU28'!L160-'TRA_Stock UK'!L160</f>
        <v>0</v>
      </c>
      <c r="M160" s="55">
        <f>'TRA_Stock EU28'!M160-'TRA_Stock UK'!M160</f>
        <v>0</v>
      </c>
      <c r="N160" s="55">
        <f>'TRA_Stock EU28'!N160-'TRA_Stock UK'!N160</f>
        <v>0</v>
      </c>
      <c r="O160" s="55">
        <f>'TRA_Stock EU28'!O160-'TRA_Stock UK'!O160</f>
        <v>0</v>
      </c>
      <c r="P160" s="55">
        <f>'TRA_Stock EU28'!P160-'TRA_Stock UK'!P160</f>
        <v>0</v>
      </c>
      <c r="Q160" s="55">
        <f>'TRA_Stock EU28'!Q160-'TRA_Stock UK'!Q160</f>
        <v>0</v>
      </c>
      <c r="R160" s="55">
        <f>'TRA_Stock EU28'!R160-'TRA_Stock UK'!R160</f>
        <v>13.000013449030995</v>
      </c>
      <c r="S160" s="55">
        <f>'TRA_Stock EU28'!S160-'TRA_Stock UK'!S160</f>
        <v>31.000071803805373</v>
      </c>
      <c r="T160" s="55">
        <f>'TRA_Stock EU28'!T160-'TRA_Stock UK'!T160</f>
        <v>54.000159250017447</v>
      </c>
      <c r="U160" s="55">
        <f>'TRA_Stock EU28'!U160-'TRA_Stock UK'!U160</f>
        <v>81.000074069602633</v>
      </c>
      <c r="V160" s="55">
        <f>'TRA_Stock EU28'!V160-'TRA_Stock UK'!V160</f>
        <v>113.00037602404726</v>
      </c>
      <c r="W160" s="55">
        <f>'TRA_Stock EU28'!W160-'TRA_Stock UK'!W160</f>
        <v>114.00018291731151</v>
      </c>
      <c r="X160" s="55">
        <f>'TRA_Stock EU28'!X160-'TRA_Stock UK'!X160</f>
        <v>113.99998334141986</v>
      </c>
      <c r="Y160" s="55">
        <f>'TRA_Stock EU28'!Y160-'TRA_Stock UK'!Y160</f>
        <v>114.00004686934084</v>
      </c>
      <c r="Z160" s="55">
        <f>'TRA_Stock EU28'!Z160-'TRA_Stock UK'!Z160</f>
        <v>114.000254514603</v>
      </c>
      <c r="AA160" s="55">
        <f>'TRA_Stock EU28'!AA160-'TRA_Stock UK'!AA160</f>
        <v>113.98603128746116</v>
      </c>
      <c r="AB160" s="55">
        <f>'TRA_Stock EU28'!AB160-'TRA_Stock UK'!AB160</f>
        <v>113.90901549916501</v>
      </c>
      <c r="AC160" s="55">
        <f>'TRA_Stock EU28'!AC160-'TRA_Stock UK'!AC160</f>
        <v>110.87075030814053</v>
      </c>
      <c r="AD160" s="55">
        <f>'TRA_Stock EU28'!AD160-'TRA_Stock UK'!AD160</f>
        <v>103.86486452401979</v>
      </c>
      <c r="AE160" s="55">
        <f>'TRA_Stock EU28'!AE160-'TRA_Stock UK'!AE160</f>
        <v>93.88097413149795</v>
      </c>
      <c r="AF160" s="55">
        <f>'TRA_Stock EU28'!AF160-'TRA_Stock UK'!AF160</f>
        <v>315.64856988444762</v>
      </c>
      <c r="AG160" s="55">
        <f>'TRA_Stock EU28'!AG160-'TRA_Stock UK'!AG160</f>
        <v>960.04771555208697</v>
      </c>
      <c r="AH160" s="55">
        <f>'TRA_Stock EU28'!AH160-'TRA_Stock UK'!AH160</f>
        <v>2019.9988149885842</v>
      </c>
      <c r="AI160" s="55">
        <f>'TRA_Stock EU28'!AI160-'TRA_Stock UK'!AI160</f>
        <v>3464.1450775172525</v>
      </c>
      <c r="AJ160" s="55">
        <f>'TRA_Stock EU28'!AJ160-'TRA_Stock UK'!AJ160</f>
        <v>5260.1673783512542</v>
      </c>
      <c r="AK160" s="55">
        <f>'TRA_Stock EU28'!AK160-'TRA_Stock UK'!AK160</f>
        <v>7324.2667097620979</v>
      </c>
      <c r="AL160" s="55">
        <f>'TRA_Stock EU28'!AL160-'TRA_Stock UK'!AL160</f>
        <v>9630.1392887654165</v>
      </c>
      <c r="AM160" s="55">
        <f>'TRA_Stock EU28'!AM160-'TRA_Stock UK'!AM160</f>
        <v>12082.898541180533</v>
      </c>
      <c r="AN160" s="55">
        <f>'TRA_Stock EU28'!AN160-'TRA_Stock UK'!AN160</f>
        <v>14640.696348011375</v>
      </c>
      <c r="AO160" s="55">
        <f>'TRA_Stock EU28'!AO160-'TRA_Stock UK'!AO160</f>
        <v>17189.498448636215</v>
      </c>
      <c r="AP160" s="55">
        <f>'TRA_Stock EU28'!AP160-'TRA_Stock UK'!AP160</f>
        <v>19694.522464885857</v>
      </c>
      <c r="AQ160" s="55">
        <f>'TRA_Stock EU28'!AQ160-'TRA_Stock UK'!AQ160</f>
        <v>22052.524089718168</v>
      </c>
      <c r="AR160" s="55">
        <f>'TRA_Stock EU28'!AR160-'TRA_Stock UK'!AR160</f>
        <v>24273.01004661859</v>
      </c>
      <c r="AS160" s="55">
        <f>'TRA_Stock EU28'!AS160-'TRA_Stock UK'!AS160</f>
        <v>26308.006526555404</v>
      </c>
      <c r="AT160" s="55">
        <f>'TRA_Stock EU28'!AT160-'TRA_Stock UK'!AT160</f>
        <v>28178.985925966997</v>
      </c>
      <c r="AU160" s="55">
        <f>'TRA_Stock EU28'!AU160-'TRA_Stock UK'!AU160</f>
        <v>29816.000063323361</v>
      </c>
      <c r="AV160" s="55">
        <f>'TRA_Stock EU28'!AV160-'TRA_Stock UK'!AV160</f>
        <v>31287.005556863496</v>
      </c>
      <c r="AW160" s="55">
        <f>'TRA_Stock EU28'!AW160-'TRA_Stock UK'!AW160</f>
        <v>32604.000376107411</v>
      </c>
      <c r="AX160" s="55">
        <f>'TRA_Stock EU28'!AX160-'TRA_Stock UK'!AX160</f>
        <v>33783.008187508785</v>
      </c>
      <c r="AY160" s="55">
        <f>'TRA_Stock EU28'!AY160-'TRA_Stock UK'!AY160</f>
        <v>34823.99540989958</v>
      </c>
      <c r="AZ160" s="55">
        <f>'TRA_Stock EU28'!AZ160-'TRA_Stock UK'!AZ160</f>
        <v>35795.015946251064</v>
      </c>
    </row>
    <row r="161" spans="1:52" x14ac:dyDescent="0.35">
      <c r="A161" s="65" t="s">
        <v>899</v>
      </c>
      <c r="B161" s="66">
        <f>'TRA_Stock EU28'!B161-'TRA_Stock UK'!B161</f>
        <v>320032.38975231827</v>
      </c>
      <c r="C161" s="66">
        <f>'TRA_Stock EU28'!C161-'TRA_Stock UK'!C161</f>
        <v>340343.86378318717</v>
      </c>
      <c r="D161" s="66">
        <f>'TRA_Stock EU28'!D161-'TRA_Stock UK'!D161</f>
        <v>356737.55142708006</v>
      </c>
      <c r="E161" s="66">
        <f>'TRA_Stock EU28'!E161-'TRA_Stock UK'!E161</f>
        <v>363644.03375143622</v>
      </c>
      <c r="F161" s="66">
        <f>'TRA_Stock EU28'!F161-'TRA_Stock UK'!F161</f>
        <v>423840.9570325212</v>
      </c>
      <c r="G161" s="66">
        <f>'TRA_Stock EU28'!G161-'TRA_Stock UK'!G161</f>
        <v>437231.11349274707</v>
      </c>
      <c r="H161" s="66">
        <f>'TRA_Stock EU28'!H161-'TRA_Stock UK'!H161</f>
        <v>457271.69139720907</v>
      </c>
      <c r="I161" s="66">
        <f>'TRA_Stock EU28'!I161-'TRA_Stock UK'!I161</f>
        <v>472482.01040769374</v>
      </c>
      <c r="J161" s="66">
        <f>'TRA_Stock EU28'!J161-'TRA_Stock UK'!J161</f>
        <v>471047.0436669382</v>
      </c>
      <c r="K161" s="66">
        <f>'TRA_Stock EU28'!K161-'TRA_Stock UK'!K161</f>
        <v>421915.65331987099</v>
      </c>
      <c r="L161" s="66">
        <f>'TRA_Stock EU28'!L161-'TRA_Stock UK'!L161</f>
        <v>437594.67688126635</v>
      </c>
      <c r="M161" s="66">
        <f>'TRA_Stock EU28'!M161-'TRA_Stock UK'!M161</f>
        <v>433617.82542104227</v>
      </c>
      <c r="N161" s="66">
        <f>'TRA_Stock EU28'!N161-'TRA_Stock UK'!N161</f>
        <v>432686.60859300959</v>
      </c>
      <c r="O161" s="66">
        <f>'TRA_Stock EU28'!O161-'TRA_Stock UK'!O161</f>
        <v>458003.0392788545</v>
      </c>
      <c r="P161" s="66">
        <f>'TRA_Stock EU28'!P161-'TRA_Stock UK'!P161</f>
        <v>460453.8135772032</v>
      </c>
      <c r="Q161" s="66">
        <f>'TRA_Stock EU28'!Q161-'TRA_Stock UK'!Q161</f>
        <v>470433.4318804745</v>
      </c>
      <c r="R161" s="66">
        <f>'TRA_Stock EU28'!R161-'TRA_Stock UK'!R161</f>
        <v>492871.34535541339</v>
      </c>
      <c r="S161" s="66">
        <f>'TRA_Stock EU28'!S161-'TRA_Stock UK'!S161</f>
        <v>514676.45532852638</v>
      </c>
      <c r="T161" s="66">
        <f>'TRA_Stock EU28'!T161-'TRA_Stock UK'!T161</f>
        <v>534036.61477237777</v>
      </c>
      <c r="U161" s="66">
        <f>'TRA_Stock EU28'!U161-'TRA_Stock UK'!U161</f>
        <v>549279.09346175171</v>
      </c>
      <c r="V161" s="66">
        <f>'TRA_Stock EU28'!V161-'TRA_Stock UK'!V161</f>
        <v>561534.82129800646</v>
      </c>
      <c r="W161" s="66">
        <f>'TRA_Stock EU28'!W161-'TRA_Stock UK'!W161</f>
        <v>572496.81618233549</v>
      </c>
      <c r="X161" s="66">
        <f>'TRA_Stock EU28'!X161-'TRA_Stock UK'!X161</f>
        <v>582233.66644882725</v>
      </c>
      <c r="Y161" s="66">
        <f>'TRA_Stock EU28'!Y161-'TRA_Stock UK'!Y161</f>
        <v>591842.55680818134</v>
      </c>
      <c r="Z161" s="66">
        <f>'TRA_Stock EU28'!Z161-'TRA_Stock UK'!Z161</f>
        <v>601143.18748111674</v>
      </c>
      <c r="AA161" s="66">
        <f>'TRA_Stock EU28'!AA161-'TRA_Stock UK'!AA161</f>
        <v>610247.20804988791</v>
      </c>
      <c r="AB161" s="66">
        <f>'TRA_Stock EU28'!AB161-'TRA_Stock UK'!AB161</f>
        <v>618458.93834698899</v>
      </c>
      <c r="AC161" s="66">
        <f>'TRA_Stock EU28'!AC161-'TRA_Stock UK'!AC161</f>
        <v>626172.78866923251</v>
      </c>
      <c r="AD161" s="66">
        <f>'TRA_Stock EU28'!AD161-'TRA_Stock UK'!AD161</f>
        <v>633651.25383397529</v>
      </c>
      <c r="AE161" s="66">
        <f>'TRA_Stock EU28'!AE161-'TRA_Stock UK'!AE161</f>
        <v>641037.14985984308</v>
      </c>
      <c r="AF161" s="66">
        <f>'TRA_Stock EU28'!AF161-'TRA_Stock UK'!AF161</f>
        <v>648381.0679959734</v>
      </c>
      <c r="AG161" s="66">
        <f>'TRA_Stock EU28'!AG161-'TRA_Stock UK'!AG161</f>
        <v>655707.99627478409</v>
      </c>
      <c r="AH161" s="66">
        <f>'TRA_Stock EU28'!AH161-'TRA_Stock UK'!AH161</f>
        <v>663056.94472459878</v>
      </c>
      <c r="AI161" s="66">
        <f>'TRA_Stock EU28'!AI161-'TRA_Stock UK'!AI161</f>
        <v>669809.35017270735</v>
      </c>
      <c r="AJ161" s="66">
        <f>'TRA_Stock EU28'!AJ161-'TRA_Stock UK'!AJ161</f>
        <v>676691.90170373046</v>
      </c>
      <c r="AK161" s="66">
        <f>'TRA_Stock EU28'!AK161-'TRA_Stock UK'!AK161</f>
        <v>683725.98634562979</v>
      </c>
      <c r="AL161" s="66">
        <f>'TRA_Stock EU28'!AL161-'TRA_Stock UK'!AL161</f>
        <v>690987.19907373714</v>
      </c>
      <c r="AM161" s="66">
        <f>'TRA_Stock EU28'!AM161-'TRA_Stock UK'!AM161</f>
        <v>698486.7145905121</v>
      </c>
      <c r="AN161" s="66">
        <f>'TRA_Stock EU28'!AN161-'TRA_Stock UK'!AN161</f>
        <v>706205.547178515</v>
      </c>
      <c r="AO161" s="66">
        <f>'TRA_Stock EU28'!AO161-'TRA_Stock UK'!AO161</f>
        <v>714137.63703212002</v>
      </c>
      <c r="AP161" s="66">
        <f>'TRA_Stock EU28'!AP161-'TRA_Stock UK'!AP161</f>
        <v>722359.91432881716</v>
      </c>
      <c r="AQ161" s="66">
        <f>'TRA_Stock EU28'!AQ161-'TRA_Stock UK'!AQ161</f>
        <v>730911.65002839465</v>
      </c>
      <c r="AR161" s="66">
        <f>'TRA_Stock EU28'!AR161-'TRA_Stock UK'!AR161</f>
        <v>739759.97221100051</v>
      </c>
      <c r="AS161" s="66">
        <f>'TRA_Stock EU28'!AS161-'TRA_Stock UK'!AS161</f>
        <v>748860.7558450338</v>
      </c>
      <c r="AT161" s="66">
        <f>'TRA_Stock EU28'!AT161-'TRA_Stock UK'!AT161</f>
        <v>758142.58060567791</v>
      </c>
      <c r="AU161" s="66">
        <f>'TRA_Stock EU28'!AU161-'TRA_Stock UK'!AU161</f>
        <v>767606.83643433196</v>
      </c>
      <c r="AV161" s="66">
        <f>'TRA_Stock EU28'!AV161-'TRA_Stock UK'!AV161</f>
        <v>777195.27584469994</v>
      </c>
      <c r="AW161" s="66">
        <f>'TRA_Stock EU28'!AW161-'TRA_Stock UK'!AW161</f>
        <v>786912.01999693294</v>
      </c>
      <c r="AX161" s="66">
        <f>'TRA_Stock EU28'!AX161-'TRA_Stock UK'!AX161</f>
        <v>796767.63423269021</v>
      </c>
      <c r="AY161" s="66">
        <f>'TRA_Stock EU28'!AY161-'TRA_Stock UK'!AY161</f>
        <v>806788.82112995512</v>
      </c>
      <c r="AZ161" s="66">
        <f>'TRA_Stock EU28'!AZ161-'TRA_Stock UK'!AZ161</f>
        <v>817025.35917945765</v>
      </c>
    </row>
    <row r="162" spans="1:52" x14ac:dyDescent="0.35">
      <c r="A162" s="67" t="s">
        <v>878</v>
      </c>
      <c r="B162" s="68">
        <f>'TRA_Stock EU28'!B162-'TRA_Stock UK'!B162</f>
        <v>320032.38975231827</v>
      </c>
      <c r="C162" s="68">
        <f>'TRA_Stock EU28'!C162-'TRA_Stock UK'!C162</f>
        <v>340343.86378318717</v>
      </c>
      <c r="D162" s="68">
        <f>'TRA_Stock EU28'!D162-'TRA_Stock UK'!D162</f>
        <v>356737.55142708006</v>
      </c>
      <c r="E162" s="68">
        <f>'TRA_Stock EU28'!E162-'TRA_Stock UK'!E162</f>
        <v>363644.03375143622</v>
      </c>
      <c r="F162" s="68">
        <f>'TRA_Stock EU28'!F162-'TRA_Stock UK'!F162</f>
        <v>423840.9570325212</v>
      </c>
      <c r="G162" s="68">
        <f>'TRA_Stock EU28'!G162-'TRA_Stock UK'!G162</f>
        <v>437231.11349274707</v>
      </c>
      <c r="H162" s="68">
        <f>'TRA_Stock EU28'!H162-'TRA_Stock UK'!H162</f>
        <v>457271.69139720907</v>
      </c>
      <c r="I162" s="68">
        <f>'TRA_Stock EU28'!I162-'TRA_Stock UK'!I162</f>
        <v>472482.01040769374</v>
      </c>
      <c r="J162" s="68">
        <f>'TRA_Stock EU28'!J162-'TRA_Stock UK'!J162</f>
        <v>471047.0436669382</v>
      </c>
      <c r="K162" s="68">
        <f>'TRA_Stock EU28'!K162-'TRA_Stock UK'!K162</f>
        <v>421915.65331987099</v>
      </c>
      <c r="L162" s="68">
        <f>'TRA_Stock EU28'!L162-'TRA_Stock UK'!L162</f>
        <v>437594.67688126635</v>
      </c>
      <c r="M162" s="68">
        <f>'TRA_Stock EU28'!M162-'TRA_Stock UK'!M162</f>
        <v>433617.82542104227</v>
      </c>
      <c r="N162" s="68">
        <f>'TRA_Stock EU28'!N162-'TRA_Stock UK'!N162</f>
        <v>432686.60859300959</v>
      </c>
      <c r="O162" s="68">
        <f>'TRA_Stock EU28'!O162-'TRA_Stock UK'!O162</f>
        <v>458003.0392788545</v>
      </c>
      <c r="P162" s="68">
        <f>'TRA_Stock EU28'!P162-'TRA_Stock UK'!P162</f>
        <v>460453.8135772032</v>
      </c>
      <c r="Q162" s="68">
        <f>'TRA_Stock EU28'!Q162-'TRA_Stock UK'!Q162</f>
        <v>470433.4318804745</v>
      </c>
      <c r="R162" s="68">
        <f>'TRA_Stock EU28'!R162-'TRA_Stock UK'!R162</f>
        <v>492869.34534842975</v>
      </c>
      <c r="S162" s="68">
        <f>'TRA_Stock EU28'!S162-'TRA_Stock UK'!S162</f>
        <v>514672.45530119381</v>
      </c>
      <c r="T162" s="68">
        <f>'TRA_Stock EU28'!T162-'TRA_Stock UK'!T162</f>
        <v>534028.61477280699</v>
      </c>
      <c r="U162" s="68">
        <f>'TRA_Stock EU28'!U162-'TRA_Stock UK'!U162</f>
        <v>549266.09339448705</v>
      </c>
      <c r="V162" s="68">
        <f>'TRA_Stock EU28'!V162-'TRA_Stock UK'!V162</f>
        <v>561514.82128135802</v>
      </c>
      <c r="W162" s="68">
        <f>'TRA_Stock EU28'!W162-'TRA_Stock UK'!W162</f>
        <v>572476.81616379949</v>
      </c>
      <c r="X162" s="68">
        <f>'TRA_Stock EU28'!X162-'TRA_Stock UK'!X162</f>
        <v>582213.66644899256</v>
      </c>
      <c r="Y162" s="68">
        <f>'TRA_Stock EU28'!Y162-'TRA_Stock UK'!Y162</f>
        <v>591823.55680702126</v>
      </c>
      <c r="Z162" s="68">
        <f>'TRA_Stock EU28'!Z162-'TRA_Stock UK'!Z162</f>
        <v>601128.18756977725</v>
      </c>
      <c r="AA162" s="68">
        <f>'TRA_Stock EU28'!AA162-'TRA_Stock UK'!AA162</f>
        <v>610236.20810400159</v>
      </c>
      <c r="AB162" s="68">
        <f>'TRA_Stock EU28'!AB162-'TRA_Stock UK'!AB162</f>
        <v>618450.93831767805</v>
      </c>
      <c r="AC162" s="68">
        <f>'TRA_Stock EU28'!AC162-'TRA_Stock UK'!AC162</f>
        <v>626168.78870518308</v>
      </c>
      <c r="AD162" s="68">
        <f>'TRA_Stock EU28'!AD162-'TRA_Stock UK'!AD162</f>
        <v>633649.25383747416</v>
      </c>
      <c r="AE162" s="68">
        <f>'TRA_Stock EU28'!AE162-'TRA_Stock UK'!AE162</f>
        <v>641020.15001002222</v>
      </c>
      <c r="AF162" s="68">
        <f>'TRA_Stock EU28'!AF162-'TRA_Stock UK'!AF162</f>
        <v>648176.06967317197</v>
      </c>
      <c r="AG162" s="68">
        <f>'TRA_Stock EU28'!AG162-'TRA_Stock UK'!AG162</f>
        <v>654991.00067039533</v>
      </c>
      <c r="AH162" s="68">
        <f>'TRA_Stock EU28'!AH162-'TRA_Stock UK'!AH162</f>
        <v>661475.93596527027</v>
      </c>
      <c r="AI162" s="68">
        <f>'TRA_Stock EU28'!AI162-'TRA_Stock UK'!AI162</f>
        <v>666987.34409582114</v>
      </c>
      <c r="AJ162" s="68">
        <f>'TRA_Stock EU28'!AJ162-'TRA_Stock UK'!AJ162</f>
        <v>672273.89501246379</v>
      </c>
      <c r="AK162" s="68">
        <f>'TRA_Stock EU28'!AK162-'TRA_Stock UK'!AK162</f>
        <v>677363.00742194522</v>
      </c>
      <c r="AL162" s="68">
        <f>'TRA_Stock EU28'!AL162-'TRA_Stock UK'!AL162</f>
        <v>682353.24120002531</v>
      </c>
      <c r="AM162" s="68">
        <f>'TRA_Stock EU28'!AM162-'TRA_Stock UK'!AM162</f>
        <v>687284.70771940064</v>
      </c>
      <c r="AN162" s="68">
        <f>'TRA_Stock EU28'!AN162-'TRA_Stock UK'!AN162</f>
        <v>692215.51601090457</v>
      </c>
      <c r="AO162" s="68">
        <f>'TRA_Stock EU28'!AO162-'TRA_Stock UK'!AO162</f>
        <v>697133.64590484288</v>
      </c>
      <c r="AP162" s="68">
        <f>'TRA_Stock EU28'!AP162-'TRA_Stock UK'!AP162</f>
        <v>702113.80109264958</v>
      </c>
      <c r="AQ162" s="68">
        <f>'TRA_Stock EU28'!AQ162-'TRA_Stock UK'!AQ162</f>
        <v>707144.4963380394</v>
      </c>
      <c r="AR162" s="68">
        <f>'TRA_Stock EU28'!AR162-'TRA_Stock UK'!AR162</f>
        <v>712200.9380824765</v>
      </c>
      <c r="AS162" s="68">
        <f>'TRA_Stock EU28'!AS162-'TRA_Stock UK'!AS162</f>
        <v>717235.97599998338</v>
      </c>
      <c r="AT162" s="68">
        <f>'TRA_Stock EU28'!AT162-'TRA_Stock UK'!AT162</f>
        <v>722186.22509423911</v>
      </c>
      <c r="AU162" s="68">
        <f>'TRA_Stock EU28'!AU162-'TRA_Stock UK'!AU162</f>
        <v>727032.68816151633</v>
      </c>
      <c r="AV162" s="68">
        <f>'TRA_Stock EU28'!AV162-'TRA_Stock UK'!AV162</f>
        <v>731761.08385842154</v>
      </c>
      <c r="AW162" s="68">
        <f>'TRA_Stock EU28'!AW162-'TRA_Stock UK'!AW162</f>
        <v>736348.02030511957</v>
      </c>
      <c r="AX162" s="68">
        <f>'TRA_Stock EU28'!AX162-'TRA_Stock UK'!AX162</f>
        <v>740875.87271356303</v>
      </c>
      <c r="AY162" s="68">
        <f>'TRA_Stock EU28'!AY162-'TRA_Stock UK'!AY162</f>
        <v>745339.53213861934</v>
      </c>
      <c r="AZ162" s="68">
        <f>'TRA_Stock EU28'!AZ162-'TRA_Stock UK'!AZ162</f>
        <v>749752.08396189706</v>
      </c>
    </row>
    <row r="163" spans="1:52" x14ac:dyDescent="0.35">
      <c r="A163" s="69" t="s">
        <v>880</v>
      </c>
      <c r="B163" s="70">
        <f>'TRA_Stock EU28'!B163-'TRA_Stock UK'!B163</f>
        <v>320032.38975231827</v>
      </c>
      <c r="C163" s="70">
        <f>'TRA_Stock EU28'!C163-'TRA_Stock UK'!C163</f>
        <v>340343.86378318717</v>
      </c>
      <c r="D163" s="70">
        <f>'TRA_Stock EU28'!D163-'TRA_Stock UK'!D163</f>
        <v>356737.55142708006</v>
      </c>
      <c r="E163" s="70">
        <f>'TRA_Stock EU28'!E163-'TRA_Stock UK'!E163</f>
        <v>363644.03375143622</v>
      </c>
      <c r="F163" s="70">
        <f>'TRA_Stock EU28'!F163-'TRA_Stock UK'!F163</f>
        <v>423840.9570325212</v>
      </c>
      <c r="G163" s="70">
        <f>'TRA_Stock EU28'!G163-'TRA_Stock UK'!G163</f>
        <v>437231.11349274707</v>
      </c>
      <c r="H163" s="70">
        <f>'TRA_Stock EU28'!H163-'TRA_Stock UK'!H163</f>
        <v>457271.69139720907</v>
      </c>
      <c r="I163" s="70">
        <f>'TRA_Stock EU28'!I163-'TRA_Stock UK'!I163</f>
        <v>472482.01040769374</v>
      </c>
      <c r="J163" s="70">
        <f>'TRA_Stock EU28'!J163-'TRA_Stock UK'!J163</f>
        <v>471047.0436669382</v>
      </c>
      <c r="K163" s="70">
        <f>'TRA_Stock EU28'!K163-'TRA_Stock UK'!K163</f>
        <v>421915.65331987099</v>
      </c>
      <c r="L163" s="70">
        <f>'TRA_Stock EU28'!L163-'TRA_Stock UK'!L163</f>
        <v>437594.67688126635</v>
      </c>
      <c r="M163" s="70">
        <f>'TRA_Stock EU28'!M163-'TRA_Stock UK'!M163</f>
        <v>433617.82542104227</v>
      </c>
      <c r="N163" s="70">
        <f>'TRA_Stock EU28'!N163-'TRA_Stock UK'!N163</f>
        <v>432686.60859300959</v>
      </c>
      <c r="O163" s="70">
        <f>'TRA_Stock EU28'!O163-'TRA_Stock UK'!O163</f>
        <v>458003.0392788545</v>
      </c>
      <c r="P163" s="70">
        <f>'TRA_Stock EU28'!P163-'TRA_Stock UK'!P163</f>
        <v>460453.8135772032</v>
      </c>
      <c r="Q163" s="70">
        <f>'TRA_Stock EU28'!Q163-'TRA_Stock UK'!Q163</f>
        <v>470433.4318804745</v>
      </c>
      <c r="R163" s="70">
        <f>'TRA_Stock EU28'!R163-'TRA_Stock UK'!R163</f>
        <v>492859.3453343818</v>
      </c>
      <c r="S163" s="70">
        <f>'TRA_Stock EU28'!S163-'TRA_Stock UK'!S163</f>
        <v>514647.45512669778</v>
      </c>
      <c r="T163" s="70">
        <f>'TRA_Stock EU28'!T163-'TRA_Stock UK'!T163</f>
        <v>533984.61464558914</v>
      </c>
      <c r="U163" s="70">
        <f>'TRA_Stock EU28'!U163-'TRA_Stock UK'!U163</f>
        <v>549199.09314208908</v>
      </c>
      <c r="V163" s="70">
        <f>'TRA_Stock EU28'!V163-'TRA_Stock UK'!V163</f>
        <v>561418.82125994086</v>
      </c>
      <c r="W163" s="70">
        <f>'TRA_Stock EU28'!W163-'TRA_Stock UK'!W163</f>
        <v>572346.81597011408</v>
      </c>
      <c r="X163" s="70">
        <f>'TRA_Stock EU28'!X163-'TRA_Stock UK'!X163</f>
        <v>582042.66579100851</v>
      </c>
      <c r="Y163" s="70">
        <f>'TRA_Stock EU28'!Y163-'TRA_Stock UK'!Y163</f>
        <v>591599.55556059058</v>
      </c>
      <c r="Z163" s="70">
        <f>'TRA_Stock EU28'!Z163-'TRA_Stock UK'!Z163</f>
        <v>600845.18697925936</v>
      </c>
      <c r="AA163" s="70">
        <f>'TRA_Stock EU28'!AA163-'TRA_Stock UK'!AA163</f>
        <v>609880.20680891373</v>
      </c>
      <c r="AB163" s="70">
        <f>'TRA_Stock EU28'!AB163-'TRA_Stock UK'!AB163</f>
        <v>617999.93947291013</v>
      </c>
      <c r="AC163" s="70">
        <f>'TRA_Stock EU28'!AC163-'TRA_Stock UK'!AC163</f>
        <v>625606.78902480286</v>
      </c>
      <c r="AD163" s="70">
        <f>'TRA_Stock EU28'!AD163-'TRA_Stock UK'!AD163</f>
        <v>632951.25385575276</v>
      </c>
      <c r="AE163" s="70">
        <f>'TRA_Stock EU28'!AE163-'TRA_Stock UK'!AE163</f>
        <v>640149.15092399926</v>
      </c>
      <c r="AF163" s="70">
        <f>'TRA_Stock EU28'!AF163-'TRA_Stock UK'!AF163</f>
        <v>647096.07459579362</v>
      </c>
      <c r="AG163" s="70">
        <f>'TRA_Stock EU28'!AG163-'TRA_Stock UK'!AG163</f>
        <v>653649.00498763553</v>
      </c>
      <c r="AH163" s="70">
        <f>'TRA_Stock EU28'!AH163-'TRA_Stock UK'!AH163</f>
        <v>659807.92836838192</v>
      </c>
      <c r="AI163" s="70">
        <f>'TRA_Stock EU28'!AI163-'TRA_Stock UK'!AI163</f>
        <v>664917.34331652429</v>
      </c>
      <c r="AJ163" s="70">
        <f>'TRA_Stock EU28'!AJ163-'TRA_Stock UK'!AJ163</f>
        <v>669708.89444810909</v>
      </c>
      <c r="AK163" s="70">
        <f>'TRA_Stock EU28'!AK163-'TRA_Stock UK'!AK163</f>
        <v>674194.02033893904</v>
      </c>
      <c r="AL163" s="70">
        <f>'TRA_Stock EU28'!AL163-'TRA_Stock UK'!AL163</f>
        <v>678435.2594329213</v>
      </c>
      <c r="AM163" s="70">
        <f>'TRA_Stock EU28'!AM163-'TRA_Stock UK'!AM163</f>
        <v>682437.70596128481</v>
      </c>
      <c r="AN163" s="70">
        <f>'TRA_Stock EU28'!AN163-'TRA_Stock UK'!AN163</f>
        <v>686215.50095371006</v>
      </c>
      <c r="AO163" s="70">
        <f>'TRA_Stock EU28'!AO163-'TRA_Stock UK'!AO163</f>
        <v>689689.650324499</v>
      </c>
      <c r="AP163" s="70">
        <f>'TRA_Stock EU28'!AP163-'TRA_Stock UK'!AP163</f>
        <v>692875.74229773844</v>
      </c>
      <c r="AQ163" s="70">
        <f>'TRA_Stock EU28'!AQ163-'TRA_Stock UK'!AQ163</f>
        <v>695695.41795001784</v>
      </c>
      <c r="AR163" s="70">
        <f>'TRA_Stock EU28'!AR163-'TRA_Stock UK'!AR163</f>
        <v>698042.92077116342</v>
      </c>
      <c r="AS163" s="70">
        <f>'TRA_Stock EU28'!AS163-'TRA_Stock UK'!AS163</f>
        <v>699758.09511371842</v>
      </c>
      <c r="AT163" s="70">
        <f>'TRA_Stock EU28'!AT163-'TRA_Stock UK'!AT163</f>
        <v>700683.01202049863</v>
      </c>
      <c r="AU163" s="70">
        <f>'TRA_Stock EU28'!AU163-'TRA_Stock UK'!AU163</f>
        <v>700670.59390691551</v>
      </c>
      <c r="AV163" s="70">
        <f>'TRA_Stock EU28'!AV163-'TRA_Stock UK'!AV163</f>
        <v>699590.94607673166</v>
      </c>
      <c r="AW163" s="70">
        <f>'TRA_Stock EU28'!AW163-'TRA_Stock UK'!AW163</f>
        <v>697306.01806214475</v>
      </c>
      <c r="AX163" s="70">
        <f>'TRA_Stock EU28'!AX163-'TRA_Stock UK'!AX163</f>
        <v>693768.0733593849</v>
      </c>
      <c r="AY163" s="70">
        <f>'TRA_Stock EU28'!AY163-'TRA_Stock UK'!AY163</f>
        <v>688887.26805060671</v>
      </c>
      <c r="AZ163" s="70">
        <f>'TRA_Stock EU28'!AZ163-'TRA_Stock UK'!AZ163</f>
        <v>682615.80902563722</v>
      </c>
    </row>
    <row r="164" spans="1:52" x14ac:dyDescent="0.35">
      <c r="A164" s="69" t="s">
        <v>881</v>
      </c>
      <c r="B164" s="70">
        <f>'TRA_Stock EU28'!B164-'TRA_Stock UK'!B164</f>
        <v>0</v>
      </c>
      <c r="C164" s="70">
        <f>'TRA_Stock EU28'!C164-'TRA_Stock UK'!C164</f>
        <v>0</v>
      </c>
      <c r="D164" s="70">
        <f>'TRA_Stock EU28'!D164-'TRA_Stock UK'!D164</f>
        <v>0</v>
      </c>
      <c r="E164" s="70">
        <f>'TRA_Stock EU28'!E164-'TRA_Stock UK'!E164</f>
        <v>0</v>
      </c>
      <c r="F164" s="70">
        <f>'TRA_Stock EU28'!F164-'TRA_Stock UK'!F164</f>
        <v>0</v>
      </c>
      <c r="G164" s="70">
        <f>'TRA_Stock EU28'!G164-'TRA_Stock UK'!G164</f>
        <v>0</v>
      </c>
      <c r="H164" s="70">
        <f>'TRA_Stock EU28'!H164-'TRA_Stock UK'!H164</f>
        <v>0</v>
      </c>
      <c r="I164" s="70">
        <f>'TRA_Stock EU28'!I164-'TRA_Stock UK'!I164</f>
        <v>0</v>
      </c>
      <c r="J164" s="70">
        <f>'TRA_Stock EU28'!J164-'TRA_Stock UK'!J164</f>
        <v>0</v>
      </c>
      <c r="K164" s="70">
        <f>'TRA_Stock EU28'!K164-'TRA_Stock UK'!K164</f>
        <v>0</v>
      </c>
      <c r="L164" s="70">
        <f>'TRA_Stock EU28'!L164-'TRA_Stock UK'!L164</f>
        <v>0</v>
      </c>
      <c r="M164" s="70">
        <f>'TRA_Stock EU28'!M164-'TRA_Stock UK'!M164</f>
        <v>0</v>
      </c>
      <c r="N164" s="70">
        <f>'TRA_Stock EU28'!N164-'TRA_Stock UK'!N164</f>
        <v>0</v>
      </c>
      <c r="O164" s="70">
        <f>'TRA_Stock EU28'!O164-'TRA_Stock UK'!O164</f>
        <v>0</v>
      </c>
      <c r="P164" s="70">
        <f>'TRA_Stock EU28'!P164-'TRA_Stock UK'!P164</f>
        <v>0</v>
      </c>
      <c r="Q164" s="70">
        <f>'TRA_Stock EU28'!Q164-'TRA_Stock UK'!Q164</f>
        <v>0</v>
      </c>
      <c r="R164" s="70">
        <f>'TRA_Stock EU28'!R164-'TRA_Stock UK'!R164</f>
        <v>0</v>
      </c>
      <c r="S164" s="70">
        <f>'TRA_Stock EU28'!S164-'TRA_Stock UK'!S164</f>
        <v>0</v>
      </c>
      <c r="T164" s="70">
        <f>'TRA_Stock EU28'!T164-'TRA_Stock UK'!T164</f>
        <v>0.99999563848502548</v>
      </c>
      <c r="U164" s="70">
        <f>'TRA_Stock EU28'!U164-'TRA_Stock UK'!U164</f>
        <v>2.00000415014593</v>
      </c>
      <c r="V164" s="70">
        <f>'TRA_Stock EU28'!V164-'TRA_Stock UK'!V164</f>
        <v>3.9999879901472144</v>
      </c>
      <c r="W164" s="70">
        <f>'TRA_Stock EU28'!W164-'TRA_Stock UK'!W164</f>
        <v>5.9999842267676851</v>
      </c>
      <c r="X164" s="70">
        <f>'TRA_Stock EU28'!X164-'TRA_Stock UK'!X164</f>
        <v>8.9999439504946324</v>
      </c>
      <c r="Y164" s="70">
        <f>'TRA_Stock EU28'!Y164-'TRA_Stock UK'!Y164</f>
        <v>14.000009361001251</v>
      </c>
      <c r="Z164" s="70">
        <f>'TRA_Stock EU28'!Z164-'TRA_Stock UK'!Z164</f>
        <v>20.999901094632214</v>
      </c>
      <c r="AA164" s="70">
        <f>'TRA_Stock EU28'!AA164-'TRA_Stock UK'!AA164</f>
        <v>30.999949733652915</v>
      </c>
      <c r="AB164" s="70">
        <f>'TRA_Stock EU28'!AB164-'TRA_Stock UK'!AB164</f>
        <v>43.999706875413878</v>
      </c>
      <c r="AC164" s="70">
        <f>'TRA_Stock EU28'!AC164-'TRA_Stock UK'!AC164</f>
        <v>60.999462424374798</v>
      </c>
      <c r="AD164" s="70">
        <f>'TRA_Stock EU28'!AD164-'TRA_Stock UK'!AD164</f>
        <v>81.999750028832437</v>
      </c>
      <c r="AE164" s="70">
        <f>'TRA_Stock EU28'!AE164-'TRA_Stock UK'!AE164</f>
        <v>110.99891974748701</v>
      </c>
      <c r="AF164" s="70">
        <f>'TRA_Stock EU28'!AF164-'TRA_Stock UK'!AF164</f>
        <v>146.99941797723838</v>
      </c>
      <c r="AG164" s="70">
        <f>'TRA_Stock EU28'!AG164-'TRA_Stock UK'!AG164</f>
        <v>192.99921927304607</v>
      </c>
      <c r="AH164" s="70">
        <f>'TRA_Stock EU28'!AH164-'TRA_Stock UK'!AH164</f>
        <v>254.999915715084</v>
      </c>
      <c r="AI164" s="70">
        <f>'TRA_Stock EU28'!AI164-'TRA_Stock UK'!AI164</f>
        <v>329.998820987491</v>
      </c>
      <c r="AJ164" s="70">
        <f>'TRA_Stock EU28'!AJ164-'TRA_Stock UK'!AJ164</f>
        <v>424.99851523065638</v>
      </c>
      <c r="AK164" s="70">
        <f>'TRA_Stock EU28'!AK164-'TRA_Stock UK'!AK164</f>
        <v>543.99889181783828</v>
      </c>
      <c r="AL164" s="70">
        <f>'TRA_Stock EU28'!AL164-'TRA_Stock UK'!AL164</f>
        <v>697.99857089548243</v>
      </c>
      <c r="AM164" s="70">
        <f>'TRA_Stock EU28'!AM164-'TRA_Stock UK'!AM164</f>
        <v>895.00080041228432</v>
      </c>
      <c r="AN164" s="70">
        <f>'TRA_Stock EU28'!AN164-'TRA_Stock UK'!AN164</f>
        <v>1143.0033237618886</v>
      </c>
      <c r="AO164" s="70">
        <f>'TRA_Stock EU28'!AO164-'TRA_Stock UK'!AO164</f>
        <v>1455.9990619668313</v>
      </c>
      <c r="AP164" s="70">
        <f>'TRA_Stock EU28'!AP164-'TRA_Stock UK'!AP164</f>
        <v>1855.0130353578134</v>
      </c>
      <c r="AQ164" s="70">
        <f>'TRA_Stock EU28'!AQ164-'TRA_Stock UK'!AQ164</f>
        <v>2356.0174120914317</v>
      </c>
      <c r="AR164" s="70">
        <f>'TRA_Stock EU28'!AR164-'TRA_Stock UK'!AR164</f>
        <v>2977.0023391011468</v>
      </c>
      <c r="AS164" s="70">
        <f>'TRA_Stock EU28'!AS164-'TRA_Stock UK'!AS164</f>
        <v>3748.9757998386826</v>
      </c>
      <c r="AT164" s="70">
        <f>'TRA_Stock EU28'!AT164-'TRA_Stock UK'!AT164</f>
        <v>4691.0463482314108</v>
      </c>
      <c r="AU164" s="70">
        <f>'TRA_Stock EU28'!AU164-'TRA_Stock UK'!AU164</f>
        <v>5838.019934150002</v>
      </c>
      <c r="AV164" s="70">
        <f>'TRA_Stock EU28'!AV164-'TRA_Stock UK'!AV164</f>
        <v>7216.0313123173883</v>
      </c>
      <c r="AW164" s="70">
        <f>'TRA_Stock EU28'!AW164-'TRA_Stock UK'!AW164</f>
        <v>8859.0008095768808</v>
      </c>
      <c r="AX164" s="70">
        <f>'TRA_Stock EU28'!AX164-'TRA_Stock UK'!AX164</f>
        <v>10779.953490245742</v>
      </c>
      <c r="AY164" s="70">
        <f>'TRA_Stock EU28'!AY164-'TRA_Stock UK'!AY164</f>
        <v>12996.060468738993</v>
      </c>
      <c r="AZ164" s="70">
        <f>'TRA_Stock EU28'!AZ164-'TRA_Stock UK'!AZ164</f>
        <v>15503.063550002602</v>
      </c>
    </row>
    <row r="165" spans="1:52" x14ac:dyDescent="0.35">
      <c r="A165" s="69" t="s">
        <v>898</v>
      </c>
      <c r="B165" s="70">
        <f>'TRA_Stock EU28'!B165-'TRA_Stock UK'!B165</f>
        <v>0</v>
      </c>
      <c r="C165" s="70">
        <f>'TRA_Stock EU28'!C165-'TRA_Stock UK'!C165</f>
        <v>0</v>
      </c>
      <c r="D165" s="70">
        <f>'TRA_Stock EU28'!D165-'TRA_Stock UK'!D165</f>
        <v>0</v>
      </c>
      <c r="E165" s="70">
        <f>'TRA_Stock EU28'!E165-'TRA_Stock UK'!E165</f>
        <v>0</v>
      </c>
      <c r="F165" s="70">
        <f>'TRA_Stock EU28'!F165-'TRA_Stock UK'!F165</f>
        <v>0</v>
      </c>
      <c r="G165" s="70">
        <f>'TRA_Stock EU28'!G165-'TRA_Stock UK'!G165</f>
        <v>0</v>
      </c>
      <c r="H165" s="70">
        <f>'TRA_Stock EU28'!H165-'TRA_Stock UK'!H165</f>
        <v>0</v>
      </c>
      <c r="I165" s="70">
        <f>'TRA_Stock EU28'!I165-'TRA_Stock UK'!I165</f>
        <v>0</v>
      </c>
      <c r="J165" s="70">
        <f>'TRA_Stock EU28'!J165-'TRA_Stock UK'!J165</f>
        <v>0</v>
      </c>
      <c r="K165" s="70">
        <f>'TRA_Stock EU28'!K165-'TRA_Stock UK'!K165</f>
        <v>0</v>
      </c>
      <c r="L165" s="70">
        <f>'TRA_Stock EU28'!L165-'TRA_Stock UK'!L165</f>
        <v>0</v>
      </c>
      <c r="M165" s="70">
        <f>'TRA_Stock EU28'!M165-'TRA_Stock UK'!M165</f>
        <v>0</v>
      </c>
      <c r="N165" s="70">
        <f>'TRA_Stock EU28'!N165-'TRA_Stock UK'!N165</f>
        <v>0</v>
      </c>
      <c r="O165" s="70">
        <f>'TRA_Stock EU28'!O165-'TRA_Stock UK'!O165</f>
        <v>0</v>
      </c>
      <c r="P165" s="70">
        <f>'TRA_Stock EU28'!P165-'TRA_Stock UK'!P165</f>
        <v>0</v>
      </c>
      <c r="Q165" s="70">
        <f>'TRA_Stock EU28'!Q165-'TRA_Stock UK'!Q165</f>
        <v>0</v>
      </c>
      <c r="R165" s="70">
        <f>'TRA_Stock EU28'!R165-'TRA_Stock UK'!R165</f>
        <v>10.000014047946751</v>
      </c>
      <c r="S165" s="70">
        <f>'TRA_Stock EU28'!S165-'TRA_Stock UK'!S165</f>
        <v>25.000174495957555</v>
      </c>
      <c r="T165" s="70">
        <f>'TRA_Stock EU28'!T165-'TRA_Stock UK'!T165</f>
        <v>43.000131579327402</v>
      </c>
      <c r="U165" s="70">
        <f>'TRA_Stock EU28'!U165-'TRA_Stock UK'!U165</f>
        <v>65.000248247930031</v>
      </c>
      <c r="V165" s="70">
        <f>'TRA_Stock EU28'!V165-'TRA_Stock UK'!V165</f>
        <v>91.000035543328252</v>
      </c>
      <c r="W165" s="70">
        <f>'TRA_Stock EU28'!W165-'TRA_Stock UK'!W165</f>
        <v>121.00021734531943</v>
      </c>
      <c r="X165" s="70">
        <f>'TRA_Stock EU28'!X165-'TRA_Stock UK'!X165</f>
        <v>157.00074634981502</v>
      </c>
      <c r="Y165" s="70">
        <f>'TRA_Stock EU28'!Y165-'TRA_Stock UK'!Y165</f>
        <v>203.00122915585129</v>
      </c>
      <c r="Z165" s="70">
        <f>'TRA_Stock EU28'!Z165-'TRA_Stock UK'!Z165</f>
        <v>250.00073908013459</v>
      </c>
      <c r="AA165" s="70">
        <f>'TRA_Stock EU28'!AA165-'TRA_Stock UK'!AA165</f>
        <v>306.00135855670061</v>
      </c>
      <c r="AB165" s="70">
        <f>'TRA_Stock EU28'!AB165-'TRA_Stock UK'!AB165</f>
        <v>374.99932208929232</v>
      </c>
      <c r="AC165" s="70">
        <f>'TRA_Stock EU28'!AC165-'TRA_Stock UK'!AC165</f>
        <v>452.00062703143124</v>
      </c>
      <c r="AD165" s="70">
        <f>'TRA_Stock EU28'!AD165-'TRA_Stock UK'!AD165</f>
        <v>545.00043896356647</v>
      </c>
      <c r="AE165" s="70">
        <f>'TRA_Stock EU28'!AE165-'TRA_Stock UK'!AE165</f>
        <v>659.00110854544141</v>
      </c>
      <c r="AF165" s="70">
        <f>'TRA_Stock EU28'!AF165-'TRA_Stock UK'!AF165</f>
        <v>794.99621118767368</v>
      </c>
      <c r="AG165" s="70">
        <f>'TRA_Stock EU28'!AG165-'TRA_Stock UK'!AG165</f>
        <v>959.9971541289824</v>
      </c>
      <c r="AH165" s="70">
        <f>'TRA_Stock EU28'!AH165-'TRA_Stock UK'!AH165</f>
        <v>1154.0077348149621</v>
      </c>
      <c r="AI165" s="70">
        <f>'TRA_Stock EU28'!AI165-'TRA_Stock UK'!AI165</f>
        <v>1388.0032083011288</v>
      </c>
      <c r="AJ165" s="70">
        <f>'TRA_Stock EU28'!AJ165-'TRA_Stock UK'!AJ165</f>
        <v>1668.0039305064847</v>
      </c>
      <c r="AK165" s="70">
        <f>'TRA_Stock EU28'!AK165-'TRA_Stock UK'!AK165</f>
        <v>1999.9902195165394</v>
      </c>
      <c r="AL165" s="70">
        <f>'TRA_Stock EU28'!AL165-'TRA_Stock UK'!AL165</f>
        <v>2391.9862069284427</v>
      </c>
      <c r="AM165" s="70">
        <f>'TRA_Stock EU28'!AM165-'TRA_Stock UK'!AM165</f>
        <v>2858.000776181826</v>
      </c>
      <c r="AN165" s="70">
        <f>'TRA_Stock EU28'!AN165-'TRA_Stock UK'!AN165</f>
        <v>3417.00783402855</v>
      </c>
      <c r="AO165" s="70">
        <f>'TRA_Stock EU28'!AO165-'TRA_Stock UK'!AO165</f>
        <v>4086.9969051575454</v>
      </c>
      <c r="AP165" s="70">
        <f>'TRA_Stock EU28'!AP165-'TRA_Stock UK'!AP165</f>
        <v>4889.0282213354421</v>
      </c>
      <c r="AQ165" s="70">
        <f>'TRA_Stock EU28'!AQ165-'TRA_Stock UK'!AQ165</f>
        <v>5836.037810324804</v>
      </c>
      <c r="AR165" s="70">
        <f>'TRA_Stock EU28'!AR165-'TRA_Stock UK'!AR165</f>
        <v>6960.0101219789558</v>
      </c>
      <c r="AS165" s="70">
        <f>'TRA_Stock EU28'!AS165-'TRA_Stock UK'!AS165</f>
        <v>8286.9418079625502</v>
      </c>
      <c r="AT165" s="70">
        <f>'TRA_Stock EU28'!AT165-'TRA_Stock UK'!AT165</f>
        <v>9834.0970347831189</v>
      </c>
      <c r="AU165" s="70">
        <f>'TRA_Stock EU28'!AU165-'TRA_Stock UK'!AU165</f>
        <v>11628.042594690123</v>
      </c>
      <c r="AV165" s="70">
        <f>'TRA_Stock EU28'!AV165-'TRA_Stock UK'!AV165</f>
        <v>13695.058097067151</v>
      </c>
      <c r="AW165" s="70">
        <f>'TRA_Stock EU28'!AW165-'TRA_Stock UK'!AW165</f>
        <v>16059.00057314743</v>
      </c>
      <c r="AX165" s="70">
        <f>'TRA_Stock EU28'!AX165-'TRA_Stock UK'!AX165</f>
        <v>18762.920518128718</v>
      </c>
      <c r="AY165" s="70">
        <f>'TRA_Stock EU28'!AY165-'TRA_Stock UK'!AY165</f>
        <v>21828.10225677886</v>
      </c>
      <c r="AZ165" s="70">
        <f>'TRA_Stock EU28'!AZ165-'TRA_Stock UK'!AZ165</f>
        <v>25293.10354187648</v>
      </c>
    </row>
    <row r="166" spans="1:52" x14ac:dyDescent="0.35">
      <c r="A166" s="69" t="s">
        <v>892</v>
      </c>
      <c r="B166" s="70">
        <f>'TRA_Stock EU28'!B166-'TRA_Stock UK'!B166</f>
        <v>0</v>
      </c>
      <c r="C166" s="70">
        <f>'TRA_Stock EU28'!C166-'TRA_Stock UK'!C166</f>
        <v>0</v>
      </c>
      <c r="D166" s="70">
        <f>'TRA_Stock EU28'!D166-'TRA_Stock UK'!D166</f>
        <v>0</v>
      </c>
      <c r="E166" s="70">
        <f>'TRA_Stock EU28'!E166-'TRA_Stock UK'!E166</f>
        <v>0</v>
      </c>
      <c r="F166" s="70">
        <f>'TRA_Stock EU28'!F166-'TRA_Stock UK'!F166</f>
        <v>0</v>
      </c>
      <c r="G166" s="70">
        <f>'TRA_Stock EU28'!G166-'TRA_Stock UK'!G166</f>
        <v>0</v>
      </c>
      <c r="H166" s="70">
        <f>'TRA_Stock EU28'!H166-'TRA_Stock UK'!H166</f>
        <v>0</v>
      </c>
      <c r="I166" s="70">
        <f>'TRA_Stock EU28'!I166-'TRA_Stock UK'!I166</f>
        <v>0</v>
      </c>
      <c r="J166" s="70">
        <f>'TRA_Stock EU28'!J166-'TRA_Stock UK'!J166</f>
        <v>0</v>
      </c>
      <c r="K166" s="70">
        <f>'TRA_Stock EU28'!K166-'TRA_Stock UK'!K166</f>
        <v>0</v>
      </c>
      <c r="L166" s="70">
        <f>'TRA_Stock EU28'!L166-'TRA_Stock UK'!L166</f>
        <v>0</v>
      </c>
      <c r="M166" s="70">
        <f>'TRA_Stock EU28'!M166-'TRA_Stock UK'!M166</f>
        <v>0</v>
      </c>
      <c r="N166" s="70">
        <f>'TRA_Stock EU28'!N166-'TRA_Stock UK'!N166</f>
        <v>0</v>
      </c>
      <c r="O166" s="70">
        <f>'TRA_Stock EU28'!O166-'TRA_Stock UK'!O166</f>
        <v>0</v>
      </c>
      <c r="P166" s="70">
        <f>'TRA_Stock EU28'!P166-'TRA_Stock UK'!P166</f>
        <v>0</v>
      </c>
      <c r="Q166" s="70">
        <f>'TRA_Stock EU28'!Q166-'TRA_Stock UK'!Q166</f>
        <v>0</v>
      </c>
      <c r="R166" s="70">
        <f>'TRA_Stock EU28'!R166-'TRA_Stock UK'!R166</f>
        <v>0</v>
      </c>
      <c r="S166" s="70">
        <f>'TRA_Stock EU28'!S166-'TRA_Stock UK'!S166</f>
        <v>0</v>
      </c>
      <c r="T166" s="70">
        <f>'TRA_Stock EU28'!T166-'TRA_Stock UK'!T166</f>
        <v>0</v>
      </c>
      <c r="U166" s="70">
        <f>'TRA_Stock EU28'!U166-'TRA_Stock UK'!U166</f>
        <v>0</v>
      </c>
      <c r="V166" s="70">
        <f>'TRA_Stock EU28'!V166-'TRA_Stock UK'!V166</f>
        <v>0.99999788366590225</v>
      </c>
      <c r="W166" s="70">
        <f>'TRA_Stock EU28'!W166-'TRA_Stock UK'!W166</f>
        <v>2.9999921133838425</v>
      </c>
      <c r="X166" s="70">
        <f>'TRA_Stock EU28'!X166-'TRA_Stock UK'!X166</f>
        <v>4.9999676836403708</v>
      </c>
      <c r="Y166" s="70">
        <f>'TRA_Stock EU28'!Y166-'TRA_Stock UK'!Y166</f>
        <v>7.0000079138772158</v>
      </c>
      <c r="Z166" s="70">
        <f>'TRA_Stock EU28'!Z166-'TRA_Stock UK'!Z166</f>
        <v>11.999950343054442</v>
      </c>
      <c r="AA166" s="70">
        <f>'TRA_Stock EU28'!AA166-'TRA_Stock UK'!AA166</f>
        <v>18.999986797557881</v>
      </c>
      <c r="AB166" s="70">
        <f>'TRA_Stock EU28'!AB166-'TRA_Stock UK'!AB166</f>
        <v>31.999815803253753</v>
      </c>
      <c r="AC166" s="70">
        <f>'TRA_Stock EU28'!AC166-'TRA_Stock UK'!AC166</f>
        <v>48.99959092438958</v>
      </c>
      <c r="AD166" s="70">
        <f>'TRA_Stock EU28'!AD166-'TRA_Stock UK'!AD166</f>
        <v>70.999792728958624</v>
      </c>
      <c r="AE166" s="70">
        <f>'TRA_Stock EU28'!AE166-'TRA_Stock UK'!AE166</f>
        <v>100.99905773002982</v>
      </c>
      <c r="AF166" s="70">
        <f>'TRA_Stock EU28'!AF166-'TRA_Stock UK'!AF166</f>
        <v>137.99944821331042</v>
      </c>
      <c r="AG166" s="70">
        <f>'TRA_Stock EU28'!AG166-'TRA_Stock UK'!AG166</f>
        <v>188.99930935769501</v>
      </c>
      <c r="AH166" s="70">
        <f>'TRA_Stock EU28'!AH166-'TRA_Stock UK'!AH166</f>
        <v>258.99994635820644</v>
      </c>
      <c r="AI166" s="70">
        <f>'TRA_Stock EU28'!AI166-'TRA_Stock UK'!AI166</f>
        <v>351.99875000815763</v>
      </c>
      <c r="AJ166" s="70">
        <f>'TRA_Stock EU28'!AJ166-'TRA_Stock UK'!AJ166</f>
        <v>471.99811861745911</v>
      </c>
      <c r="AK166" s="70">
        <f>'TRA_Stock EU28'!AK166-'TRA_Stock UK'!AK166</f>
        <v>624.99797167185227</v>
      </c>
      <c r="AL166" s="70">
        <f>'TRA_Stock EU28'!AL166-'TRA_Stock UK'!AL166</f>
        <v>827.99698928014845</v>
      </c>
      <c r="AM166" s="70">
        <f>'TRA_Stock EU28'!AM166-'TRA_Stock UK'!AM166</f>
        <v>1094.0001815215742</v>
      </c>
      <c r="AN166" s="70">
        <f>'TRA_Stock EU28'!AN166-'TRA_Stock UK'!AN166</f>
        <v>1440.0038994041274</v>
      </c>
      <c r="AO166" s="70">
        <f>'TRA_Stock EU28'!AO166-'TRA_Stock UK'!AO166</f>
        <v>1900.999613219615</v>
      </c>
      <c r="AP166" s="70">
        <f>'TRA_Stock EU28'!AP166-'TRA_Stock UK'!AP166</f>
        <v>2494.0175382179932</v>
      </c>
      <c r="AQ166" s="70">
        <f>'TRA_Stock EU28'!AQ166-'TRA_Stock UK'!AQ166</f>
        <v>3257.0231656052733</v>
      </c>
      <c r="AR166" s="70">
        <f>'TRA_Stock EU28'!AR166-'TRA_Stock UK'!AR166</f>
        <v>4221.004850233051</v>
      </c>
      <c r="AS166" s="70">
        <f>'TRA_Stock EU28'!AS166-'TRA_Stock UK'!AS166</f>
        <v>5441.9632784637042</v>
      </c>
      <c r="AT166" s="70">
        <f>'TRA_Stock EU28'!AT166-'TRA_Stock UK'!AT166</f>
        <v>6978.0696907259689</v>
      </c>
      <c r="AU166" s="70">
        <f>'TRA_Stock EU28'!AU166-'TRA_Stock UK'!AU166</f>
        <v>8896.0317257606421</v>
      </c>
      <c r="AV166" s="70">
        <f>'TRA_Stock EU28'!AV166-'TRA_Stock UK'!AV166</f>
        <v>11259.048372305315</v>
      </c>
      <c r="AW166" s="70">
        <f>'TRA_Stock EU28'!AW166-'TRA_Stock UK'!AW166</f>
        <v>14124.000860250397</v>
      </c>
      <c r="AX166" s="70">
        <f>'TRA_Stock EU28'!AX166-'TRA_Stock UK'!AX166</f>
        <v>17564.925345803738</v>
      </c>
      <c r="AY166" s="70">
        <f>'TRA_Stock EU28'!AY166-'TRA_Stock UK'!AY166</f>
        <v>21628.101362494748</v>
      </c>
      <c r="AZ166" s="70">
        <f>'TRA_Stock EU28'!AZ166-'TRA_Stock UK'!AZ166</f>
        <v>26340.107844380709</v>
      </c>
    </row>
    <row r="167" spans="1:52" hidden="1" x14ac:dyDescent="0.35">
      <c r="A167" s="67"/>
      <c r="B167" s="68">
        <f>'TRA_Stock EU28'!B167-'TRA_Stock UK'!B167</f>
        <v>0</v>
      </c>
      <c r="C167" s="68">
        <f>'TRA_Stock EU28'!C167-'TRA_Stock UK'!C167</f>
        <v>0</v>
      </c>
      <c r="D167" s="68">
        <f>'TRA_Stock EU28'!D167-'TRA_Stock UK'!D167</f>
        <v>0</v>
      </c>
      <c r="E167" s="68">
        <f>'TRA_Stock EU28'!E167-'TRA_Stock UK'!E167</f>
        <v>0</v>
      </c>
      <c r="F167" s="68">
        <f>'TRA_Stock EU28'!F167-'TRA_Stock UK'!F167</f>
        <v>0</v>
      </c>
      <c r="G167" s="68">
        <f>'TRA_Stock EU28'!G167-'TRA_Stock UK'!G167</f>
        <v>0</v>
      </c>
      <c r="H167" s="68">
        <f>'TRA_Stock EU28'!H167-'TRA_Stock UK'!H167</f>
        <v>0</v>
      </c>
      <c r="I167" s="68">
        <f>'TRA_Stock EU28'!I167-'TRA_Stock UK'!I167</f>
        <v>0</v>
      </c>
      <c r="J167" s="68">
        <f>'TRA_Stock EU28'!J167-'TRA_Stock UK'!J167</f>
        <v>0</v>
      </c>
      <c r="K167" s="68">
        <f>'TRA_Stock EU28'!K167-'TRA_Stock UK'!K167</f>
        <v>0</v>
      </c>
      <c r="L167" s="68">
        <f>'TRA_Stock EU28'!L167-'TRA_Stock UK'!L167</f>
        <v>0</v>
      </c>
      <c r="M167" s="68">
        <f>'TRA_Stock EU28'!M167-'TRA_Stock UK'!M167</f>
        <v>0</v>
      </c>
      <c r="N167" s="68">
        <f>'TRA_Stock EU28'!N167-'TRA_Stock UK'!N167</f>
        <v>0</v>
      </c>
      <c r="O167" s="68">
        <f>'TRA_Stock EU28'!O167-'TRA_Stock UK'!O167</f>
        <v>0</v>
      </c>
      <c r="P167" s="68">
        <f>'TRA_Stock EU28'!P167-'TRA_Stock UK'!P167</f>
        <v>0</v>
      </c>
      <c r="Q167" s="68">
        <f>'TRA_Stock EU28'!Q167-'TRA_Stock UK'!Q167</f>
        <v>0</v>
      </c>
      <c r="R167" s="68">
        <f>'TRA_Stock EU28'!R167-'TRA_Stock UK'!R167</f>
        <v>0</v>
      </c>
      <c r="S167" s="68">
        <f>'TRA_Stock EU28'!S167-'TRA_Stock UK'!S167</f>
        <v>0</v>
      </c>
      <c r="T167" s="68">
        <f>'TRA_Stock EU28'!T167-'TRA_Stock UK'!T167</f>
        <v>0</v>
      </c>
      <c r="U167" s="68">
        <f>'TRA_Stock EU28'!U167-'TRA_Stock UK'!U167</f>
        <v>0</v>
      </c>
      <c r="V167" s="68">
        <f>'TRA_Stock EU28'!V167-'TRA_Stock UK'!V167</f>
        <v>0</v>
      </c>
      <c r="W167" s="68">
        <f>'TRA_Stock EU28'!W167-'TRA_Stock UK'!W167</f>
        <v>0</v>
      </c>
      <c r="X167" s="68">
        <f>'TRA_Stock EU28'!X167-'TRA_Stock UK'!X167</f>
        <v>0</v>
      </c>
      <c r="Y167" s="68">
        <f>'TRA_Stock EU28'!Y167-'TRA_Stock UK'!Y167</f>
        <v>0</v>
      </c>
      <c r="Z167" s="68">
        <f>'TRA_Stock EU28'!Z167-'TRA_Stock UK'!Z167</f>
        <v>0</v>
      </c>
      <c r="AA167" s="68">
        <f>'TRA_Stock EU28'!AA167-'TRA_Stock UK'!AA167</f>
        <v>0</v>
      </c>
      <c r="AB167" s="68">
        <f>'TRA_Stock EU28'!AB167-'TRA_Stock UK'!AB167</f>
        <v>0</v>
      </c>
      <c r="AC167" s="68">
        <f>'TRA_Stock EU28'!AC167-'TRA_Stock UK'!AC167</f>
        <v>0</v>
      </c>
      <c r="AD167" s="68">
        <f>'TRA_Stock EU28'!AD167-'TRA_Stock UK'!AD167</f>
        <v>0</v>
      </c>
      <c r="AE167" s="68">
        <f>'TRA_Stock EU28'!AE167-'TRA_Stock UK'!AE167</f>
        <v>0</v>
      </c>
      <c r="AF167" s="68">
        <f>'TRA_Stock EU28'!AF167-'TRA_Stock UK'!AF167</f>
        <v>0</v>
      </c>
      <c r="AG167" s="68">
        <f>'TRA_Stock EU28'!AG167-'TRA_Stock UK'!AG167</f>
        <v>0</v>
      </c>
      <c r="AH167" s="68">
        <f>'TRA_Stock EU28'!AH167-'TRA_Stock UK'!AH167</f>
        <v>0</v>
      </c>
      <c r="AI167" s="68">
        <f>'TRA_Stock EU28'!AI167-'TRA_Stock UK'!AI167</f>
        <v>0</v>
      </c>
      <c r="AJ167" s="68">
        <f>'TRA_Stock EU28'!AJ167-'TRA_Stock UK'!AJ167</f>
        <v>0</v>
      </c>
      <c r="AK167" s="68">
        <f>'TRA_Stock EU28'!AK167-'TRA_Stock UK'!AK167</f>
        <v>0</v>
      </c>
      <c r="AL167" s="68">
        <f>'TRA_Stock EU28'!AL167-'TRA_Stock UK'!AL167</f>
        <v>0</v>
      </c>
      <c r="AM167" s="68">
        <f>'TRA_Stock EU28'!AM167-'TRA_Stock UK'!AM167</f>
        <v>0</v>
      </c>
      <c r="AN167" s="68">
        <f>'TRA_Stock EU28'!AN167-'TRA_Stock UK'!AN167</f>
        <v>0</v>
      </c>
      <c r="AO167" s="68">
        <f>'TRA_Stock EU28'!AO167-'TRA_Stock UK'!AO167</f>
        <v>0</v>
      </c>
      <c r="AP167" s="68">
        <f>'TRA_Stock EU28'!AP167-'TRA_Stock UK'!AP167</f>
        <v>0</v>
      </c>
      <c r="AQ167" s="68">
        <f>'TRA_Stock EU28'!AQ167-'TRA_Stock UK'!AQ167</f>
        <v>0</v>
      </c>
      <c r="AR167" s="68">
        <f>'TRA_Stock EU28'!AR167-'TRA_Stock UK'!AR167</f>
        <v>0</v>
      </c>
      <c r="AS167" s="68">
        <f>'TRA_Stock EU28'!AS167-'TRA_Stock UK'!AS167</f>
        <v>0</v>
      </c>
      <c r="AT167" s="68">
        <f>'TRA_Stock EU28'!AT167-'TRA_Stock UK'!AT167</f>
        <v>0</v>
      </c>
      <c r="AU167" s="68">
        <f>'TRA_Stock EU28'!AU167-'TRA_Stock UK'!AU167</f>
        <v>0</v>
      </c>
      <c r="AV167" s="68">
        <f>'TRA_Stock EU28'!AV167-'TRA_Stock UK'!AV167</f>
        <v>0</v>
      </c>
      <c r="AW167" s="68">
        <f>'TRA_Stock EU28'!AW167-'TRA_Stock UK'!AW167</f>
        <v>0</v>
      </c>
      <c r="AX167" s="68">
        <f>'TRA_Stock EU28'!AX167-'TRA_Stock UK'!AX167</f>
        <v>0</v>
      </c>
      <c r="AY167" s="68">
        <f>'TRA_Stock EU28'!AY167-'TRA_Stock UK'!AY167</f>
        <v>0</v>
      </c>
      <c r="AZ167" s="68">
        <f>'TRA_Stock EU28'!AZ167-'TRA_Stock UK'!AZ167</f>
        <v>0</v>
      </c>
    </row>
    <row r="168" spans="1:52" hidden="1" x14ac:dyDescent="0.35">
      <c r="A168" s="69"/>
      <c r="B168" s="70">
        <f>'TRA_Stock EU28'!B168-'TRA_Stock UK'!B168</f>
        <v>0</v>
      </c>
      <c r="C168" s="70">
        <f>'TRA_Stock EU28'!C168-'TRA_Stock UK'!C168</f>
        <v>0</v>
      </c>
      <c r="D168" s="70">
        <f>'TRA_Stock EU28'!D168-'TRA_Stock UK'!D168</f>
        <v>0</v>
      </c>
      <c r="E168" s="70">
        <f>'TRA_Stock EU28'!E168-'TRA_Stock UK'!E168</f>
        <v>0</v>
      </c>
      <c r="F168" s="70">
        <f>'TRA_Stock EU28'!F168-'TRA_Stock UK'!F168</f>
        <v>0</v>
      </c>
      <c r="G168" s="70">
        <f>'TRA_Stock EU28'!G168-'TRA_Stock UK'!G168</f>
        <v>0</v>
      </c>
      <c r="H168" s="70">
        <f>'TRA_Stock EU28'!H168-'TRA_Stock UK'!H168</f>
        <v>0</v>
      </c>
      <c r="I168" s="70">
        <f>'TRA_Stock EU28'!I168-'TRA_Stock UK'!I168</f>
        <v>0</v>
      </c>
      <c r="J168" s="70">
        <f>'TRA_Stock EU28'!J168-'TRA_Stock UK'!J168</f>
        <v>0</v>
      </c>
      <c r="K168" s="70">
        <f>'TRA_Stock EU28'!K168-'TRA_Stock UK'!K168</f>
        <v>0</v>
      </c>
      <c r="L168" s="70">
        <f>'TRA_Stock EU28'!L168-'TRA_Stock UK'!L168</f>
        <v>0</v>
      </c>
      <c r="M168" s="70">
        <f>'TRA_Stock EU28'!M168-'TRA_Stock UK'!M168</f>
        <v>0</v>
      </c>
      <c r="N168" s="70">
        <f>'TRA_Stock EU28'!N168-'TRA_Stock UK'!N168</f>
        <v>0</v>
      </c>
      <c r="O168" s="70">
        <f>'TRA_Stock EU28'!O168-'TRA_Stock UK'!O168</f>
        <v>0</v>
      </c>
      <c r="P168" s="70">
        <f>'TRA_Stock EU28'!P168-'TRA_Stock UK'!P168</f>
        <v>0</v>
      </c>
      <c r="Q168" s="70">
        <f>'TRA_Stock EU28'!Q168-'TRA_Stock UK'!Q168</f>
        <v>0</v>
      </c>
      <c r="R168" s="70">
        <f>'TRA_Stock EU28'!R168-'TRA_Stock UK'!R168</f>
        <v>0</v>
      </c>
      <c r="S168" s="70">
        <f>'TRA_Stock EU28'!S168-'TRA_Stock UK'!S168</f>
        <v>0</v>
      </c>
      <c r="T168" s="70">
        <f>'TRA_Stock EU28'!T168-'TRA_Stock UK'!T168</f>
        <v>0</v>
      </c>
      <c r="U168" s="70">
        <f>'TRA_Stock EU28'!U168-'TRA_Stock UK'!U168</f>
        <v>0</v>
      </c>
      <c r="V168" s="70">
        <f>'TRA_Stock EU28'!V168-'TRA_Stock UK'!V168</f>
        <v>0</v>
      </c>
      <c r="W168" s="70">
        <f>'TRA_Stock EU28'!W168-'TRA_Stock UK'!W168</f>
        <v>0</v>
      </c>
      <c r="X168" s="70">
        <f>'TRA_Stock EU28'!X168-'TRA_Stock UK'!X168</f>
        <v>0</v>
      </c>
      <c r="Y168" s="70">
        <f>'TRA_Stock EU28'!Y168-'TRA_Stock UK'!Y168</f>
        <v>0</v>
      </c>
      <c r="Z168" s="70">
        <f>'TRA_Stock EU28'!Z168-'TRA_Stock UK'!Z168</f>
        <v>0</v>
      </c>
      <c r="AA168" s="70">
        <f>'TRA_Stock EU28'!AA168-'TRA_Stock UK'!AA168</f>
        <v>0</v>
      </c>
      <c r="AB168" s="70">
        <f>'TRA_Stock EU28'!AB168-'TRA_Stock UK'!AB168</f>
        <v>0</v>
      </c>
      <c r="AC168" s="70">
        <f>'TRA_Stock EU28'!AC168-'TRA_Stock UK'!AC168</f>
        <v>0</v>
      </c>
      <c r="AD168" s="70">
        <f>'TRA_Stock EU28'!AD168-'TRA_Stock UK'!AD168</f>
        <v>0</v>
      </c>
      <c r="AE168" s="70">
        <f>'TRA_Stock EU28'!AE168-'TRA_Stock UK'!AE168</f>
        <v>0</v>
      </c>
      <c r="AF168" s="70">
        <f>'TRA_Stock EU28'!AF168-'TRA_Stock UK'!AF168</f>
        <v>0</v>
      </c>
      <c r="AG168" s="70">
        <f>'TRA_Stock EU28'!AG168-'TRA_Stock UK'!AG168</f>
        <v>0</v>
      </c>
      <c r="AH168" s="70">
        <f>'TRA_Stock EU28'!AH168-'TRA_Stock UK'!AH168</f>
        <v>0</v>
      </c>
      <c r="AI168" s="70">
        <f>'TRA_Stock EU28'!AI168-'TRA_Stock UK'!AI168</f>
        <v>0</v>
      </c>
      <c r="AJ168" s="70">
        <f>'TRA_Stock EU28'!AJ168-'TRA_Stock UK'!AJ168</f>
        <v>0</v>
      </c>
      <c r="AK168" s="70">
        <f>'TRA_Stock EU28'!AK168-'TRA_Stock UK'!AK168</f>
        <v>0</v>
      </c>
      <c r="AL168" s="70">
        <f>'TRA_Stock EU28'!AL168-'TRA_Stock UK'!AL168</f>
        <v>0</v>
      </c>
      <c r="AM168" s="70">
        <f>'TRA_Stock EU28'!AM168-'TRA_Stock UK'!AM168</f>
        <v>0</v>
      </c>
      <c r="AN168" s="70">
        <f>'TRA_Stock EU28'!AN168-'TRA_Stock UK'!AN168</f>
        <v>0</v>
      </c>
      <c r="AO168" s="70">
        <f>'TRA_Stock EU28'!AO168-'TRA_Stock UK'!AO168</f>
        <v>0</v>
      </c>
      <c r="AP168" s="70">
        <f>'TRA_Stock EU28'!AP168-'TRA_Stock UK'!AP168</f>
        <v>0</v>
      </c>
      <c r="AQ168" s="70">
        <f>'TRA_Stock EU28'!AQ168-'TRA_Stock UK'!AQ168</f>
        <v>0</v>
      </c>
      <c r="AR168" s="70">
        <f>'TRA_Stock EU28'!AR168-'TRA_Stock UK'!AR168</f>
        <v>0</v>
      </c>
      <c r="AS168" s="70">
        <f>'TRA_Stock EU28'!AS168-'TRA_Stock UK'!AS168</f>
        <v>0</v>
      </c>
      <c r="AT168" s="70">
        <f>'TRA_Stock EU28'!AT168-'TRA_Stock UK'!AT168</f>
        <v>0</v>
      </c>
      <c r="AU168" s="70">
        <f>'TRA_Stock EU28'!AU168-'TRA_Stock UK'!AU168</f>
        <v>0</v>
      </c>
      <c r="AV168" s="70">
        <f>'TRA_Stock EU28'!AV168-'TRA_Stock UK'!AV168</f>
        <v>0</v>
      </c>
      <c r="AW168" s="70">
        <f>'TRA_Stock EU28'!AW168-'TRA_Stock UK'!AW168</f>
        <v>0</v>
      </c>
      <c r="AX168" s="70">
        <f>'TRA_Stock EU28'!AX168-'TRA_Stock UK'!AX168</f>
        <v>0</v>
      </c>
      <c r="AY168" s="70">
        <f>'TRA_Stock EU28'!AY168-'TRA_Stock UK'!AY168</f>
        <v>0</v>
      </c>
      <c r="AZ168" s="70">
        <f>'TRA_Stock EU28'!AZ168-'TRA_Stock UK'!AZ168</f>
        <v>0</v>
      </c>
    </row>
    <row r="169" spans="1:52" hidden="1" x14ac:dyDescent="0.35">
      <c r="A169" s="69"/>
      <c r="B169" s="70">
        <f>'TRA_Stock EU28'!B169-'TRA_Stock UK'!B169</f>
        <v>0</v>
      </c>
      <c r="C169" s="70">
        <f>'TRA_Stock EU28'!C169-'TRA_Stock UK'!C169</f>
        <v>0</v>
      </c>
      <c r="D169" s="70">
        <f>'TRA_Stock EU28'!D169-'TRA_Stock UK'!D169</f>
        <v>0</v>
      </c>
      <c r="E169" s="70">
        <f>'TRA_Stock EU28'!E169-'TRA_Stock UK'!E169</f>
        <v>0</v>
      </c>
      <c r="F169" s="70">
        <f>'TRA_Stock EU28'!F169-'TRA_Stock UK'!F169</f>
        <v>0</v>
      </c>
      <c r="G169" s="70">
        <f>'TRA_Stock EU28'!G169-'TRA_Stock UK'!G169</f>
        <v>0</v>
      </c>
      <c r="H169" s="70">
        <f>'TRA_Stock EU28'!H169-'TRA_Stock UK'!H169</f>
        <v>0</v>
      </c>
      <c r="I169" s="70">
        <f>'TRA_Stock EU28'!I169-'TRA_Stock UK'!I169</f>
        <v>0</v>
      </c>
      <c r="J169" s="70">
        <f>'TRA_Stock EU28'!J169-'TRA_Stock UK'!J169</f>
        <v>0</v>
      </c>
      <c r="K169" s="70">
        <f>'TRA_Stock EU28'!K169-'TRA_Stock UK'!K169</f>
        <v>0</v>
      </c>
      <c r="L169" s="70">
        <f>'TRA_Stock EU28'!L169-'TRA_Stock UK'!L169</f>
        <v>0</v>
      </c>
      <c r="M169" s="70">
        <f>'TRA_Stock EU28'!M169-'TRA_Stock UK'!M169</f>
        <v>0</v>
      </c>
      <c r="N169" s="70">
        <f>'TRA_Stock EU28'!N169-'TRA_Stock UK'!N169</f>
        <v>0</v>
      </c>
      <c r="O169" s="70">
        <f>'TRA_Stock EU28'!O169-'TRA_Stock UK'!O169</f>
        <v>0</v>
      </c>
      <c r="P169" s="70">
        <f>'TRA_Stock EU28'!P169-'TRA_Stock UK'!P169</f>
        <v>0</v>
      </c>
      <c r="Q169" s="70">
        <f>'TRA_Stock EU28'!Q169-'TRA_Stock UK'!Q169</f>
        <v>0</v>
      </c>
      <c r="R169" s="70">
        <f>'TRA_Stock EU28'!R169-'TRA_Stock UK'!R169</f>
        <v>0</v>
      </c>
      <c r="S169" s="70">
        <f>'TRA_Stock EU28'!S169-'TRA_Stock UK'!S169</f>
        <v>0</v>
      </c>
      <c r="T169" s="70">
        <f>'TRA_Stock EU28'!T169-'TRA_Stock UK'!T169</f>
        <v>0</v>
      </c>
      <c r="U169" s="70">
        <f>'TRA_Stock EU28'!U169-'TRA_Stock UK'!U169</f>
        <v>0</v>
      </c>
      <c r="V169" s="70">
        <f>'TRA_Stock EU28'!V169-'TRA_Stock UK'!V169</f>
        <v>0</v>
      </c>
      <c r="W169" s="70">
        <f>'TRA_Stock EU28'!W169-'TRA_Stock UK'!W169</f>
        <v>0</v>
      </c>
      <c r="X169" s="70">
        <f>'TRA_Stock EU28'!X169-'TRA_Stock UK'!X169</f>
        <v>0</v>
      </c>
      <c r="Y169" s="70">
        <f>'TRA_Stock EU28'!Y169-'TRA_Stock UK'!Y169</f>
        <v>0</v>
      </c>
      <c r="Z169" s="70">
        <f>'TRA_Stock EU28'!Z169-'TRA_Stock UK'!Z169</f>
        <v>0</v>
      </c>
      <c r="AA169" s="70">
        <f>'TRA_Stock EU28'!AA169-'TRA_Stock UK'!AA169</f>
        <v>0</v>
      </c>
      <c r="AB169" s="70">
        <f>'TRA_Stock EU28'!AB169-'TRA_Stock UK'!AB169</f>
        <v>0</v>
      </c>
      <c r="AC169" s="70">
        <f>'TRA_Stock EU28'!AC169-'TRA_Stock UK'!AC169</f>
        <v>0</v>
      </c>
      <c r="AD169" s="70">
        <f>'TRA_Stock EU28'!AD169-'TRA_Stock UK'!AD169</f>
        <v>0</v>
      </c>
      <c r="AE169" s="70">
        <f>'TRA_Stock EU28'!AE169-'TRA_Stock UK'!AE169</f>
        <v>0</v>
      </c>
      <c r="AF169" s="70">
        <f>'TRA_Stock EU28'!AF169-'TRA_Stock UK'!AF169</f>
        <v>0</v>
      </c>
      <c r="AG169" s="70">
        <f>'TRA_Stock EU28'!AG169-'TRA_Stock UK'!AG169</f>
        <v>0</v>
      </c>
      <c r="AH169" s="70">
        <f>'TRA_Stock EU28'!AH169-'TRA_Stock UK'!AH169</f>
        <v>0</v>
      </c>
      <c r="AI169" s="70">
        <f>'TRA_Stock EU28'!AI169-'TRA_Stock UK'!AI169</f>
        <v>0</v>
      </c>
      <c r="AJ169" s="70">
        <f>'TRA_Stock EU28'!AJ169-'TRA_Stock UK'!AJ169</f>
        <v>0</v>
      </c>
      <c r="AK169" s="70">
        <f>'TRA_Stock EU28'!AK169-'TRA_Stock UK'!AK169</f>
        <v>0</v>
      </c>
      <c r="AL169" s="70">
        <f>'TRA_Stock EU28'!AL169-'TRA_Stock UK'!AL169</f>
        <v>0</v>
      </c>
      <c r="AM169" s="70">
        <f>'TRA_Stock EU28'!AM169-'TRA_Stock UK'!AM169</f>
        <v>0</v>
      </c>
      <c r="AN169" s="70">
        <f>'TRA_Stock EU28'!AN169-'TRA_Stock UK'!AN169</f>
        <v>0</v>
      </c>
      <c r="AO169" s="70">
        <f>'TRA_Stock EU28'!AO169-'TRA_Stock UK'!AO169</f>
        <v>0</v>
      </c>
      <c r="AP169" s="70">
        <f>'TRA_Stock EU28'!AP169-'TRA_Stock UK'!AP169</f>
        <v>0</v>
      </c>
      <c r="AQ169" s="70">
        <f>'TRA_Stock EU28'!AQ169-'TRA_Stock UK'!AQ169</f>
        <v>0</v>
      </c>
      <c r="AR169" s="70">
        <f>'TRA_Stock EU28'!AR169-'TRA_Stock UK'!AR169</f>
        <v>0</v>
      </c>
      <c r="AS169" s="70">
        <f>'TRA_Stock EU28'!AS169-'TRA_Stock UK'!AS169</f>
        <v>0</v>
      </c>
      <c r="AT169" s="70">
        <f>'TRA_Stock EU28'!AT169-'TRA_Stock UK'!AT169</f>
        <v>0</v>
      </c>
      <c r="AU169" s="70">
        <f>'TRA_Stock EU28'!AU169-'TRA_Stock UK'!AU169</f>
        <v>0</v>
      </c>
      <c r="AV169" s="70">
        <f>'TRA_Stock EU28'!AV169-'TRA_Stock UK'!AV169</f>
        <v>0</v>
      </c>
      <c r="AW169" s="70">
        <f>'TRA_Stock EU28'!AW169-'TRA_Stock UK'!AW169</f>
        <v>0</v>
      </c>
      <c r="AX169" s="70">
        <f>'TRA_Stock EU28'!AX169-'TRA_Stock UK'!AX169</f>
        <v>0</v>
      </c>
      <c r="AY169" s="70">
        <f>'TRA_Stock EU28'!AY169-'TRA_Stock UK'!AY169</f>
        <v>0</v>
      </c>
      <c r="AZ169" s="70">
        <f>'TRA_Stock EU28'!AZ169-'TRA_Stock UK'!AZ169</f>
        <v>0</v>
      </c>
    </row>
    <row r="170" spans="1:52" hidden="1" x14ac:dyDescent="0.35">
      <c r="A170" s="69"/>
      <c r="B170" s="70">
        <f>'TRA_Stock EU28'!B170-'TRA_Stock UK'!B170</f>
        <v>0</v>
      </c>
      <c r="C170" s="70">
        <f>'TRA_Stock EU28'!C170-'TRA_Stock UK'!C170</f>
        <v>0</v>
      </c>
      <c r="D170" s="70">
        <f>'TRA_Stock EU28'!D170-'TRA_Stock UK'!D170</f>
        <v>0</v>
      </c>
      <c r="E170" s="70">
        <f>'TRA_Stock EU28'!E170-'TRA_Stock UK'!E170</f>
        <v>0</v>
      </c>
      <c r="F170" s="70">
        <f>'TRA_Stock EU28'!F170-'TRA_Stock UK'!F170</f>
        <v>0</v>
      </c>
      <c r="G170" s="70">
        <f>'TRA_Stock EU28'!G170-'TRA_Stock UK'!G170</f>
        <v>0</v>
      </c>
      <c r="H170" s="70">
        <f>'TRA_Stock EU28'!H170-'TRA_Stock UK'!H170</f>
        <v>0</v>
      </c>
      <c r="I170" s="70">
        <f>'TRA_Stock EU28'!I170-'TRA_Stock UK'!I170</f>
        <v>0</v>
      </c>
      <c r="J170" s="70">
        <f>'TRA_Stock EU28'!J170-'TRA_Stock UK'!J170</f>
        <v>0</v>
      </c>
      <c r="K170" s="70">
        <f>'TRA_Stock EU28'!K170-'TRA_Stock UK'!K170</f>
        <v>0</v>
      </c>
      <c r="L170" s="70">
        <f>'TRA_Stock EU28'!L170-'TRA_Stock UK'!L170</f>
        <v>0</v>
      </c>
      <c r="M170" s="70">
        <f>'TRA_Stock EU28'!M170-'TRA_Stock UK'!M170</f>
        <v>0</v>
      </c>
      <c r="N170" s="70">
        <f>'TRA_Stock EU28'!N170-'TRA_Stock UK'!N170</f>
        <v>0</v>
      </c>
      <c r="O170" s="70">
        <f>'TRA_Stock EU28'!O170-'TRA_Stock UK'!O170</f>
        <v>0</v>
      </c>
      <c r="P170" s="70">
        <f>'TRA_Stock EU28'!P170-'TRA_Stock UK'!P170</f>
        <v>0</v>
      </c>
      <c r="Q170" s="70">
        <f>'TRA_Stock EU28'!Q170-'TRA_Stock UK'!Q170</f>
        <v>0</v>
      </c>
      <c r="R170" s="70">
        <f>'TRA_Stock EU28'!R170-'TRA_Stock UK'!R170</f>
        <v>0</v>
      </c>
      <c r="S170" s="70">
        <f>'TRA_Stock EU28'!S170-'TRA_Stock UK'!S170</f>
        <v>0</v>
      </c>
      <c r="T170" s="70">
        <f>'TRA_Stock EU28'!T170-'TRA_Stock UK'!T170</f>
        <v>0</v>
      </c>
      <c r="U170" s="70">
        <f>'TRA_Stock EU28'!U170-'TRA_Stock UK'!U170</f>
        <v>0</v>
      </c>
      <c r="V170" s="70">
        <f>'TRA_Stock EU28'!V170-'TRA_Stock UK'!V170</f>
        <v>0</v>
      </c>
      <c r="W170" s="70">
        <f>'TRA_Stock EU28'!W170-'TRA_Stock UK'!W170</f>
        <v>0</v>
      </c>
      <c r="X170" s="70">
        <f>'TRA_Stock EU28'!X170-'TRA_Stock UK'!X170</f>
        <v>0</v>
      </c>
      <c r="Y170" s="70">
        <f>'TRA_Stock EU28'!Y170-'TRA_Stock UK'!Y170</f>
        <v>0</v>
      </c>
      <c r="Z170" s="70">
        <f>'TRA_Stock EU28'!Z170-'TRA_Stock UK'!Z170</f>
        <v>0</v>
      </c>
      <c r="AA170" s="70">
        <f>'TRA_Stock EU28'!AA170-'TRA_Stock UK'!AA170</f>
        <v>0</v>
      </c>
      <c r="AB170" s="70">
        <f>'TRA_Stock EU28'!AB170-'TRA_Stock UK'!AB170</f>
        <v>0</v>
      </c>
      <c r="AC170" s="70">
        <f>'TRA_Stock EU28'!AC170-'TRA_Stock UK'!AC170</f>
        <v>0</v>
      </c>
      <c r="AD170" s="70">
        <f>'TRA_Stock EU28'!AD170-'TRA_Stock UK'!AD170</f>
        <v>0</v>
      </c>
      <c r="AE170" s="70">
        <f>'TRA_Stock EU28'!AE170-'TRA_Stock UK'!AE170</f>
        <v>0</v>
      </c>
      <c r="AF170" s="70">
        <f>'TRA_Stock EU28'!AF170-'TRA_Stock UK'!AF170</f>
        <v>0</v>
      </c>
      <c r="AG170" s="70">
        <f>'TRA_Stock EU28'!AG170-'TRA_Stock UK'!AG170</f>
        <v>0</v>
      </c>
      <c r="AH170" s="70">
        <f>'TRA_Stock EU28'!AH170-'TRA_Stock UK'!AH170</f>
        <v>0</v>
      </c>
      <c r="AI170" s="70">
        <f>'TRA_Stock EU28'!AI170-'TRA_Stock UK'!AI170</f>
        <v>0</v>
      </c>
      <c r="AJ170" s="70">
        <f>'TRA_Stock EU28'!AJ170-'TRA_Stock UK'!AJ170</f>
        <v>0</v>
      </c>
      <c r="AK170" s="70">
        <f>'TRA_Stock EU28'!AK170-'TRA_Stock UK'!AK170</f>
        <v>0</v>
      </c>
      <c r="AL170" s="70">
        <f>'TRA_Stock EU28'!AL170-'TRA_Stock UK'!AL170</f>
        <v>0</v>
      </c>
      <c r="AM170" s="70">
        <f>'TRA_Stock EU28'!AM170-'TRA_Stock UK'!AM170</f>
        <v>0</v>
      </c>
      <c r="AN170" s="70">
        <f>'TRA_Stock EU28'!AN170-'TRA_Stock UK'!AN170</f>
        <v>0</v>
      </c>
      <c r="AO170" s="70">
        <f>'TRA_Stock EU28'!AO170-'TRA_Stock UK'!AO170</f>
        <v>0</v>
      </c>
      <c r="AP170" s="70">
        <f>'TRA_Stock EU28'!AP170-'TRA_Stock UK'!AP170</f>
        <v>0</v>
      </c>
      <c r="AQ170" s="70">
        <f>'TRA_Stock EU28'!AQ170-'TRA_Stock UK'!AQ170</f>
        <v>0</v>
      </c>
      <c r="AR170" s="70">
        <f>'TRA_Stock EU28'!AR170-'TRA_Stock UK'!AR170</f>
        <v>0</v>
      </c>
      <c r="AS170" s="70">
        <f>'TRA_Stock EU28'!AS170-'TRA_Stock UK'!AS170</f>
        <v>0</v>
      </c>
      <c r="AT170" s="70">
        <f>'TRA_Stock EU28'!AT170-'TRA_Stock UK'!AT170</f>
        <v>0</v>
      </c>
      <c r="AU170" s="70">
        <f>'TRA_Stock EU28'!AU170-'TRA_Stock UK'!AU170</f>
        <v>0</v>
      </c>
      <c r="AV170" s="70">
        <f>'TRA_Stock EU28'!AV170-'TRA_Stock UK'!AV170</f>
        <v>0</v>
      </c>
      <c r="AW170" s="70">
        <f>'TRA_Stock EU28'!AW170-'TRA_Stock UK'!AW170</f>
        <v>0</v>
      </c>
      <c r="AX170" s="70">
        <f>'TRA_Stock EU28'!AX170-'TRA_Stock UK'!AX170</f>
        <v>0</v>
      </c>
      <c r="AY170" s="70">
        <f>'TRA_Stock EU28'!AY170-'TRA_Stock UK'!AY170</f>
        <v>0</v>
      </c>
      <c r="AZ170" s="70">
        <f>'TRA_Stock EU28'!AZ170-'TRA_Stock UK'!AZ170</f>
        <v>0</v>
      </c>
    </row>
    <row r="171" spans="1:52" hidden="1" x14ac:dyDescent="0.35">
      <c r="A171" s="69"/>
      <c r="B171" s="70">
        <f>'TRA_Stock EU28'!B171-'TRA_Stock UK'!B171</f>
        <v>0</v>
      </c>
      <c r="C171" s="70">
        <f>'TRA_Stock EU28'!C171-'TRA_Stock UK'!C171</f>
        <v>0</v>
      </c>
      <c r="D171" s="70">
        <f>'TRA_Stock EU28'!D171-'TRA_Stock UK'!D171</f>
        <v>0</v>
      </c>
      <c r="E171" s="70">
        <f>'TRA_Stock EU28'!E171-'TRA_Stock UK'!E171</f>
        <v>0</v>
      </c>
      <c r="F171" s="70">
        <f>'TRA_Stock EU28'!F171-'TRA_Stock UK'!F171</f>
        <v>0</v>
      </c>
      <c r="G171" s="70">
        <f>'TRA_Stock EU28'!G171-'TRA_Stock UK'!G171</f>
        <v>0</v>
      </c>
      <c r="H171" s="70">
        <f>'TRA_Stock EU28'!H171-'TRA_Stock UK'!H171</f>
        <v>0</v>
      </c>
      <c r="I171" s="70">
        <f>'TRA_Stock EU28'!I171-'TRA_Stock UK'!I171</f>
        <v>0</v>
      </c>
      <c r="J171" s="70">
        <f>'TRA_Stock EU28'!J171-'TRA_Stock UK'!J171</f>
        <v>0</v>
      </c>
      <c r="K171" s="70">
        <f>'TRA_Stock EU28'!K171-'TRA_Stock UK'!K171</f>
        <v>0</v>
      </c>
      <c r="L171" s="70">
        <f>'TRA_Stock EU28'!L171-'TRA_Stock UK'!L171</f>
        <v>0</v>
      </c>
      <c r="M171" s="70">
        <f>'TRA_Stock EU28'!M171-'TRA_Stock UK'!M171</f>
        <v>0</v>
      </c>
      <c r="N171" s="70">
        <f>'TRA_Stock EU28'!N171-'TRA_Stock UK'!N171</f>
        <v>0</v>
      </c>
      <c r="O171" s="70">
        <f>'TRA_Stock EU28'!O171-'TRA_Stock UK'!O171</f>
        <v>0</v>
      </c>
      <c r="P171" s="70">
        <f>'TRA_Stock EU28'!P171-'TRA_Stock UK'!P171</f>
        <v>0</v>
      </c>
      <c r="Q171" s="70">
        <f>'TRA_Stock EU28'!Q171-'TRA_Stock UK'!Q171</f>
        <v>0</v>
      </c>
      <c r="R171" s="70">
        <f>'TRA_Stock EU28'!R171-'TRA_Stock UK'!R171</f>
        <v>0</v>
      </c>
      <c r="S171" s="70">
        <f>'TRA_Stock EU28'!S171-'TRA_Stock UK'!S171</f>
        <v>0</v>
      </c>
      <c r="T171" s="70">
        <f>'TRA_Stock EU28'!T171-'TRA_Stock UK'!T171</f>
        <v>0</v>
      </c>
      <c r="U171" s="70">
        <f>'TRA_Stock EU28'!U171-'TRA_Stock UK'!U171</f>
        <v>0</v>
      </c>
      <c r="V171" s="70">
        <f>'TRA_Stock EU28'!V171-'TRA_Stock UK'!V171</f>
        <v>0</v>
      </c>
      <c r="W171" s="70">
        <f>'TRA_Stock EU28'!W171-'TRA_Stock UK'!W171</f>
        <v>0</v>
      </c>
      <c r="X171" s="70">
        <f>'TRA_Stock EU28'!X171-'TRA_Stock UK'!X171</f>
        <v>0</v>
      </c>
      <c r="Y171" s="70">
        <f>'TRA_Stock EU28'!Y171-'TRA_Stock UK'!Y171</f>
        <v>0</v>
      </c>
      <c r="Z171" s="70">
        <f>'TRA_Stock EU28'!Z171-'TRA_Stock UK'!Z171</f>
        <v>0</v>
      </c>
      <c r="AA171" s="70">
        <f>'TRA_Stock EU28'!AA171-'TRA_Stock UK'!AA171</f>
        <v>0</v>
      </c>
      <c r="AB171" s="70">
        <f>'TRA_Stock EU28'!AB171-'TRA_Stock UK'!AB171</f>
        <v>0</v>
      </c>
      <c r="AC171" s="70">
        <f>'TRA_Stock EU28'!AC171-'TRA_Stock UK'!AC171</f>
        <v>0</v>
      </c>
      <c r="AD171" s="70">
        <f>'TRA_Stock EU28'!AD171-'TRA_Stock UK'!AD171</f>
        <v>0</v>
      </c>
      <c r="AE171" s="70">
        <f>'TRA_Stock EU28'!AE171-'TRA_Stock UK'!AE171</f>
        <v>0</v>
      </c>
      <c r="AF171" s="70">
        <f>'TRA_Stock EU28'!AF171-'TRA_Stock UK'!AF171</f>
        <v>0</v>
      </c>
      <c r="AG171" s="70">
        <f>'TRA_Stock EU28'!AG171-'TRA_Stock UK'!AG171</f>
        <v>0</v>
      </c>
      <c r="AH171" s="70">
        <f>'TRA_Stock EU28'!AH171-'TRA_Stock UK'!AH171</f>
        <v>0</v>
      </c>
      <c r="AI171" s="70">
        <f>'TRA_Stock EU28'!AI171-'TRA_Stock UK'!AI171</f>
        <v>0</v>
      </c>
      <c r="AJ171" s="70">
        <f>'TRA_Stock EU28'!AJ171-'TRA_Stock UK'!AJ171</f>
        <v>0</v>
      </c>
      <c r="AK171" s="70">
        <f>'TRA_Stock EU28'!AK171-'TRA_Stock UK'!AK171</f>
        <v>0</v>
      </c>
      <c r="AL171" s="70">
        <f>'TRA_Stock EU28'!AL171-'TRA_Stock UK'!AL171</f>
        <v>0</v>
      </c>
      <c r="AM171" s="70">
        <f>'TRA_Stock EU28'!AM171-'TRA_Stock UK'!AM171</f>
        <v>0</v>
      </c>
      <c r="AN171" s="70">
        <f>'TRA_Stock EU28'!AN171-'TRA_Stock UK'!AN171</f>
        <v>0</v>
      </c>
      <c r="AO171" s="70">
        <f>'TRA_Stock EU28'!AO171-'TRA_Stock UK'!AO171</f>
        <v>0</v>
      </c>
      <c r="AP171" s="70">
        <f>'TRA_Stock EU28'!AP171-'TRA_Stock UK'!AP171</f>
        <v>0</v>
      </c>
      <c r="AQ171" s="70">
        <f>'TRA_Stock EU28'!AQ171-'TRA_Stock UK'!AQ171</f>
        <v>0</v>
      </c>
      <c r="AR171" s="70">
        <f>'TRA_Stock EU28'!AR171-'TRA_Stock UK'!AR171</f>
        <v>0</v>
      </c>
      <c r="AS171" s="70">
        <f>'TRA_Stock EU28'!AS171-'TRA_Stock UK'!AS171</f>
        <v>0</v>
      </c>
      <c r="AT171" s="70">
        <f>'TRA_Stock EU28'!AT171-'TRA_Stock UK'!AT171</f>
        <v>0</v>
      </c>
      <c r="AU171" s="70">
        <f>'TRA_Stock EU28'!AU171-'TRA_Stock UK'!AU171</f>
        <v>0</v>
      </c>
      <c r="AV171" s="70">
        <f>'TRA_Stock EU28'!AV171-'TRA_Stock UK'!AV171</f>
        <v>0</v>
      </c>
      <c r="AW171" s="70">
        <f>'TRA_Stock EU28'!AW171-'TRA_Stock UK'!AW171</f>
        <v>0</v>
      </c>
      <c r="AX171" s="70">
        <f>'TRA_Stock EU28'!AX171-'TRA_Stock UK'!AX171</f>
        <v>0</v>
      </c>
      <c r="AY171" s="70">
        <f>'TRA_Stock EU28'!AY171-'TRA_Stock UK'!AY171</f>
        <v>0</v>
      </c>
      <c r="AZ171" s="70">
        <f>'TRA_Stock EU28'!AZ171-'TRA_Stock UK'!AZ171</f>
        <v>0</v>
      </c>
    </row>
    <row r="172" spans="1:52" x14ac:dyDescent="0.35">
      <c r="A172" s="67" t="s">
        <v>883</v>
      </c>
      <c r="B172" s="68">
        <f>'TRA_Stock EU28'!B172-'TRA_Stock UK'!B172</f>
        <v>0</v>
      </c>
      <c r="C172" s="68">
        <f>'TRA_Stock EU28'!C172-'TRA_Stock UK'!C172</f>
        <v>0</v>
      </c>
      <c r="D172" s="68">
        <f>'TRA_Stock EU28'!D172-'TRA_Stock UK'!D172</f>
        <v>0</v>
      </c>
      <c r="E172" s="68">
        <f>'TRA_Stock EU28'!E172-'TRA_Stock UK'!E172</f>
        <v>0</v>
      </c>
      <c r="F172" s="68">
        <f>'TRA_Stock EU28'!F172-'TRA_Stock UK'!F172</f>
        <v>0</v>
      </c>
      <c r="G172" s="68">
        <f>'TRA_Stock EU28'!G172-'TRA_Stock UK'!G172</f>
        <v>0</v>
      </c>
      <c r="H172" s="68">
        <f>'TRA_Stock EU28'!H172-'TRA_Stock UK'!H172</f>
        <v>0</v>
      </c>
      <c r="I172" s="68">
        <f>'TRA_Stock EU28'!I172-'TRA_Stock UK'!I172</f>
        <v>0</v>
      </c>
      <c r="J172" s="68">
        <f>'TRA_Stock EU28'!J172-'TRA_Stock UK'!J172</f>
        <v>0</v>
      </c>
      <c r="K172" s="68">
        <f>'TRA_Stock EU28'!K172-'TRA_Stock UK'!K172</f>
        <v>0</v>
      </c>
      <c r="L172" s="68">
        <f>'TRA_Stock EU28'!L172-'TRA_Stock UK'!L172</f>
        <v>0</v>
      </c>
      <c r="M172" s="68">
        <f>'TRA_Stock EU28'!M172-'TRA_Stock UK'!M172</f>
        <v>0</v>
      </c>
      <c r="N172" s="68">
        <f>'TRA_Stock EU28'!N172-'TRA_Stock UK'!N172</f>
        <v>0</v>
      </c>
      <c r="O172" s="68">
        <f>'TRA_Stock EU28'!O172-'TRA_Stock UK'!O172</f>
        <v>0</v>
      </c>
      <c r="P172" s="68">
        <f>'TRA_Stock EU28'!P172-'TRA_Stock UK'!P172</f>
        <v>0</v>
      </c>
      <c r="Q172" s="68">
        <f>'TRA_Stock EU28'!Q172-'TRA_Stock UK'!Q172</f>
        <v>0</v>
      </c>
      <c r="R172" s="68">
        <f>'TRA_Stock EU28'!R172-'TRA_Stock UK'!R172</f>
        <v>0</v>
      </c>
      <c r="S172" s="68">
        <f>'TRA_Stock EU28'!S172-'TRA_Stock UK'!S172</f>
        <v>0</v>
      </c>
      <c r="T172" s="68">
        <f>'TRA_Stock EU28'!T172-'TRA_Stock UK'!T172</f>
        <v>0</v>
      </c>
      <c r="U172" s="68">
        <f>'TRA_Stock EU28'!U172-'TRA_Stock UK'!U172</f>
        <v>0</v>
      </c>
      <c r="V172" s="68">
        <f>'TRA_Stock EU28'!V172-'TRA_Stock UK'!V172</f>
        <v>0</v>
      </c>
      <c r="W172" s="68">
        <f>'TRA_Stock EU28'!W172-'TRA_Stock UK'!W172</f>
        <v>0</v>
      </c>
      <c r="X172" s="68">
        <f>'TRA_Stock EU28'!X172-'TRA_Stock UK'!X172</f>
        <v>0</v>
      </c>
      <c r="Y172" s="68">
        <f>'TRA_Stock EU28'!Y172-'TRA_Stock UK'!Y172</f>
        <v>0</v>
      </c>
      <c r="Z172" s="68">
        <f>'TRA_Stock EU28'!Z172-'TRA_Stock UK'!Z172</f>
        <v>0</v>
      </c>
      <c r="AA172" s="68">
        <f>'TRA_Stock EU28'!AA172-'TRA_Stock UK'!AA172</f>
        <v>0</v>
      </c>
      <c r="AB172" s="68">
        <f>'TRA_Stock EU28'!AB172-'TRA_Stock UK'!AB172</f>
        <v>0</v>
      </c>
      <c r="AC172" s="68">
        <f>'TRA_Stock EU28'!AC172-'TRA_Stock UK'!AC172</f>
        <v>0</v>
      </c>
      <c r="AD172" s="68">
        <f>'TRA_Stock EU28'!AD172-'TRA_Stock UK'!AD172</f>
        <v>1.999996501157532</v>
      </c>
      <c r="AE172" s="68">
        <f>'TRA_Stock EU28'!AE172-'TRA_Stock UK'!AE172</f>
        <v>16.999849820764247</v>
      </c>
      <c r="AF172" s="68">
        <f>'TRA_Stock EU28'!AF172-'TRA_Stock UK'!AF172</f>
        <v>80.999404278824926</v>
      </c>
      <c r="AG172" s="68">
        <f>'TRA_Stock EU28'!AG172-'TRA_Stock UK'!AG172</f>
        <v>216.99968523020502</v>
      </c>
      <c r="AH172" s="68">
        <f>'TRA_Stock EU28'!AH172-'TRA_Stock UK'!AH172</f>
        <v>429.00275901464613</v>
      </c>
      <c r="AI172" s="68">
        <f>'TRA_Stock EU28'!AI172-'TRA_Stock UK'!AI172</f>
        <v>727.00175574993534</v>
      </c>
      <c r="AJ172" s="68">
        <f>'TRA_Stock EU28'!AJ172-'TRA_Stock UK'!AJ172</f>
        <v>1105.0010060771206</v>
      </c>
      <c r="AK172" s="68">
        <f>'TRA_Stock EU28'!AK172-'TRA_Stock UK'!AK172</f>
        <v>1563.9949165782025</v>
      </c>
      <c r="AL172" s="68">
        <f>'TRA_Stock EU28'!AL172-'TRA_Stock UK'!AL172</f>
        <v>2109.989845498545</v>
      </c>
      <c r="AM172" s="68">
        <f>'TRA_Stock EU28'!AM172-'TRA_Stock UK'!AM172</f>
        <v>2724.0025182140243</v>
      </c>
      <c r="AN172" s="68">
        <f>'TRA_Stock EU28'!AN172-'TRA_Stock UK'!AN172</f>
        <v>3408.0075252230813</v>
      </c>
      <c r="AO172" s="68">
        <f>'TRA_Stock EU28'!AO172-'TRA_Stock UK'!AO172</f>
        <v>4155.9979231821471</v>
      </c>
      <c r="AP172" s="68">
        <f>'TRA_Stock EU28'!AP172-'TRA_Stock UK'!AP172</f>
        <v>4961.0284549703429</v>
      </c>
      <c r="AQ172" s="68">
        <f>'TRA_Stock EU28'!AQ172-'TRA_Stock UK'!AQ172</f>
        <v>5835.038465200616</v>
      </c>
      <c r="AR172" s="68">
        <f>'TRA_Stock EU28'!AR172-'TRA_Stock UK'!AR172</f>
        <v>6786.0083632254446</v>
      </c>
      <c r="AS172" s="68">
        <f>'TRA_Stock EU28'!AS172-'TRA_Stock UK'!AS172</f>
        <v>7813.9455885361103</v>
      </c>
      <c r="AT172" s="68">
        <f>'TRA_Stock EU28'!AT172-'TRA_Stock UK'!AT172</f>
        <v>8913.0886099485797</v>
      </c>
      <c r="AU172" s="68">
        <f>'TRA_Stock EU28'!AU172-'TRA_Stock UK'!AU172</f>
        <v>10091.03669770287</v>
      </c>
      <c r="AV172" s="68">
        <f>'TRA_Stock EU28'!AV172-'TRA_Stock UK'!AV172</f>
        <v>11331.048410778258</v>
      </c>
      <c r="AW172" s="68">
        <f>'TRA_Stock EU28'!AW172-'TRA_Stock UK'!AW172</f>
        <v>12630.000615100147</v>
      </c>
      <c r="AX172" s="68">
        <f>'TRA_Stock EU28'!AX172-'TRA_Stock UK'!AX172</f>
        <v>13981.939833270722</v>
      </c>
      <c r="AY172" s="68">
        <f>'TRA_Stock EU28'!AY172-'TRA_Stock UK'!AY172</f>
        <v>15392.073919287366</v>
      </c>
      <c r="AZ172" s="68">
        <f>'TRA_Stock EU28'!AZ172-'TRA_Stock UK'!AZ172</f>
        <v>16871.068533829944</v>
      </c>
    </row>
    <row r="173" spans="1:52" x14ac:dyDescent="0.35">
      <c r="A173" s="69" t="s">
        <v>884</v>
      </c>
      <c r="B173" s="70">
        <f>'TRA_Stock EU28'!B173-'TRA_Stock UK'!B173</f>
        <v>0</v>
      </c>
      <c r="C173" s="70">
        <f>'TRA_Stock EU28'!C173-'TRA_Stock UK'!C173</f>
        <v>0</v>
      </c>
      <c r="D173" s="70">
        <f>'TRA_Stock EU28'!D173-'TRA_Stock UK'!D173</f>
        <v>0</v>
      </c>
      <c r="E173" s="70">
        <f>'TRA_Stock EU28'!E173-'TRA_Stock UK'!E173</f>
        <v>0</v>
      </c>
      <c r="F173" s="70">
        <f>'TRA_Stock EU28'!F173-'TRA_Stock UK'!F173</f>
        <v>0</v>
      </c>
      <c r="G173" s="70">
        <f>'TRA_Stock EU28'!G173-'TRA_Stock UK'!G173</f>
        <v>0</v>
      </c>
      <c r="H173" s="70">
        <f>'TRA_Stock EU28'!H173-'TRA_Stock UK'!H173</f>
        <v>0</v>
      </c>
      <c r="I173" s="70">
        <f>'TRA_Stock EU28'!I173-'TRA_Stock UK'!I173</f>
        <v>0</v>
      </c>
      <c r="J173" s="70">
        <f>'TRA_Stock EU28'!J173-'TRA_Stock UK'!J173</f>
        <v>0</v>
      </c>
      <c r="K173" s="70">
        <f>'TRA_Stock EU28'!K173-'TRA_Stock UK'!K173</f>
        <v>0</v>
      </c>
      <c r="L173" s="70">
        <f>'TRA_Stock EU28'!L173-'TRA_Stock UK'!L173</f>
        <v>0</v>
      </c>
      <c r="M173" s="70">
        <f>'TRA_Stock EU28'!M173-'TRA_Stock UK'!M173</f>
        <v>0</v>
      </c>
      <c r="N173" s="70">
        <f>'TRA_Stock EU28'!N173-'TRA_Stock UK'!N173</f>
        <v>0</v>
      </c>
      <c r="O173" s="70">
        <f>'TRA_Stock EU28'!O173-'TRA_Stock UK'!O173</f>
        <v>0</v>
      </c>
      <c r="P173" s="70">
        <f>'TRA_Stock EU28'!P173-'TRA_Stock UK'!P173</f>
        <v>0</v>
      </c>
      <c r="Q173" s="70">
        <f>'TRA_Stock EU28'!Q173-'TRA_Stock UK'!Q173</f>
        <v>0</v>
      </c>
      <c r="R173" s="70">
        <f>'TRA_Stock EU28'!R173-'TRA_Stock UK'!R173</f>
        <v>0</v>
      </c>
      <c r="S173" s="70">
        <f>'TRA_Stock EU28'!S173-'TRA_Stock UK'!S173</f>
        <v>0</v>
      </c>
      <c r="T173" s="70">
        <f>'TRA_Stock EU28'!T173-'TRA_Stock UK'!T173</f>
        <v>0</v>
      </c>
      <c r="U173" s="70">
        <f>'TRA_Stock EU28'!U173-'TRA_Stock UK'!U173</f>
        <v>0</v>
      </c>
      <c r="V173" s="70">
        <f>'TRA_Stock EU28'!V173-'TRA_Stock UK'!V173</f>
        <v>0</v>
      </c>
      <c r="W173" s="70">
        <f>'TRA_Stock EU28'!W173-'TRA_Stock UK'!W173</f>
        <v>0</v>
      </c>
      <c r="X173" s="70">
        <f>'TRA_Stock EU28'!X173-'TRA_Stock UK'!X173</f>
        <v>0</v>
      </c>
      <c r="Y173" s="70">
        <f>'TRA_Stock EU28'!Y173-'TRA_Stock UK'!Y173</f>
        <v>0</v>
      </c>
      <c r="Z173" s="70">
        <f>'TRA_Stock EU28'!Z173-'TRA_Stock UK'!Z173</f>
        <v>0</v>
      </c>
      <c r="AA173" s="70">
        <f>'TRA_Stock EU28'!AA173-'TRA_Stock UK'!AA173</f>
        <v>0</v>
      </c>
      <c r="AB173" s="70">
        <f>'TRA_Stock EU28'!AB173-'TRA_Stock UK'!AB173</f>
        <v>0</v>
      </c>
      <c r="AC173" s="70">
        <f>'TRA_Stock EU28'!AC173-'TRA_Stock UK'!AC173</f>
        <v>0</v>
      </c>
      <c r="AD173" s="70">
        <f>'TRA_Stock EU28'!AD173-'TRA_Stock UK'!AD173</f>
        <v>0</v>
      </c>
      <c r="AE173" s="70">
        <f>'TRA_Stock EU28'!AE173-'TRA_Stock UK'!AE173</f>
        <v>0</v>
      </c>
      <c r="AF173" s="70">
        <f>'TRA_Stock EU28'!AF173-'TRA_Stock UK'!AF173</f>
        <v>0</v>
      </c>
      <c r="AG173" s="70">
        <f>'TRA_Stock EU28'!AG173-'TRA_Stock UK'!AG173</f>
        <v>0</v>
      </c>
      <c r="AH173" s="70">
        <f>'TRA_Stock EU28'!AH173-'TRA_Stock UK'!AH173</f>
        <v>0</v>
      </c>
      <c r="AI173" s="70">
        <f>'TRA_Stock EU28'!AI173-'TRA_Stock UK'!AI173</f>
        <v>0</v>
      </c>
      <c r="AJ173" s="70">
        <f>'TRA_Stock EU28'!AJ173-'TRA_Stock UK'!AJ173</f>
        <v>0</v>
      </c>
      <c r="AK173" s="70">
        <f>'TRA_Stock EU28'!AK173-'TRA_Stock UK'!AK173</f>
        <v>0</v>
      </c>
      <c r="AL173" s="70">
        <f>'TRA_Stock EU28'!AL173-'TRA_Stock UK'!AL173</f>
        <v>0</v>
      </c>
      <c r="AM173" s="70">
        <f>'TRA_Stock EU28'!AM173-'TRA_Stock UK'!AM173</f>
        <v>0</v>
      </c>
      <c r="AN173" s="70">
        <f>'TRA_Stock EU28'!AN173-'TRA_Stock UK'!AN173</f>
        <v>0</v>
      </c>
      <c r="AO173" s="70">
        <f>'TRA_Stock EU28'!AO173-'TRA_Stock UK'!AO173</f>
        <v>0</v>
      </c>
      <c r="AP173" s="70">
        <f>'TRA_Stock EU28'!AP173-'TRA_Stock UK'!AP173</f>
        <v>0</v>
      </c>
      <c r="AQ173" s="70">
        <f>'TRA_Stock EU28'!AQ173-'TRA_Stock UK'!AQ173</f>
        <v>0</v>
      </c>
      <c r="AR173" s="70">
        <f>'TRA_Stock EU28'!AR173-'TRA_Stock UK'!AR173</f>
        <v>0</v>
      </c>
      <c r="AS173" s="70">
        <f>'TRA_Stock EU28'!AS173-'TRA_Stock UK'!AS173</f>
        <v>0</v>
      </c>
      <c r="AT173" s="70">
        <f>'TRA_Stock EU28'!AT173-'TRA_Stock UK'!AT173</f>
        <v>0</v>
      </c>
      <c r="AU173" s="70">
        <f>'TRA_Stock EU28'!AU173-'TRA_Stock UK'!AU173</f>
        <v>0</v>
      </c>
      <c r="AV173" s="70">
        <f>'TRA_Stock EU28'!AV173-'TRA_Stock UK'!AV173</f>
        <v>0</v>
      </c>
      <c r="AW173" s="70">
        <f>'TRA_Stock EU28'!AW173-'TRA_Stock UK'!AW173</f>
        <v>0</v>
      </c>
      <c r="AX173" s="70">
        <f>'TRA_Stock EU28'!AX173-'TRA_Stock UK'!AX173</f>
        <v>0</v>
      </c>
      <c r="AY173" s="70">
        <f>'TRA_Stock EU28'!AY173-'TRA_Stock UK'!AY173</f>
        <v>0</v>
      </c>
      <c r="AZ173" s="70">
        <f>'TRA_Stock EU28'!AZ173-'TRA_Stock UK'!AZ173</f>
        <v>0</v>
      </c>
    </row>
    <row r="174" spans="1:52" x14ac:dyDescent="0.35">
      <c r="A174" s="69" t="s">
        <v>885</v>
      </c>
      <c r="B174" s="70">
        <f>'TRA_Stock EU28'!B174-'TRA_Stock UK'!B174</f>
        <v>0</v>
      </c>
      <c r="C174" s="70">
        <f>'TRA_Stock EU28'!C174-'TRA_Stock UK'!C174</f>
        <v>0</v>
      </c>
      <c r="D174" s="70">
        <f>'TRA_Stock EU28'!D174-'TRA_Stock UK'!D174</f>
        <v>0</v>
      </c>
      <c r="E174" s="70">
        <f>'TRA_Stock EU28'!E174-'TRA_Stock UK'!E174</f>
        <v>0</v>
      </c>
      <c r="F174" s="70">
        <f>'TRA_Stock EU28'!F174-'TRA_Stock UK'!F174</f>
        <v>0</v>
      </c>
      <c r="G174" s="70">
        <f>'TRA_Stock EU28'!G174-'TRA_Stock UK'!G174</f>
        <v>0</v>
      </c>
      <c r="H174" s="70">
        <f>'TRA_Stock EU28'!H174-'TRA_Stock UK'!H174</f>
        <v>0</v>
      </c>
      <c r="I174" s="70">
        <f>'TRA_Stock EU28'!I174-'TRA_Stock UK'!I174</f>
        <v>0</v>
      </c>
      <c r="J174" s="70">
        <f>'TRA_Stock EU28'!J174-'TRA_Stock UK'!J174</f>
        <v>0</v>
      </c>
      <c r="K174" s="70">
        <f>'TRA_Stock EU28'!K174-'TRA_Stock UK'!K174</f>
        <v>0</v>
      </c>
      <c r="L174" s="70">
        <f>'TRA_Stock EU28'!L174-'TRA_Stock UK'!L174</f>
        <v>0</v>
      </c>
      <c r="M174" s="70">
        <f>'TRA_Stock EU28'!M174-'TRA_Stock UK'!M174</f>
        <v>0</v>
      </c>
      <c r="N174" s="70">
        <f>'TRA_Stock EU28'!N174-'TRA_Stock UK'!N174</f>
        <v>0</v>
      </c>
      <c r="O174" s="70">
        <f>'TRA_Stock EU28'!O174-'TRA_Stock UK'!O174</f>
        <v>0</v>
      </c>
      <c r="P174" s="70">
        <f>'TRA_Stock EU28'!P174-'TRA_Stock UK'!P174</f>
        <v>0</v>
      </c>
      <c r="Q174" s="70">
        <f>'TRA_Stock EU28'!Q174-'TRA_Stock UK'!Q174</f>
        <v>0</v>
      </c>
      <c r="R174" s="70">
        <f>'TRA_Stock EU28'!R174-'TRA_Stock UK'!R174</f>
        <v>0</v>
      </c>
      <c r="S174" s="70">
        <f>'TRA_Stock EU28'!S174-'TRA_Stock UK'!S174</f>
        <v>0</v>
      </c>
      <c r="T174" s="70">
        <f>'TRA_Stock EU28'!T174-'TRA_Stock UK'!T174</f>
        <v>0</v>
      </c>
      <c r="U174" s="70">
        <f>'TRA_Stock EU28'!U174-'TRA_Stock UK'!U174</f>
        <v>0</v>
      </c>
      <c r="V174" s="70">
        <f>'TRA_Stock EU28'!V174-'TRA_Stock UK'!V174</f>
        <v>0</v>
      </c>
      <c r="W174" s="70">
        <f>'TRA_Stock EU28'!W174-'TRA_Stock UK'!W174</f>
        <v>0</v>
      </c>
      <c r="X174" s="70">
        <f>'TRA_Stock EU28'!X174-'TRA_Stock UK'!X174</f>
        <v>0</v>
      </c>
      <c r="Y174" s="70">
        <f>'TRA_Stock EU28'!Y174-'TRA_Stock UK'!Y174</f>
        <v>0</v>
      </c>
      <c r="Z174" s="70">
        <f>'TRA_Stock EU28'!Z174-'TRA_Stock UK'!Z174</f>
        <v>0</v>
      </c>
      <c r="AA174" s="70">
        <f>'TRA_Stock EU28'!AA174-'TRA_Stock UK'!AA174</f>
        <v>0</v>
      </c>
      <c r="AB174" s="70">
        <f>'TRA_Stock EU28'!AB174-'TRA_Stock UK'!AB174</f>
        <v>0</v>
      </c>
      <c r="AC174" s="70">
        <f>'TRA_Stock EU28'!AC174-'TRA_Stock UK'!AC174</f>
        <v>0</v>
      </c>
      <c r="AD174" s="70">
        <f>'TRA_Stock EU28'!AD174-'TRA_Stock UK'!AD174</f>
        <v>0</v>
      </c>
      <c r="AE174" s="70">
        <f>'TRA_Stock EU28'!AE174-'TRA_Stock UK'!AE174</f>
        <v>0</v>
      </c>
      <c r="AF174" s="70">
        <f>'TRA_Stock EU28'!AF174-'TRA_Stock UK'!AF174</f>
        <v>0</v>
      </c>
      <c r="AG174" s="70">
        <f>'TRA_Stock EU28'!AG174-'TRA_Stock UK'!AG174</f>
        <v>0</v>
      </c>
      <c r="AH174" s="70">
        <f>'TRA_Stock EU28'!AH174-'TRA_Stock UK'!AH174</f>
        <v>0</v>
      </c>
      <c r="AI174" s="70">
        <f>'TRA_Stock EU28'!AI174-'TRA_Stock UK'!AI174</f>
        <v>0</v>
      </c>
      <c r="AJ174" s="70">
        <f>'TRA_Stock EU28'!AJ174-'TRA_Stock UK'!AJ174</f>
        <v>0</v>
      </c>
      <c r="AK174" s="70">
        <f>'TRA_Stock EU28'!AK174-'TRA_Stock UK'!AK174</f>
        <v>0</v>
      </c>
      <c r="AL174" s="70">
        <f>'TRA_Stock EU28'!AL174-'TRA_Stock UK'!AL174</f>
        <v>0</v>
      </c>
      <c r="AM174" s="70">
        <f>'TRA_Stock EU28'!AM174-'TRA_Stock UK'!AM174</f>
        <v>0</v>
      </c>
      <c r="AN174" s="70">
        <f>'TRA_Stock EU28'!AN174-'TRA_Stock UK'!AN174</f>
        <v>0</v>
      </c>
      <c r="AO174" s="70">
        <f>'TRA_Stock EU28'!AO174-'TRA_Stock UK'!AO174</f>
        <v>0</v>
      </c>
      <c r="AP174" s="70">
        <f>'TRA_Stock EU28'!AP174-'TRA_Stock UK'!AP174</f>
        <v>0</v>
      </c>
      <c r="AQ174" s="70">
        <f>'TRA_Stock EU28'!AQ174-'TRA_Stock UK'!AQ174</f>
        <v>0</v>
      </c>
      <c r="AR174" s="70">
        <f>'TRA_Stock EU28'!AR174-'TRA_Stock UK'!AR174</f>
        <v>0</v>
      </c>
      <c r="AS174" s="70">
        <f>'TRA_Stock EU28'!AS174-'TRA_Stock UK'!AS174</f>
        <v>0</v>
      </c>
      <c r="AT174" s="70">
        <f>'TRA_Stock EU28'!AT174-'TRA_Stock UK'!AT174</f>
        <v>0</v>
      </c>
      <c r="AU174" s="70">
        <f>'TRA_Stock EU28'!AU174-'TRA_Stock UK'!AU174</f>
        <v>0</v>
      </c>
      <c r="AV174" s="70">
        <f>'TRA_Stock EU28'!AV174-'TRA_Stock UK'!AV174</f>
        <v>0</v>
      </c>
      <c r="AW174" s="70">
        <f>'TRA_Stock EU28'!AW174-'TRA_Stock UK'!AW174</f>
        <v>0</v>
      </c>
      <c r="AX174" s="70">
        <f>'TRA_Stock EU28'!AX174-'TRA_Stock UK'!AX174</f>
        <v>0</v>
      </c>
      <c r="AY174" s="70">
        <f>'TRA_Stock EU28'!AY174-'TRA_Stock UK'!AY174</f>
        <v>0</v>
      </c>
      <c r="AZ174" s="70">
        <f>'TRA_Stock EU28'!AZ174-'TRA_Stock UK'!AZ174</f>
        <v>0</v>
      </c>
    </row>
    <row r="175" spans="1:52" x14ac:dyDescent="0.35">
      <c r="A175" s="69" t="s">
        <v>886</v>
      </c>
      <c r="B175" s="70">
        <f>'TRA_Stock EU28'!B175-'TRA_Stock UK'!B175</f>
        <v>0</v>
      </c>
      <c r="C175" s="70">
        <f>'TRA_Stock EU28'!C175-'TRA_Stock UK'!C175</f>
        <v>0</v>
      </c>
      <c r="D175" s="70">
        <f>'TRA_Stock EU28'!D175-'TRA_Stock UK'!D175</f>
        <v>0</v>
      </c>
      <c r="E175" s="70">
        <f>'TRA_Stock EU28'!E175-'TRA_Stock UK'!E175</f>
        <v>0</v>
      </c>
      <c r="F175" s="70">
        <f>'TRA_Stock EU28'!F175-'TRA_Stock UK'!F175</f>
        <v>0</v>
      </c>
      <c r="G175" s="70">
        <f>'TRA_Stock EU28'!G175-'TRA_Stock UK'!G175</f>
        <v>0</v>
      </c>
      <c r="H175" s="70">
        <f>'TRA_Stock EU28'!H175-'TRA_Stock UK'!H175</f>
        <v>0</v>
      </c>
      <c r="I175" s="70">
        <f>'TRA_Stock EU28'!I175-'TRA_Stock UK'!I175</f>
        <v>0</v>
      </c>
      <c r="J175" s="70">
        <f>'TRA_Stock EU28'!J175-'TRA_Stock UK'!J175</f>
        <v>0</v>
      </c>
      <c r="K175" s="70">
        <f>'TRA_Stock EU28'!K175-'TRA_Stock UK'!K175</f>
        <v>0</v>
      </c>
      <c r="L175" s="70">
        <f>'TRA_Stock EU28'!L175-'TRA_Stock UK'!L175</f>
        <v>0</v>
      </c>
      <c r="M175" s="70">
        <f>'TRA_Stock EU28'!M175-'TRA_Stock UK'!M175</f>
        <v>0</v>
      </c>
      <c r="N175" s="70">
        <f>'TRA_Stock EU28'!N175-'TRA_Stock UK'!N175</f>
        <v>0</v>
      </c>
      <c r="O175" s="70">
        <f>'TRA_Stock EU28'!O175-'TRA_Stock UK'!O175</f>
        <v>0</v>
      </c>
      <c r="P175" s="70">
        <f>'TRA_Stock EU28'!P175-'TRA_Stock UK'!P175</f>
        <v>0</v>
      </c>
      <c r="Q175" s="70">
        <f>'TRA_Stock EU28'!Q175-'TRA_Stock UK'!Q175</f>
        <v>0</v>
      </c>
      <c r="R175" s="70">
        <f>'TRA_Stock EU28'!R175-'TRA_Stock UK'!R175</f>
        <v>0</v>
      </c>
      <c r="S175" s="70">
        <f>'TRA_Stock EU28'!S175-'TRA_Stock UK'!S175</f>
        <v>0</v>
      </c>
      <c r="T175" s="70">
        <f>'TRA_Stock EU28'!T175-'TRA_Stock UK'!T175</f>
        <v>0</v>
      </c>
      <c r="U175" s="70">
        <f>'TRA_Stock EU28'!U175-'TRA_Stock UK'!U175</f>
        <v>0</v>
      </c>
      <c r="V175" s="70">
        <f>'TRA_Stock EU28'!V175-'TRA_Stock UK'!V175</f>
        <v>0</v>
      </c>
      <c r="W175" s="70">
        <f>'TRA_Stock EU28'!W175-'TRA_Stock UK'!W175</f>
        <v>0</v>
      </c>
      <c r="X175" s="70">
        <f>'TRA_Stock EU28'!X175-'TRA_Stock UK'!X175</f>
        <v>0</v>
      </c>
      <c r="Y175" s="70">
        <f>'TRA_Stock EU28'!Y175-'TRA_Stock UK'!Y175</f>
        <v>0</v>
      </c>
      <c r="Z175" s="70">
        <f>'TRA_Stock EU28'!Z175-'TRA_Stock UK'!Z175</f>
        <v>0</v>
      </c>
      <c r="AA175" s="70">
        <f>'TRA_Stock EU28'!AA175-'TRA_Stock UK'!AA175</f>
        <v>0</v>
      </c>
      <c r="AB175" s="70">
        <f>'TRA_Stock EU28'!AB175-'TRA_Stock UK'!AB175</f>
        <v>0</v>
      </c>
      <c r="AC175" s="70">
        <f>'TRA_Stock EU28'!AC175-'TRA_Stock UK'!AC175</f>
        <v>0</v>
      </c>
      <c r="AD175" s="70">
        <f>'TRA_Stock EU28'!AD175-'TRA_Stock UK'!AD175</f>
        <v>1.999996501157532</v>
      </c>
      <c r="AE175" s="70">
        <f>'TRA_Stock EU28'!AE175-'TRA_Stock UK'!AE175</f>
        <v>16.999849820764247</v>
      </c>
      <c r="AF175" s="70">
        <f>'TRA_Stock EU28'!AF175-'TRA_Stock UK'!AF175</f>
        <v>80.999404278824926</v>
      </c>
      <c r="AG175" s="70">
        <f>'TRA_Stock EU28'!AG175-'TRA_Stock UK'!AG175</f>
        <v>216.99968523020502</v>
      </c>
      <c r="AH175" s="70">
        <f>'TRA_Stock EU28'!AH175-'TRA_Stock UK'!AH175</f>
        <v>429.00275901464613</v>
      </c>
      <c r="AI175" s="70">
        <f>'TRA_Stock EU28'!AI175-'TRA_Stock UK'!AI175</f>
        <v>727.00175574993534</v>
      </c>
      <c r="AJ175" s="70">
        <f>'TRA_Stock EU28'!AJ175-'TRA_Stock UK'!AJ175</f>
        <v>1105.0010060771206</v>
      </c>
      <c r="AK175" s="70">
        <f>'TRA_Stock EU28'!AK175-'TRA_Stock UK'!AK175</f>
        <v>1563.9949165782025</v>
      </c>
      <c r="AL175" s="70">
        <f>'TRA_Stock EU28'!AL175-'TRA_Stock UK'!AL175</f>
        <v>2109.989845498545</v>
      </c>
      <c r="AM175" s="70">
        <f>'TRA_Stock EU28'!AM175-'TRA_Stock UK'!AM175</f>
        <v>2724.0025182140243</v>
      </c>
      <c r="AN175" s="70">
        <f>'TRA_Stock EU28'!AN175-'TRA_Stock UK'!AN175</f>
        <v>3408.0075252230813</v>
      </c>
      <c r="AO175" s="70">
        <f>'TRA_Stock EU28'!AO175-'TRA_Stock UK'!AO175</f>
        <v>4155.9979231821471</v>
      </c>
      <c r="AP175" s="70">
        <f>'TRA_Stock EU28'!AP175-'TRA_Stock UK'!AP175</f>
        <v>4961.0284549703429</v>
      </c>
      <c r="AQ175" s="70">
        <f>'TRA_Stock EU28'!AQ175-'TRA_Stock UK'!AQ175</f>
        <v>5835.038465200616</v>
      </c>
      <c r="AR175" s="70">
        <f>'TRA_Stock EU28'!AR175-'TRA_Stock UK'!AR175</f>
        <v>6786.0083632254446</v>
      </c>
      <c r="AS175" s="70">
        <f>'TRA_Stock EU28'!AS175-'TRA_Stock UK'!AS175</f>
        <v>7813.9455885361103</v>
      </c>
      <c r="AT175" s="70">
        <f>'TRA_Stock EU28'!AT175-'TRA_Stock UK'!AT175</f>
        <v>8913.0886099485797</v>
      </c>
      <c r="AU175" s="70">
        <f>'TRA_Stock EU28'!AU175-'TRA_Stock UK'!AU175</f>
        <v>10091.03669770287</v>
      </c>
      <c r="AV175" s="70">
        <f>'TRA_Stock EU28'!AV175-'TRA_Stock UK'!AV175</f>
        <v>11331.048410778258</v>
      </c>
      <c r="AW175" s="70">
        <f>'TRA_Stock EU28'!AW175-'TRA_Stock UK'!AW175</f>
        <v>12630.000615100147</v>
      </c>
      <c r="AX175" s="70">
        <f>'TRA_Stock EU28'!AX175-'TRA_Stock UK'!AX175</f>
        <v>13981.939833270722</v>
      </c>
      <c r="AY175" s="70">
        <f>'TRA_Stock EU28'!AY175-'TRA_Stock UK'!AY175</f>
        <v>15392.073919287366</v>
      </c>
      <c r="AZ175" s="70">
        <f>'TRA_Stock EU28'!AZ175-'TRA_Stock UK'!AZ175</f>
        <v>16871.068533829944</v>
      </c>
    </row>
    <row r="176" spans="1:52" x14ac:dyDescent="0.35">
      <c r="A176" s="69" t="s">
        <v>893</v>
      </c>
      <c r="B176" s="70">
        <f>'TRA_Stock EU28'!B176-'TRA_Stock UK'!B176</f>
        <v>0</v>
      </c>
      <c r="C176" s="70">
        <f>'TRA_Stock EU28'!C176-'TRA_Stock UK'!C176</f>
        <v>0</v>
      </c>
      <c r="D176" s="70">
        <f>'TRA_Stock EU28'!D176-'TRA_Stock UK'!D176</f>
        <v>0</v>
      </c>
      <c r="E176" s="70">
        <f>'TRA_Stock EU28'!E176-'TRA_Stock UK'!E176</f>
        <v>0</v>
      </c>
      <c r="F176" s="70">
        <f>'TRA_Stock EU28'!F176-'TRA_Stock UK'!F176</f>
        <v>0</v>
      </c>
      <c r="G176" s="70">
        <f>'TRA_Stock EU28'!G176-'TRA_Stock UK'!G176</f>
        <v>0</v>
      </c>
      <c r="H176" s="70">
        <f>'TRA_Stock EU28'!H176-'TRA_Stock UK'!H176</f>
        <v>0</v>
      </c>
      <c r="I176" s="70">
        <f>'TRA_Stock EU28'!I176-'TRA_Stock UK'!I176</f>
        <v>0</v>
      </c>
      <c r="J176" s="70">
        <f>'TRA_Stock EU28'!J176-'TRA_Stock UK'!J176</f>
        <v>0</v>
      </c>
      <c r="K176" s="70">
        <f>'TRA_Stock EU28'!K176-'TRA_Stock UK'!K176</f>
        <v>0</v>
      </c>
      <c r="L176" s="70">
        <f>'TRA_Stock EU28'!L176-'TRA_Stock UK'!L176</f>
        <v>0</v>
      </c>
      <c r="M176" s="70">
        <f>'TRA_Stock EU28'!M176-'TRA_Stock UK'!M176</f>
        <v>0</v>
      </c>
      <c r="N176" s="70">
        <f>'TRA_Stock EU28'!N176-'TRA_Stock UK'!N176</f>
        <v>0</v>
      </c>
      <c r="O176" s="70">
        <f>'TRA_Stock EU28'!O176-'TRA_Stock UK'!O176</f>
        <v>0</v>
      </c>
      <c r="P176" s="70">
        <f>'TRA_Stock EU28'!P176-'TRA_Stock UK'!P176</f>
        <v>0</v>
      </c>
      <c r="Q176" s="70">
        <f>'TRA_Stock EU28'!Q176-'TRA_Stock UK'!Q176</f>
        <v>0</v>
      </c>
      <c r="R176" s="70">
        <f>'TRA_Stock EU28'!R176-'TRA_Stock UK'!R176</f>
        <v>0</v>
      </c>
      <c r="S176" s="70">
        <f>'TRA_Stock EU28'!S176-'TRA_Stock UK'!S176</f>
        <v>0</v>
      </c>
      <c r="T176" s="70">
        <f>'TRA_Stock EU28'!T176-'TRA_Stock UK'!T176</f>
        <v>0</v>
      </c>
      <c r="U176" s="70">
        <f>'TRA_Stock EU28'!U176-'TRA_Stock UK'!U176</f>
        <v>0</v>
      </c>
      <c r="V176" s="70">
        <f>'TRA_Stock EU28'!V176-'TRA_Stock UK'!V176</f>
        <v>0</v>
      </c>
      <c r="W176" s="70">
        <f>'TRA_Stock EU28'!W176-'TRA_Stock UK'!W176</f>
        <v>0</v>
      </c>
      <c r="X176" s="70">
        <f>'TRA_Stock EU28'!X176-'TRA_Stock UK'!X176</f>
        <v>0</v>
      </c>
      <c r="Y176" s="70">
        <f>'TRA_Stock EU28'!Y176-'TRA_Stock UK'!Y176</f>
        <v>0</v>
      </c>
      <c r="Z176" s="70">
        <f>'TRA_Stock EU28'!Z176-'TRA_Stock UK'!Z176</f>
        <v>0</v>
      </c>
      <c r="AA176" s="70">
        <f>'TRA_Stock EU28'!AA176-'TRA_Stock UK'!AA176</f>
        <v>0</v>
      </c>
      <c r="AB176" s="70">
        <f>'TRA_Stock EU28'!AB176-'TRA_Stock UK'!AB176</f>
        <v>0</v>
      </c>
      <c r="AC176" s="70">
        <f>'TRA_Stock EU28'!AC176-'TRA_Stock UK'!AC176</f>
        <v>0</v>
      </c>
      <c r="AD176" s="70">
        <f>'TRA_Stock EU28'!AD176-'TRA_Stock UK'!AD176</f>
        <v>0</v>
      </c>
      <c r="AE176" s="70">
        <f>'TRA_Stock EU28'!AE176-'TRA_Stock UK'!AE176</f>
        <v>0</v>
      </c>
      <c r="AF176" s="70">
        <f>'TRA_Stock EU28'!AF176-'TRA_Stock UK'!AF176</f>
        <v>0</v>
      </c>
      <c r="AG176" s="70">
        <f>'TRA_Stock EU28'!AG176-'TRA_Stock UK'!AG176</f>
        <v>0</v>
      </c>
      <c r="AH176" s="70">
        <f>'TRA_Stock EU28'!AH176-'TRA_Stock UK'!AH176</f>
        <v>0</v>
      </c>
      <c r="AI176" s="70">
        <f>'TRA_Stock EU28'!AI176-'TRA_Stock UK'!AI176</f>
        <v>0</v>
      </c>
      <c r="AJ176" s="70">
        <f>'TRA_Stock EU28'!AJ176-'TRA_Stock UK'!AJ176</f>
        <v>0</v>
      </c>
      <c r="AK176" s="70">
        <f>'TRA_Stock EU28'!AK176-'TRA_Stock UK'!AK176</f>
        <v>0</v>
      </c>
      <c r="AL176" s="70">
        <f>'TRA_Stock EU28'!AL176-'TRA_Stock UK'!AL176</f>
        <v>0</v>
      </c>
      <c r="AM176" s="70">
        <f>'TRA_Stock EU28'!AM176-'TRA_Stock UK'!AM176</f>
        <v>0</v>
      </c>
      <c r="AN176" s="70">
        <f>'TRA_Stock EU28'!AN176-'TRA_Stock UK'!AN176</f>
        <v>0</v>
      </c>
      <c r="AO176" s="70">
        <f>'TRA_Stock EU28'!AO176-'TRA_Stock UK'!AO176</f>
        <v>0</v>
      </c>
      <c r="AP176" s="70">
        <f>'TRA_Stock EU28'!AP176-'TRA_Stock UK'!AP176</f>
        <v>0</v>
      </c>
      <c r="AQ176" s="70">
        <f>'TRA_Stock EU28'!AQ176-'TRA_Stock UK'!AQ176</f>
        <v>0</v>
      </c>
      <c r="AR176" s="70">
        <f>'TRA_Stock EU28'!AR176-'TRA_Stock UK'!AR176</f>
        <v>0</v>
      </c>
      <c r="AS176" s="70">
        <f>'TRA_Stock EU28'!AS176-'TRA_Stock UK'!AS176</f>
        <v>0</v>
      </c>
      <c r="AT176" s="70">
        <f>'TRA_Stock EU28'!AT176-'TRA_Stock UK'!AT176</f>
        <v>0</v>
      </c>
      <c r="AU176" s="70">
        <f>'TRA_Stock EU28'!AU176-'TRA_Stock UK'!AU176</f>
        <v>0</v>
      </c>
      <c r="AV176" s="70">
        <f>'TRA_Stock EU28'!AV176-'TRA_Stock UK'!AV176</f>
        <v>0</v>
      </c>
      <c r="AW176" s="70">
        <f>'TRA_Stock EU28'!AW176-'TRA_Stock UK'!AW176</f>
        <v>0</v>
      </c>
      <c r="AX176" s="70">
        <f>'TRA_Stock EU28'!AX176-'TRA_Stock UK'!AX176</f>
        <v>0</v>
      </c>
      <c r="AY176" s="70">
        <f>'TRA_Stock EU28'!AY176-'TRA_Stock UK'!AY176</f>
        <v>0</v>
      </c>
      <c r="AZ176" s="70">
        <f>'TRA_Stock EU28'!AZ176-'TRA_Stock UK'!AZ176</f>
        <v>0</v>
      </c>
    </row>
    <row r="177" spans="1:52" x14ac:dyDescent="0.35">
      <c r="A177" s="67" t="s">
        <v>887</v>
      </c>
      <c r="B177" s="68">
        <f>'TRA_Stock EU28'!B177-'TRA_Stock UK'!B177</f>
        <v>0</v>
      </c>
      <c r="C177" s="68">
        <f>'TRA_Stock EU28'!C177-'TRA_Stock UK'!C177</f>
        <v>0</v>
      </c>
      <c r="D177" s="68">
        <f>'TRA_Stock EU28'!D177-'TRA_Stock UK'!D177</f>
        <v>0</v>
      </c>
      <c r="E177" s="68">
        <f>'TRA_Stock EU28'!E177-'TRA_Stock UK'!E177</f>
        <v>0</v>
      </c>
      <c r="F177" s="68">
        <f>'TRA_Stock EU28'!F177-'TRA_Stock UK'!F177</f>
        <v>0</v>
      </c>
      <c r="G177" s="68">
        <f>'TRA_Stock EU28'!G177-'TRA_Stock UK'!G177</f>
        <v>0</v>
      </c>
      <c r="H177" s="68">
        <f>'TRA_Stock EU28'!H177-'TRA_Stock UK'!H177</f>
        <v>0</v>
      </c>
      <c r="I177" s="68">
        <f>'TRA_Stock EU28'!I177-'TRA_Stock UK'!I177</f>
        <v>0</v>
      </c>
      <c r="J177" s="68">
        <f>'TRA_Stock EU28'!J177-'TRA_Stock UK'!J177</f>
        <v>0</v>
      </c>
      <c r="K177" s="68">
        <f>'TRA_Stock EU28'!K177-'TRA_Stock UK'!K177</f>
        <v>0</v>
      </c>
      <c r="L177" s="68">
        <f>'TRA_Stock EU28'!L177-'TRA_Stock UK'!L177</f>
        <v>0</v>
      </c>
      <c r="M177" s="68">
        <f>'TRA_Stock EU28'!M177-'TRA_Stock UK'!M177</f>
        <v>0</v>
      </c>
      <c r="N177" s="68">
        <f>'TRA_Stock EU28'!N177-'TRA_Stock UK'!N177</f>
        <v>0</v>
      </c>
      <c r="O177" s="68">
        <f>'TRA_Stock EU28'!O177-'TRA_Stock UK'!O177</f>
        <v>0</v>
      </c>
      <c r="P177" s="68">
        <f>'TRA_Stock EU28'!P177-'TRA_Stock UK'!P177</f>
        <v>0</v>
      </c>
      <c r="Q177" s="68">
        <f>'TRA_Stock EU28'!Q177-'TRA_Stock UK'!Q177</f>
        <v>0</v>
      </c>
      <c r="R177" s="68">
        <f>'TRA_Stock EU28'!R177-'TRA_Stock UK'!R177</f>
        <v>2.0000069836195413</v>
      </c>
      <c r="S177" s="68">
        <f>'TRA_Stock EU28'!S177-'TRA_Stock UK'!S177</f>
        <v>4.0000273326114213</v>
      </c>
      <c r="T177" s="68">
        <f>'TRA_Stock EU28'!T177-'TRA_Stock UK'!T177</f>
        <v>7.9999995707962643</v>
      </c>
      <c r="U177" s="68">
        <f>'TRA_Stock EU28'!U177-'TRA_Stock UK'!U177</f>
        <v>13.000067264702507</v>
      </c>
      <c r="V177" s="68">
        <f>'TRA_Stock EU28'!V177-'TRA_Stock UK'!V177</f>
        <v>20.00001664844886</v>
      </c>
      <c r="W177" s="68">
        <f>'TRA_Stock EU28'!W177-'TRA_Stock UK'!W177</f>
        <v>20.000018536004795</v>
      </c>
      <c r="X177" s="68">
        <f>'TRA_Stock EU28'!X177-'TRA_Stock UK'!X177</f>
        <v>19.999999834681137</v>
      </c>
      <c r="Y177" s="68">
        <f>'TRA_Stock EU28'!Y177-'TRA_Stock UK'!Y177</f>
        <v>19.000001160106272</v>
      </c>
      <c r="Z177" s="68">
        <f>'TRA_Stock EU28'!Z177-'TRA_Stock UK'!Z177</f>
        <v>14.999911339536061</v>
      </c>
      <c r="AA177" s="68">
        <f>'TRA_Stock EU28'!AA177-'TRA_Stock UK'!AA177</f>
        <v>10.999945886332068</v>
      </c>
      <c r="AB177" s="68">
        <f>'TRA_Stock EU28'!AB177-'TRA_Stock UK'!AB177</f>
        <v>8.0000293108907954</v>
      </c>
      <c r="AC177" s="68">
        <f>'TRA_Stock EU28'!AC177-'TRA_Stock UK'!AC177</f>
        <v>3.9999640494622684</v>
      </c>
      <c r="AD177" s="68">
        <f>'TRA_Stock EU28'!AD177-'TRA_Stock UK'!AD177</f>
        <v>0</v>
      </c>
      <c r="AE177" s="68">
        <f>'TRA_Stock EU28'!AE177-'TRA_Stock UK'!AE177</f>
        <v>0</v>
      </c>
      <c r="AF177" s="68">
        <f>'TRA_Stock EU28'!AF177-'TRA_Stock UK'!AF177</f>
        <v>123.99891852259536</v>
      </c>
      <c r="AG177" s="68">
        <f>'TRA_Stock EU28'!AG177-'TRA_Stock UK'!AG177</f>
        <v>499.9959191585798</v>
      </c>
      <c r="AH177" s="68">
        <f>'TRA_Stock EU28'!AH177-'TRA_Stock UK'!AH177</f>
        <v>1152.0060003138572</v>
      </c>
      <c r="AI177" s="68">
        <f>'TRA_Stock EU28'!AI177-'TRA_Stock UK'!AI177</f>
        <v>2095.0043211362436</v>
      </c>
      <c r="AJ177" s="68">
        <f>'TRA_Stock EU28'!AJ177-'TRA_Stock UK'!AJ177</f>
        <v>3313.0056851894938</v>
      </c>
      <c r="AK177" s="68">
        <f>'TRA_Stock EU28'!AK177-'TRA_Stock UK'!AK177</f>
        <v>4798.9840071063645</v>
      </c>
      <c r="AL177" s="68">
        <f>'TRA_Stock EU28'!AL177-'TRA_Stock UK'!AL177</f>
        <v>6523.9680282132958</v>
      </c>
      <c r="AM177" s="68">
        <f>'TRA_Stock EU28'!AM177-'TRA_Stock UK'!AM177</f>
        <v>8478.0043528974093</v>
      </c>
      <c r="AN177" s="68">
        <f>'TRA_Stock EU28'!AN177-'TRA_Stock UK'!AN177</f>
        <v>10582.023642387388</v>
      </c>
      <c r="AO177" s="68">
        <f>'TRA_Stock EU28'!AO177-'TRA_Stock UK'!AO177</f>
        <v>12847.993204094972</v>
      </c>
      <c r="AP177" s="68">
        <f>'TRA_Stock EU28'!AP177-'TRA_Stock UK'!AP177</f>
        <v>15285.084781197127</v>
      </c>
      <c r="AQ177" s="68">
        <f>'TRA_Stock EU28'!AQ177-'TRA_Stock UK'!AQ177</f>
        <v>17932.115225154746</v>
      </c>
      <c r="AR177" s="68">
        <f>'TRA_Stock EU28'!AR177-'TRA_Stock UK'!AR177</f>
        <v>20773.025765298549</v>
      </c>
      <c r="AS177" s="68">
        <f>'TRA_Stock EU28'!AS177-'TRA_Stock UK'!AS177</f>
        <v>23810.834256514303</v>
      </c>
      <c r="AT177" s="68">
        <f>'TRA_Stock EU28'!AT177-'TRA_Stock UK'!AT177</f>
        <v>27043.2669014901</v>
      </c>
      <c r="AU177" s="68">
        <f>'TRA_Stock EU28'!AU177-'TRA_Stock UK'!AU177</f>
        <v>30483.111575112722</v>
      </c>
      <c r="AV177" s="68">
        <f>'TRA_Stock EU28'!AV177-'TRA_Stock UK'!AV177</f>
        <v>34103.143575500144</v>
      </c>
      <c r="AW177" s="68">
        <f>'TRA_Stock EU28'!AW177-'TRA_Stock UK'!AW177</f>
        <v>37933.999076713197</v>
      </c>
      <c r="AX177" s="68">
        <f>'TRA_Stock EU28'!AX177-'TRA_Stock UK'!AX177</f>
        <v>41909.821685856485</v>
      </c>
      <c r="AY177" s="68">
        <f>'TRA_Stock EU28'!AY177-'TRA_Stock UK'!AY177</f>
        <v>46057.215072048442</v>
      </c>
      <c r="AZ177" s="68">
        <f>'TRA_Stock EU28'!AZ177-'TRA_Stock UK'!AZ177</f>
        <v>50402.20668373075</v>
      </c>
    </row>
    <row r="178" spans="1:52" x14ac:dyDescent="0.35">
      <c r="A178" s="69" t="s">
        <v>888</v>
      </c>
      <c r="B178" s="70">
        <f>'TRA_Stock EU28'!B178-'TRA_Stock UK'!B178</f>
        <v>0</v>
      </c>
      <c r="C178" s="70">
        <f>'TRA_Stock EU28'!C178-'TRA_Stock UK'!C178</f>
        <v>0</v>
      </c>
      <c r="D178" s="70">
        <f>'TRA_Stock EU28'!D178-'TRA_Stock UK'!D178</f>
        <v>0</v>
      </c>
      <c r="E178" s="70">
        <f>'TRA_Stock EU28'!E178-'TRA_Stock UK'!E178</f>
        <v>0</v>
      </c>
      <c r="F178" s="70">
        <f>'TRA_Stock EU28'!F178-'TRA_Stock UK'!F178</f>
        <v>0</v>
      </c>
      <c r="G178" s="70">
        <f>'TRA_Stock EU28'!G178-'TRA_Stock UK'!G178</f>
        <v>0</v>
      </c>
      <c r="H178" s="70">
        <f>'TRA_Stock EU28'!H178-'TRA_Stock UK'!H178</f>
        <v>0</v>
      </c>
      <c r="I178" s="70">
        <f>'TRA_Stock EU28'!I178-'TRA_Stock UK'!I178</f>
        <v>0</v>
      </c>
      <c r="J178" s="70">
        <f>'TRA_Stock EU28'!J178-'TRA_Stock UK'!J178</f>
        <v>0</v>
      </c>
      <c r="K178" s="70">
        <f>'TRA_Stock EU28'!K178-'TRA_Stock UK'!K178</f>
        <v>0</v>
      </c>
      <c r="L178" s="70">
        <f>'TRA_Stock EU28'!L178-'TRA_Stock UK'!L178</f>
        <v>0</v>
      </c>
      <c r="M178" s="70">
        <f>'TRA_Stock EU28'!M178-'TRA_Stock UK'!M178</f>
        <v>0</v>
      </c>
      <c r="N178" s="70">
        <f>'TRA_Stock EU28'!N178-'TRA_Stock UK'!N178</f>
        <v>0</v>
      </c>
      <c r="O178" s="70">
        <f>'TRA_Stock EU28'!O178-'TRA_Stock UK'!O178</f>
        <v>0</v>
      </c>
      <c r="P178" s="70">
        <f>'TRA_Stock EU28'!P178-'TRA_Stock UK'!P178</f>
        <v>0</v>
      </c>
      <c r="Q178" s="70">
        <f>'TRA_Stock EU28'!Q178-'TRA_Stock UK'!Q178</f>
        <v>0</v>
      </c>
      <c r="R178" s="70">
        <f>'TRA_Stock EU28'!R178-'TRA_Stock UK'!R178</f>
        <v>0</v>
      </c>
      <c r="S178" s="70">
        <f>'TRA_Stock EU28'!S178-'TRA_Stock UK'!S178</f>
        <v>0</v>
      </c>
      <c r="T178" s="70">
        <f>'TRA_Stock EU28'!T178-'TRA_Stock UK'!T178</f>
        <v>0</v>
      </c>
      <c r="U178" s="70">
        <f>'TRA_Stock EU28'!U178-'TRA_Stock UK'!U178</f>
        <v>0</v>
      </c>
      <c r="V178" s="70">
        <f>'TRA_Stock EU28'!V178-'TRA_Stock UK'!V178</f>
        <v>0</v>
      </c>
      <c r="W178" s="70">
        <f>'TRA_Stock EU28'!W178-'TRA_Stock UK'!W178</f>
        <v>0</v>
      </c>
      <c r="X178" s="70">
        <f>'TRA_Stock EU28'!X178-'TRA_Stock UK'!X178</f>
        <v>0</v>
      </c>
      <c r="Y178" s="70">
        <f>'TRA_Stock EU28'!Y178-'TRA_Stock UK'!Y178</f>
        <v>0</v>
      </c>
      <c r="Z178" s="70">
        <f>'TRA_Stock EU28'!Z178-'TRA_Stock UK'!Z178</f>
        <v>0</v>
      </c>
      <c r="AA178" s="70">
        <f>'TRA_Stock EU28'!AA178-'TRA_Stock UK'!AA178</f>
        <v>0</v>
      </c>
      <c r="AB178" s="70">
        <f>'TRA_Stock EU28'!AB178-'TRA_Stock UK'!AB178</f>
        <v>0</v>
      </c>
      <c r="AC178" s="70">
        <f>'TRA_Stock EU28'!AC178-'TRA_Stock UK'!AC178</f>
        <v>0</v>
      </c>
      <c r="AD178" s="70">
        <f>'TRA_Stock EU28'!AD178-'TRA_Stock UK'!AD178</f>
        <v>0</v>
      </c>
      <c r="AE178" s="70">
        <f>'TRA_Stock EU28'!AE178-'TRA_Stock UK'!AE178</f>
        <v>0</v>
      </c>
      <c r="AF178" s="70">
        <f>'TRA_Stock EU28'!AF178-'TRA_Stock UK'!AF178</f>
        <v>56.99951662585535</v>
      </c>
      <c r="AG178" s="70">
        <f>'TRA_Stock EU28'!AG178-'TRA_Stock UK'!AG178</f>
        <v>244.9976899753089</v>
      </c>
      <c r="AH178" s="70">
        <f>'TRA_Stock EU28'!AH178-'TRA_Stock UK'!AH178</f>
        <v>600.00304885954483</v>
      </c>
      <c r="AI178" s="70">
        <f>'TRA_Stock EU28'!AI178-'TRA_Stock UK'!AI178</f>
        <v>1148.0020630407382</v>
      </c>
      <c r="AJ178" s="70">
        <f>'TRA_Stock EU28'!AJ178-'TRA_Stock UK'!AJ178</f>
        <v>1902.0040387749534</v>
      </c>
      <c r="AK178" s="70">
        <f>'TRA_Stock EU28'!AK178-'TRA_Stock UK'!AK178</f>
        <v>2877.9904404350382</v>
      </c>
      <c r="AL178" s="70">
        <f>'TRA_Stock EU28'!AL178-'TRA_Stock UK'!AL178</f>
        <v>4076.9805087952391</v>
      </c>
      <c r="AM178" s="70">
        <f>'TRA_Stock EU28'!AM178-'TRA_Stock UK'!AM178</f>
        <v>5513.0028385347132</v>
      </c>
      <c r="AN178" s="70">
        <f>'TRA_Stock EU28'!AN178-'TRA_Stock UK'!AN178</f>
        <v>7144.0160133694162</v>
      </c>
      <c r="AO178" s="70">
        <f>'TRA_Stock EU28'!AO178-'TRA_Stock UK'!AO178</f>
        <v>8980.9950919524163</v>
      </c>
      <c r="AP178" s="70">
        <f>'TRA_Stock EU28'!AP178-'TRA_Stock UK'!AP178</f>
        <v>11030.060693356705</v>
      </c>
      <c r="AQ178" s="70">
        <f>'TRA_Stock EU28'!AQ178-'TRA_Stock UK'!AQ178</f>
        <v>13321.084513477967</v>
      </c>
      <c r="AR178" s="70">
        <f>'TRA_Stock EU28'!AR178-'TRA_Stock UK'!AR178</f>
        <v>15845.020654379347</v>
      </c>
      <c r="AS178" s="70">
        <f>'TRA_Stock EU28'!AS178-'TRA_Stock UK'!AS178</f>
        <v>18592.87015736353</v>
      </c>
      <c r="AT178" s="70">
        <f>'TRA_Stock EU28'!AT178-'TRA_Stock UK'!AT178</f>
        <v>21572.213806161453</v>
      </c>
      <c r="AU178" s="70">
        <f>'TRA_Stock EU28'!AU178-'TRA_Stock UK'!AU178</f>
        <v>24778.091143131907</v>
      </c>
      <c r="AV178" s="70">
        <f>'TRA_Stock EU28'!AV178-'TRA_Stock UK'!AV178</f>
        <v>28182.117710020022</v>
      </c>
      <c r="AW178" s="70">
        <f>'TRA_Stock EU28'!AW178-'TRA_Stock UK'!AW178</f>
        <v>31808.999867322662</v>
      </c>
      <c r="AX178" s="70">
        <f>'TRA_Stock EU28'!AX178-'TRA_Stock UK'!AX178</f>
        <v>35593.848682509575</v>
      </c>
      <c r="AY178" s="70">
        <f>'TRA_Stock EU28'!AY178-'TRA_Stock UK'!AY178</f>
        <v>39567.185236424091</v>
      </c>
      <c r="AZ178" s="70">
        <f>'TRA_Stock EU28'!AZ178-'TRA_Stock UK'!AZ178</f>
        <v>43728.180518645393</v>
      </c>
    </row>
    <row r="179" spans="1:52" x14ac:dyDescent="0.35">
      <c r="A179" s="71" t="s">
        <v>894</v>
      </c>
      <c r="B179" s="55">
        <f>'TRA_Stock EU28'!B179-'TRA_Stock UK'!B179</f>
        <v>0</v>
      </c>
      <c r="C179" s="55">
        <f>'TRA_Stock EU28'!C179-'TRA_Stock UK'!C179</f>
        <v>0</v>
      </c>
      <c r="D179" s="55">
        <f>'TRA_Stock EU28'!D179-'TRA_Stock UK'!D179</f>
        <v>0</v>
      </c>
      <c r="E179" s="55">
        <f>'TRA_Stock EU28'!E179-'TRA_Stock UK'!E179</f>
        <v>0</v>
      </c>
      <c r="F179" s="55">
        <f>'TRA_Stock EU28'!F179-'TRA_Stock UK'!F179</f>
        <v>0</v>
      </c>
      <c r="G179" s="55">
        <f>'TRA_Stock EU28'!G179-'TRA_Stock UK'!G179</f>
        <v>0</v>
      </c>
      <c r="H179" s="55">
        <f>'TRA_Stock EU28'!H179-'TRA_Stock UK'!H179</f>
        <v>0</v>
      </c>
      <c r="I179" s="55">
        <f>'TRA_Stock EU28'!I179-'TRA_Stock UK'!I179</f>
        <v>0</v>
      </c>
      <c r="J179" s="55">
        <f>'TRA_Stock EU28'!J179-'TRA_Stock UK'!J179</f>
        <v>0</v>
      </c>
      <c r="K179" s="55">
        <f>'TRA_Stock EU28'!K179-'TRA_Stock UK'!K179</f>
        <v>0</v>
      </c>
      <c r="L179" s="55">
        <f>'TRA_Stock EU28'!L179-'TRA_Stock UK'!L179</f>
        <v>0</v>
      </c>
      <c r="M179" s="55">
        <f>'TRA_Stock EU28'!M179-'TRA_Stock UK'!M179</f>
        <v>0</v>
      </c>
      <c r="N179" s="55">
        <f>'TRA_Stock EU28'!N179-'TRA_Stock UK'!N179</f>
        <v>0</v>
      </c>
      <c r="O179" s="55">
        <f>'TRA_Stock EU28'!O179-'TRA_Stock UK'!O179</f>
        <v>0</v>
      </c>
      <c r="P179" s="55">
        <f>'TRA_Stock EU28'!P179-'TRA_Stock UK'!P179</f>
        <v>0</v>
      </c>
      <c r="Q179" s="55">
        <f>'TRA_Stock EU28'!Q179-'TRA_Stock UK'!Q179</f>
        <v>0</v>
      </c>
      <c r="R179" s="55">
        <f>'TRA_Stock EU28'!R179-'TRA_Stock UK'!R179</f>
        <v>2.0000069836195413</v>
      </c>
      <c r="S179" s="55">
        <f>'TRA_Stock EU28'!S179-'TRA_Stock UK'!S179</f>
        <v>4.0000273326114213</v>
      </c>
      <c r="T179" s="55">
        <f>'TRA_Stock EU28'!T179-'TRA_Stock UK'!T179</f>
        <v>7.9999995707962643</v>
      </c>
      <c r="U179" s="55">
        <f>'TRA_Stock EU28'!U179-'TRA_Stock UK'!U179</f>
        <v>13.000067264702507</v>
      </c>
      <c r="V179" s="55">
        <f>'TRA_Stock EU28'!V179-'TRA_Stock UK'!V179</f>
        <v>20.00001664844886</v>
      </c>
      <c r="W179" s="55">
        <f>'TRA_Stock EU28'!W179-'TRA_Stock UK'!W179</f>
        <v>20.000018536004795</v>
      </c>
      <c r="X179" s="55">
        <f>'TRA_Stock EU28'!X179-'TRA_Stock UK'!X179</f>
        <v>19.999999834681137</v>
      </c>
      <c r="Y179" s="55">
        <f>'TRA_Stock EU28'!Y179-'TRA_Stock UK'!Y179</f>
        <v>19.000001160106272</v>
      </c>
      <c r="Z179" s="55">
        <f>'TRA_Stock EU28'!Z179-'TRA_Stock UK'!Z179</f>
        <v>14.999911339536061</v>
      </c>
      <c r="AA179" s="55">
        <f>'TRA_Stock EU28'!AA179-'TRA_Stock UK'!AA179</f>
        <v>10.999945886332068</v>
      </c>
      <c r="AB179" s="55">
        <f>'TRA_Stock EU28'!AB179-'TRA_Stock UK'!AB179</f>
        <v>8.0000293108907954</v>
      </c>
      <c r="AC179" s="55">
        <f>'TRA_Stock EU28'!AC179-'TRA_Stock UK'!AC179</f>
        <v>3.9999640494622684</v>
      </c>
      <c r="AD179" s="55">
        <f>'TRA_Stock EU28'!AD179-'TRA_Stock UK'!AD179</f>
        <v>0</v>
      </c>
      <c r="AE179" s="55">
        <f>'TRA_Stock EU28'!AE179-'TRA_Stock UK'!AE179</f>
        <v>0</v>
      </c>
      <c r="AF179" s="55">
        <f>'TRA_Stock EU28'!AF179-'TRA_Stock UK'!AF179</f>
        <v>66.999401896740011</v>
      </c>
      <c r="AG179" s="55">
        <f>'TRA_Stock EU28'!AG179-'TRA_Stock UK'!AG179</f>
        <v>254.99822918327098</v>
      </c>
      <c r="AH179" s="55">
        <f>'TRA_Stock EU28'!AH179-'TRA_Stock UK'!AH179</f>
        <v>552.00295145431221</v>
      </c>
      <c r="AI179" s="55">
        <f>'TRA_Stock EU28'!AI179-'TRA_Stock UK'!AI179</f>
        <v>947.00225809550511</v>
      </c>
      <c r="AJ179" s="55">
        <f>'TRA_Stock EU28'!AJ179-'TRA_Stock UK'!AJ179</f>
        <v>1411.0016464145406</v>
      </c>
      <c r="AK179" s="55">
        <f>'TRA_Stock EU28'!AK179-'TRA_Stock UK'!AK179</f>
        <v>1920.9935666713268</v>
      </c>
      <c r="AL179" s="55">
        <f>'TRA_Stock EU28'!AL179-'TRA_Stock UK'!AL179</f>
        <v>2446.9875194180559</v>
      </c>
      <c r="AM179" s="55">
        <f>'TRA_Stock EU28'!AM179-'TRA_Stock UK'!AM179</f>
        <v>2965.0015143626965</v>
      </c>
      <c r="AN179" s="55">
        <f>'TRA_Stock EU28'!AN179-'TRA_Stock UK'!AN179</f>
        <v>3438.0076290179732</v>
      </c>
      <c r="AO179" s="55">
        <f>'TRA_Stock EU28'!AO179-'TRA_Stock UK'!AO179</f>
        <v>3866.9981121425562</v>
      </c>
      <c r="AP179" s="55">
        <f>'TRA_Stock EU28'!AP179-'TRA_Stock UK'!AP179</f>
        <v>4255.024087840422</v>
      </c>
      <c r="AQ179" s="55">
        <f>'TRA_Stock EU28'!AQ179-'TRA_Stock UK'!AQ179</f>
        <v>4611.0307116767799</v>
      </c>
      <c r="AR179" s="55">
        <f>'TRA_Stock EU28'!AR179-'TRA_Stock UK'!AR179</f>
        <v>4928.0051109192018</v>
      </c>
      <c r="AS179" s="55">
        <f>'TRA_Stock EU28'!AS179-'TRA_Stock UK'!AS179</f>
        <v>5217.964099150774</v>
      </c>
      <c r="AT179" s="55">
        <f>'TRA_Stock EU28'!AT179-'TRA_Stock UK'!AT179</f>
        <v>5471.0530953286498</v>
      </c>
      <c r="AU179" s="55">
        <f>'TRA_Stock EU28'!AU179-'TRA_Stock UK'!AU179</f>
        <v>5705.0204319808136</v>
      </c>
      <c r="AV179" s="55">
        <f>'TRA_Stock EU28'!AV179-'TRA_Stock UK'!AV179</f>
        <v>5921.025865480121</v>
      </c>
      <c r="AW179" s="55">
        <f>'TRA_Stock EU28'!AW179-'TRA_Stock UK'!AW179</f>
        <v>6124.9992093905303</v>
      </c>
      <c r="AX179" s="55">
        <f>'TRA_Stock EU28'!AX179-'TRA_Stock UK'!AX179</f>
        <v>6315.9730033469077</v>
      </c>
      <c r="AY179" s="55">
        <f>'TRA_Stock EU28'!AY179-'TRA_Stock UK'!AY179</f>
        <v>6490.0298356243493</v>
      </c>
      <c r="AZ179" s="55">
        <f>'TRA_Stock EU28'!AZ179-'TRA_Stock UK'!AZ179</f>
        <v>6674.0261650853608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>
        <f>'TRA_Stock EU28'!B181-'TRA_Stock UK'!B181</f>
        <v>21907</v>
      </c>
      <c r="C181" s="62">
        <f>'TRA_Stock EU28'!C181-'TRA_Stock UK'!C181</f>
        <v>22160.5</v>
      </c>
      <c r="D181" s="62">
        <f>'TRA_Stock EU28'!D181-'TRA_Stock UK'!D181</f>
        <v>22804.5</v>
      </c>
      <c r="E181" s="62">
        <f>'TRA_Stock EU28'!E181-'TRA_Stock UK'!E181</f>
        <v>23796.5</v>
      </c>
      <c r="F181" s="62">
        <f>'TRA_Stock EU28'!F181-'TRA_Stock UK'!F181</f>
        <v>24531.5</v>
      </c>
      <c r="G181" s="62">
        <f>'TRA_Stock EU28'!G181-'TRA_Stock UK'!G181</f>
        <v>25057.5</v>
      </c>
      <c r="H181" s="62">
        <f>'TRA_Stock EU28'!H181-'TRA_Stock UK'!H181</f>
        <v>25515.5</v>
      </c>
      <c r="I181" s="62">
        <f>'TRA_Stock EU28'!I181-'TRA_Stock UK'!I181</f>
        <v>26052.5</v>
      </c>
      <c r="J181" s="62">
        <f>'TRA_Stock EU28'!J181-'TRA_Stock UK'!J181</f>
        <v>26633.5</v>
      </c>
      <c r="K181" s="62">
        <f>'TRA_Stock EU28'!K181-'TRA_Stock UK'!K181</f>
        <v>26684.5</v>
      </c>
      <c r="L181" s="62">
        <f>'TRA_Stock EU28'!L181-'TRA_Stock UK'!L181</f>
        <v>26974</v>
      </c>
      <c r="M181" s="62">
        <f>'TRA_Stock EU28'!M181-'TRA_Stock UK'!M181</f>
        <v>27250</v>
      </c>
      <c r="N181" s="62">
        <f>'TRA_Stock EU28'!N181-'TRA_Stock UK'!N181</f>
        <v>27387.5</v>
      </c>
      <c r="O181" s="62">
        <f>'TRA_Stock EU28'!O181-'TRA_Stock UK'!O181</f>
        <v>27258</v>
      </c>
      <c r="P181" s="62">
        <f>'TRA_Stock EU28'!P181-'TRA_Stock UK'!P181</f>
        <v>27185</v>
      </c>
      <c r="Q181" s="62">
        <f>'TRA_Stock EU28'!Q181-'TRA_Stock UK'!Q181</f>
        <v>27082.5</v>
      </c>
      <c r="R181" s="62">
        <f>'TRA_Stock EU28'!R181-'TRA_Stock UK'!R181</f>
        <v>27663.433120116773</v>
      </c>
      <c r="S181" s="62">
        <f>'TRA_Stock EU28'!S181-'TRA_Stock UK'!S181</f>
        <v>28536.684672855652</v>
      </c>
      <c r="T181" s="62">
        <f>'TRA_Stock EU28'!T181-'TRA_Stock UK'!T181</f>
        <v>29327.047323738228</v>
      </c>
      <c r="U181" s="62">
        <f>'TRA_Stock EU28'!U181-'TRA_Stock UK'!U181</f>
        <v>29985.834662085272</v>
      </c>
      <c r="V181" s="62">
        <f>'TRA_Stock EU28'!V181-'TRA_Stock UK'!V181</f>
        <v>30504.782892797095</v>
      </c>
      <c r="W181" s="62">
        <f>'TRA_Stock EU28'!W181-'TRA_Stock UK'!W181</f>
        <v>30965.87672687888</v>
      </c>
      <c r="X181" s="62">
        <f>'TRA_Stock EU28'!X181-'TRA_Stock UK'!X181</f>
        <v>31353.272951716535</v>
      </c>
      <c r="Y181" s="62">
        <f>'TRA_Stock EU28'!Y181-'TRA_Stock UK'!Y181</f>
        <v>31733.159414743597</v>
      </c>
      <c r="Z181" s="62">
        <f>'TRA_Stock EU28'!Z181-'TRA_Stock UK'!Z181</f>
        <v>32074.721721654252</v>
      </c>
      <c r="AA181" s="62">
        <f>'TRA_Stock EU28'!AA181-'TRA_Stock UK'!AA181</f>
        <v>32411.867020248377</v>
      </c>
      <c r="AB181" s="62">
        <f>'TRA_Stock EU28'!AB181-'TRA_Stock UK'!AB181</f>
        <v>32754.288266884367</v>
      </c>
      <c r="AC181" s="62">
        <f>'TRA_Stock EU28'!AC181-'TRA_Stock UK'!AC181</f>
        <v>33103.626029831248</v>
      </c>
      <c r="AD181" s="62">
        <f>'TRA_Stock EU28'!AD181-'TRA_Stock UK'!AD181</f>
        <v>33409.906642563787</v>
      </c>
      <c r="AE181" s="62">
        <f>'TRA_Stock EU28'!AE181-'TRA_Stock UK'!AE181</f>
        <v>33715.956532266573</v>
      </c>
      <c r="AF181" s="62">
        <f>'TRA_Stock EU28'!AF181-'TRA_Stock UK'!AF181</f>
        <v>34014.469526004556</v>
      </c>
      <c r="AG181" s="62">
        <f>'TRA_Stock EU28'!AG181-'TRA_Stock UK'!AG181</f>
        <v>34303.972651762742</v>
      </c>
      <c r="AH181" s="62">
        <f>'TRA_Stock EU28'!AH181-'TRA_Stock UK'!AH181</f>
        <v>34572.325046045269</v>
      </c>
      <c r="AI181" s="62">
        <f>'TRA_Stock EU28'!AI181-'TRA_Stock UK'!AI181</f>
        <v>34831.524629773179</v>
      </c>
      <c r="AJ181" s="62">
        <f>'TRA_Stock EU28'!AJ181-'TRA_Stock UK'!AJ181</f>
        <v>35086.775623422727</v>
      </c>
      <c r="AK181" s="62">
        <f>'TRA_Stock EU28'!AK181-'TRA_Stock UK'!AK181</f>
        <v>35339.033084137562</v>
      </c>
      <c r="AL181" s="62">
        <f>'TRA_Stock EU28'!AL181-'TRA_Stock UK'!AL181</f>
        <v>35586.270906867459</v>
      </c>
      <c r="AM181" s="62">
        <f>'TRA_Stock EU28'!AM181-'TRA_Stock UK'!AM181</f>
        <v>35832.782242401037</v>
      </c>
      <c r="AN181" s="62">
        <f>'TRA_Stock EU28'!AN181-'TRA_Stock UK'!AN181</f>
        <v>36077.559777346549</v>
      </c>
      <c r="AO181" s="62">
        <f>'TRA_Stock EU28'!AO181-'TRA_Stock UK'!AO181</f>
        <v>36334.636132074738</v>
      </c>
      <c r="AP181" s="62">
        <f>'TRA_Stock EU28'!AP181-'TRA_Stock UK'!AP181</f>
        <v>36598.722909627875</v>
      </c>
      <c r="AQ181" s="62">
        <f>'TRA_Stock EU28'!AQ181-'TRA_Stock UK'!AQ181</f>
        <v>36869.676595215991</v>
      </c>
      <c r="AR181" s="62">
        <f>'TRA_Stock EU28'!AR181-'TRA_Stock UK'!AR181</f>
        <v>37143.519019069659</v>
      </c>
      <c r="AS181" s="62">
        <f>'TRA_Stock EU28'!AS181-'TRA_Stock UK'!AS181</f>
        <v>37421.343319919448</v>
      </c>
      <c r="AT181" s="62">
        <f>'TRA_Stock EU28'!AT181-'TRA_Stock UK'!AT181</f>
        <v>37703.106600936502</v>
      </c>
      <c r="AU181" s="62">
        <f>'TRA_Stock EU28'!AU181-'TRA_Stock UK'!AU181</f>
        <v>37990.627413137488</v>
      </c>
      <c r="AV181" s="62">
        <f>'TRA_Stock EU28'!AV181-'TRA_Stock UK'!AV181</f>
        <v>38276.104417863309</v>
      </c>
      <c r="AW181" s="62">
        <f>'TRA_Stock EU28'!AW181-'TRA_Stock UK'!AW181</f>
        <v>38567.736785373396</v>
      </c>
      <c r="AX181" s="62">
        <f>'TRA_Stock EU28'!AX181-'TRA_Stock UK'!AX181</f>
        <v>38869.598325712795</v>
      </c>
      <c r="AY181" s="62">
        <f>'TRA_Stock EU28'!AY181-'TRA_Stock UK'!AY181</f>
        <v>39188.978902778916</v>
      </c>
      <c r="AZ181" s="62">
        <f>'TRA_Stock EU28'!AZ181-'TRA_Stock UK'!AZ181</f>
        <v>39531.617906939835</v>
      </c>
    </row>
    <row r="182" spans="1:52" x14ac:dyDescent="0.35">
      <c r="A182" s="63" t="s">
        <v>857</v>
      </c>
      <c r="B182" s="64">
        <f>'TRA_Stock EU28'!B182-'TRA_Stock UK'!B182</f>
        <v>16779.5</v>
      </c>
      <c r="C182" s="64">
        <f>'TRA_Stock EU28'!C182-'TRA_Stock UK'!C182</f>
        <v>16998</v>
      </c>
      <c r="D182" s="64">
        <f>'TRA_Stock EU28'!D182-'TRA_Stock UK'!D182</f>
        <v>17525.5</v>
      </c>
      <c r="E182" s="64">
        <f>'TRA_Stock EU28'!E182-'TRA_Stock UK'!E182</f>
        <v>18417.5</v>
      </c>
      <c r="F182" s="64">
        <f>'TRA_Stock EU28'!F182-'TRA_Stock UK'!F182</f>
        <v>18887</v>
      </c>
      <c r="G182" s="64">
        <f>'TRA_Stock EU28'!G182-'TRA_Stock UK'!G182</f>
        <v>19305</v>
      </c>
      <c r="H182" s="64">
        <f>'TRA_Stock EU28'!H182-'TRA_Stock UK'!H182</f>
        <v>19621</v>
      </c>
      <c r="I182" s="64">
        <f>'TRA_Stock EU28'!I182-'TRA_Stock UK'!I182</f>
        <v>20017</v>
      </c>
      <c r="J182" s="64">
        <f>'TRA_Stock EU28'!J182-'TRA_Stock UK'!J182</f>
        <v>20542.5</v>
      </c>
      <c r="K182" s="64">
        <f>'TRA_Stock EU28'!K182-'TRA_Stock UK'!K182</f>
        <v>20838</v>
      </c>
      <c r="L182" s="64">
        <f>'TRA_Stock EU28'!L182-'TRA_Stock UK'!L182</f>
        <v>21158.5</v>
      </c>
      <c r="M182" s="64">
        <f>'TRA_Stock EU28'!M182-'TRA_Stock UK'!M182</f>
        <v>21405.5</v>
      </c>
      <c r="N182" s="64">
        <f>'TRA_Stock EU28'!N182-'TRA_Stock UK'!N182</f>
        <v>21675.5</v>
      </c>
      <c r="O182" s="64">
        <f>'TRA_Stock EU28'!O182-'TRA_Stock UK'!O182</f>
        <v>21714.5</v>
      </c>
      <c r="P182" s="64">
        <f>'TRA_Stock EU28'!P182-'TRA_Stock UK'!P182</f>
        <v>21726.5</v>
      </c>
      <c r="Q182" s="64">
        <f>'TRA_Stock EU28'!Q182-'TRA_Stock UK'!Q182</f>
        <v>21686.5</v>
      </c>
      <c r="R182" s="64">
        <f>'TRA_Stock EU28'!R182-'TRA_Stock UK'!R182</f>
        <v>22276.95894244239</v>
      </c>
      <c r="S182" s="64">
        <f>'TRA_Stock EU28'!S182-'TRA_Stock UK'!S182</f>
        <v>22958.275781138731</v>
      </c>
      <c r="T182" s="64">
        <f>'TRA_Stock EU28'!T182-'TRA_Stock UK'!T182</f>
        <v>23587.33798974712</v>
      </c>
      <c r="U182" s="64">
        <f>'TRA_Stock EU28'!U182-'TRA_Stock UK'!U182</f>
        <v>24102.658820123077</v>
      </c>
      <c r="V182" s="64">
        <f>'TRA_Stock EU28'!V182-'TRA_Stock UK'!V182</f>
        <v>24493.444408808573</v>
      </c>
      <c r="W182" s="64">
        <f>'TRA_Stock EU28'!W182-'TRA_Stock UK'!W182</f>
        <v>24832.705921256878</v>
      </c>
      <c r="X182" s="64">
        <f>'TRA_Stock EU28'!X182-'TRA_Stock UK'!X182</f>
        <v>25110.197591076649</v>
      </c>
      <c r="Y182" s="64">
        <f>'TRA_Stock EU28'!Y182-'TRA_Stock UK'!Y182</f>
        <v>25394.807909090039</v>
      </c>
      <c r="Z182" s="64">
        <f>'TRA_Stock EU28'!Z182-'TRA_Stock UK'!Z182</f>
        <v>25645.28233867923</v>
      </c>
      <c r="AA182" s="64">
        <f>'TRA_Stock EU28'!AA182-'TRA_Stock UK'!AA182</f>
        <v>25894.124260524532</v>
      </c>
      <c r="AB182" s="64">
        <f>'TRA_Stock EU28'!AB182-'TRA_Stock UK'!AB182</f>
        <v>26150.09204888171</v>
      </c>
      <c r="AC182" s="64">
        <f>'TRA_Stock EU28'!AC182-'TRA_Stock UK'!AC182</f>
        <v>26413.412587377388</v>
      </c>
      <c r="AD182" s="64">
        <f>'TRA_Stock EU28'!AD182-'TRA_Stock UK'!AD182</f>
        <v>26633.79013362321</v>
      </c>
      <c r="AE182" s="64">
        <f>'TRA_Stock EU28'!AE182-'TRA_Stock UK'!AE182</f>
        <v>26854.075257206292</v>
      </c>
      <c r="AF182" s="64">
        <f>'TRA_Stock EU28'!AF182-'TRA_Stock UK'!AF182</f>
        <v>27067.134848494068</v>
      </c>
      <c r="AG182" s="64">
        <f>'TRA_Stock EU28'!AG182-'TRA_Stock UK'!AG182</f>
        <v>27285.669188017087</v>
      </c>
      <c r="AH182" s="64">
        <f>'TRA_Stock EU28'!AH182-'TRA_Stock UK'!AH182</f>
        <v>27484.648859878842</v>
      </c>
      <c r="AI182" s="64">
        <f>'TRA_Stock EU28'!AI182-'TRA_Stock UK'!AI182</f>
        <v>27674.886890899797</v>
      </c>
      <c r="AJ182" s="64">
        <f>'TRA_Stock EU28'!AJ182-'TRA_Stock UK'!AJ182</f>
        <v>27860.945799682315</v>
      </c>
      <c r="AK182" s="64">
        <f>'TRA_Stock EU28'!AK182-'TRA_Stock UK'!AK182</f>
        <v>28042.563179933859</v>
      </c>
      <c r="AL182" s="64">
        <f>'TRA_Stock EU28'!AL182-'TRA_Stock UK'!AL182</f>
        <v>28221.010657677907</v>
      </c>
      <c r="AM182" s="64">
        <f>'TRA_Stock EU28'!AM182-'TRA_Stock UK'!AM182</f>
        <v>28397.208226475974</v>
      </c>
      <c r="AN182" s="64">
        <f>'TRA_Stock EU28'!AN182-'TRA_Stock UK'!AN182</f>
        <v>28570.423135372235</v>
      </c>
      <c r="AO182" s="64">
        <f>'TRA_Stock EU28'!AO182-'TRA_Stock UK'!AO182</f>
        <v>28754.865835626195</v>
      </c>
      <c r="AP182" s="64">
        <f>'TRA_Stock EU28'!AP182-'TRA_Stock UK'!AP182</f>
        <v>28943.834048831803</v>
      </c>
      <c r="AQ182" s="64">
        <f>'TRA_Stock EU28'!AQ182-'TRA_Stock UK'!AQ182</f>
        <v>29136.594529137055</v>
      </c>
      <c r="AR182" s="64">
        <f>'TRA_Stock EU28'!AR182-'TRA_Stock UK'!AR182</f>
        <v>29332.44564350172</v>
      </c>
      <c r="AS182" s="64">
        <f>'TRA_Stock EU28'!AS182-'TRA_Stock UK'!AS182</f>
        <v>29530.65920444786</v>
      </c>
      <c r="AT182" s="64">
        <f>'TRA_Stock EU28'!AT182-'TRA_Stock UK'!AT182</f>
        <v>29732.317214804851</v>
      </c>
      <c r="AU182" s="64">
        <f>'TRA_Stock EU28'!AU182-'TRA_Stock UK'!AU182</f>
        <v>29938.77842635681</v>
      </c>
      <c r="AV182" s="64">
        <f>'TRA_Stock EU28'!AV182-'TRA_Stock UK'!AV182</f>
        <v>30145.946845248705</v>
      </c>
      <c r="AW182" s="64">
        <f>'TRA_Stock EU28'!AW182-'TRA_Stock UK'!AW182</f>
        <v>30358.530253899327</v>
      </c>
      <c r="AX182" s="64">
        <f>'TRA_Stock EU28'!AX182-'TRA_Stock UK'!AX182</f>
        <v>30581.807120886475</v>
      </c>
      <c r="AY182" s="64">
        <f>'TRA_Stock EU28'!AY182-'TRA_Stock UK'!AY182</f>
        <v>30822.508862697869</v>
      </c>
      <c r="AZ182" s="64">
        <f>'TRA_Stock EU28'!AZ182-'TRA_Stock UK'!AZ182</f>
        <v>31085.829950378033</v>
      </c>
    </row>
    <row r="183" spans="1:52" x14ac:dyDescent="0.35">
      <c r="A183" s="73" t="s">
        <v>900</v>
      </c>
      <c r="B183" s="68">
        <f>'TRA_Stock EU28'!B183-'TRA_Stock UK'!B183</f>
        <v>8023.5</v>
      </c>
      <c r="C183" s="68">
        <f>'TRA_Stock EU28'!C183-'TRA_Stock UK'!C183</f>
        <v>8087</v>
      </c>
      <c r="D183" s="68">
        <f>'TRA_Stock EU28'!D183-'TRA_Stock UK'!D183</f>
        <v>8416</v>
      </c>
      <c r="E183" s="68">
        <f>'TRA_Stock EU28'!E183-'TRA_Stock UK'!E183</f>
        <v>8887.5</v>
      </c>
      <c r="F183" s="68">
        <f>'TRA_Stock EU28'!F183-'TRA_Stock UK'!F183</f>
        <v>9127</v>
      </c>
      <c r="G183" s="68">
        <f>'TRA_Stock EU28'!G183-'TRA_Stock UK'!G183</f>
        <v>9390.5</v>
      </c>
      <c r="H183" s="68">
        <f>'TRA_Stock EU28'!H183-'TRA_Stock UK'!H183</f>
        <v>9499</v>
      </c>
      <c r="I183" s="68">
        <f>'TRA_Stock EU28'!I183-'TRA_Stock UK'!I183</f>
        <v>9664.5</v>
      </c>
      <c r="J183" s="68">
        <f>'TRA_Stock EU28'!J183-'TRA_Stock UK'!J183</f>
        <v>9870</v>
      </c>
      <c r="K183" s="68">
        <f>'TRA_Stock EU28'!K183-'TRA_Stock UK'!K183</f>
        <v>9968</v>
      </c>
      <c r="L183" s="68">
        <f>'TRA_Stock EU28'!L183-'TRA_Stock UK'!L183</f>
        <v>10106</v>
      </c>
      <c r="M183" s="68">
        <f>'TRA_Stock EU28'!M183-'TRA_Stock UK'!M183</f>
        <v>10266</v>
      </c>
      <c r="N183" s="68">
        <f>'TRA_Stock EU28'!N183-'TRA_Stock UK'!N183</f>
        <v>10392</v>
      </c>
      <c r="O183" s="68">
        <f>'TRA_Stock EU28'!O183-'TRA_Stock UK'!O183</f>
        <v>10430</v>
      </c>
      <c r="P183" s="68">
        <f>'TRA_Stock EU28'!P183-'TRA_Stock UK'!P183</f>
        <v>10386.5</v>
      </c>
      <c r="Q183" s="68">
        <f>'TRA_Stock EU28'!Q183-'TRA_Stock UK'!Q183</f>
        <v>10365.5</v>
      </c>
      <c r="R183" s="68">
        <f>'TRA_Stock EU28'!R183-'TRA_Stock UK'!R183</f>
        <v>10554.461930519119</v>
      </c>
      <c r="S183" s="68">
        <f>'TRA_Stock EU28'!S183-'TRA_Stock UK'!S183</f>
        <v>10824.475996754662</v>
      </c>
      <c r="T183" s="68">
        <f>'TRA_Stock EU28'!T183-'TRA_Stock UK'!T183</f>
        <v>11046.114947920494</v>
      </c>
      <c r="U183" s="68">
        <f>'TRA_Stock EU28'!U183-'TRA_Stock UK'!U183</f>
        <v>11221.27636127233</v>
      </c>
      <c r="V183" s="68">
        <f>'TRA_Stock EU28'!V183-'TRA_Stock UK'!V183</f>
        <v>11347.030288489941</v>
      </c>
      <c r="W183" s="68">
        <f>'TRA_Stock EU28'!W183-'TRA_Stock UK'!W183</f>
        <v>11450.439686072285</v>
      </c>
      <c r="X183" s="68">
        <f>'TRA_Stock EU28'!X183-'TRA_Stock UK'!X183</f>
        <v>11522.038507900674</v>
      </c>
      <c r="Y183" s="68">
        <f>'TRA_Stock EU28'!Y183-'TRA_Stock UK'!Y183</f>
        <v>11599.61561769768</v>
      </c>
      <c r="Z183" s="68">
        <f>'TRA_Stock EU28'!Z183-'TRA_Stock UK'!Z183</f>
        <v>11665.115426637589</v>
      </c>
      <c r="AA183" s="68">
        <f>'TRA_Stock EU28'!AA183-'TRA_Stock UK'!AA183</f>
        <v>11722.871547375709</v>
      </c>
      <c r="AB183" s="68">
        <f>'TRA_Stock EU28'!AB183-'TRA_Stock UK'!AB183</f>
        <v>11794.241719037485</v>
      </c>
      <c r="AC183" s="68">
        <f>'TRA_Stock EU28'!AC183-'TRA_Stock UK'!AC183</f>
        <v>11867.789091376431</v>
      </c>
      <c r="AD183" s="68">
        <f>'TRA_Stock EU28'!AD183-'TRA_Stock UK'!AD183</f>
        <v>11912.330922194804</v>
      </c>
      <c r="AE183" s="68">
        <f>'TRA_Stock EU28'!AE183-'TRA_Stock UK'!AE183</f>
        <v>11962.450156019007</v>
      </c>
      <c r="AF183" s="68">
        <f>'TRA_Stock EU28'!AF183-'TRA_Stock UK'!AF183</f>
        <v>12010.369236287528</v>
      </c>
      <c r="AG183" s="68">
        <f>'TRA_Stock EU28'!AG183-'TRA_Stock UK'!AG183</f>
        <v>12061.112324164551</v>
      </c>
      <c r="AH183" s="68">
        <f>'TRA_Stock EU28'!AH183-'TRA_Stock UK'!AH183</f>
        <v>12090.338485333392</v>
      </c>
      <c r="AI183" s="68">
        <f>'TRA_Stock EU28'!AI183-'TRA_Stock UK'!AI183</f>
        <v>12116.281283824894</v>
      </c>
      <c r="AJ183" s="68">
        <f>'TRA_Stock EU28'!AJ183-'TRA_Stock UK'!AJ183</f>
        <v>12139.336635546473</v>
      </c>
      <c r="AK183" s="68">
        <f>'TRA_Stock EU28'!AK183-'TRA_Stock UK'!AK183</f>
        <v>12155.677943213737</v>
      </c>
      <c r="AL183" s="68">
        <f>'TRA_Stock EU28'!AL183-'TRA_Stock UK'!AL183</f>
        <v>12169.789317203024</v>
      </c>
      <c r="AM183" s="68">
        <f>'TRA_Stock EU28'!AM183-'TRA_Stock UK'!AM183</f>
        <v>12180.607103643275</v>
      </c>
      <c r="AN183" s="68">
        <f>'TRA_Stock EU28'!AN183-'TRA_Stock UK'!AN183</f>
        <v>12186.868661613893</v>
      </c>
      <c r="AO183" s="68">
        <f>'TRA_Stock EU28'!AO183-'TRA_Stock UK'!AO183</f>
        <v>12201.231716245475</v>
      </c>
      <c r="AP183" s="68">
        <f>'TRA_Stock EU28'!AP183-'TRA_Stock UK'!AP183</f>
        <v>12215.969950907032</v>
      </c>
      <c r="AQ183" s="68">
        <f>'TRA_Stock EU28'!AQ183-'TRA_Stock UK'!AQ183</f>
        <v>12229.362324543319</v>
      </c>
      <c r="AR183" s="68">
        <f>'TRA_Stock EU28'!AR183-'TRA_Stock UK'!AR183</f>
        <v>12241.066265827774</v>
      </c>
      <c r="AS183" s="68">
        <f>'TRA_Stock EU28'!AS183-'TRA_Stock UK'!AS183</f>
        <v>12249.755280794187</v>
      </c>
      <c r="AT183" s="68">
        <f>'TRA_Stock EU28'!AT183-'TRA_Stock UK'!AT183</f>
        <v>12257.454357340595</v>
      </c>
      <c r="AU183" s="68">
        <f>'TRA_Stock EU28'!AU183-'TRA_Stock UK'!AU183</f>
        <v>12264.157178546793</v>
      </c>
      <c r="AV183" s="68">
        <f>'TRA_Stock EU28'!AV183-'TRA_Stock UK'!AV183</f>
        <v>12266.038122468442</v>
      </c>
      <c r="AW183" s="68">
        <f>'TRA_Stock EU28'!AW183-'TRA_Stock UK'!AW183</f>
        <v>12270.360893477631</v>
      </c>
      <c r="AX183" s="68">
        <f>'TRA_Stock EU28'!AX183-'TRA_Stock UK'!AX183</f>
        <v>12286.817446141738</v>
      </c>
      <c r="AY183" s="68">
        <f>'TRA_Stock EU28'!AY183-'TRA_Stock UK'!AY183</f>
        <v>12317.28230704879</v>
      </c>
      <c r="AZ183" s="68">
        <f>'TRA_Stock EU28'!AZ183-'TRA_Stock UK'!AZ183</f>
        <v>12366.297725266748</v>
      </c>
    </row>
    <row r="184" spans="1:52" x14ac:dyDescent="0.35">
      <c r="A184" s="74" t="s">
        <v>880</v>
      </c>
      <c r="B184" s="70">
        <f>'TRA_Stock EU28'!B184-'TRA_Stock UK'!B184</f>
        <v>2653.5</v>
      </c>
      <c r="C184" s="70">
        <f>'TRA_Stock EU28'!C184-'TRA_Stock UK'!C184</f>
        <v>2558.5</v>
      </c>
      <c r="D184" s="70">
        <f>'TRA_Stock EU28'!D184-'TRA_Stock UK'!D184</f>
        <v>2664</v>
      </c>
      <c r="E184" s="70">
        <f>'TRA_Stock EU28'!E184-'TRA_Stock UK'!E184</f>
        <v>2755.5</v>
      </c>
      <c r="F184" s="70">
        <f>'TRA_Stock EU28'!F184-'TRA_Stock UK'!F184</f>
        <v>2839</v>
      </c>
      <c r="G184" s="70">
        <f>'TRA_Stock EU28'!G184-'TRA_Stock UK'!G184</f>
        <v>2890.5</v>
      </c>
      <c r="H184" s="70">
        <f>'TRA_Stock EU28'!H184-'TRA_Stock UK'!H184</f>
        <v>2966</v>
      </c>
      <c r="I184" s="70">
        <f>'TRA_Stock EU28'!I184-'TRA_Stock UK'!I184</f>
        <v>3030.5</v>
      </c>
      <c r="J184" s="70">
        <f>'TRA_Stock EU28'!J184-'TRA_Stock UK'!J184</f>
        <v>3045.5</v>
      </c>
      <c r="K184" s="70">
        <f>'TRA_Stock EU28'!K184-'TRA_Stock UK'!K184</f>
        <v>3065.5</v>
      </c>
      <c r="L184" s="70">
        <f>'TRA_Stock EU28'!L184-'TRA_Stock UK'!L184</f>
        <v>3084</v>
      </c>
      <c r="M184" s="70">
        <f>'TRA_Stock EU28'!M184-'TRA_Stock UK'!M184</f>
        <v>3136.5</v>
      </c>
      <c r="N184" s="70">
        <f>'TRA_Stock EU28'!N184-'TRA_Stock UK'!N184</f>
        <v>3157</v>
      </c>
      <c r="O184" s="70">
        <f>'TRA_Stock EU28'!O184-'TRA_Stock UK'!O184</f>
        <v>3053.5</v>
      </c>
      <c r="P184" s="70">
        <f>'TRA_Stock EU28'!P184-'TRA_Stock UK'!P184</f>
        <v>2949.5</v>
      </c>
      <c r="Q184" s="70">
        <f>'TRA_Stock EU28'!Q184-'TRA_Stock UK'!Q184</f>
        <v>2840</v>
      </c>
      <c r="R184" s="70">
        <f>'TRA_Stock EU28'!R184-'TRA_Stock UK'!R184</f>
        <v>2892.0355502440798</v>
      </c>
      <c r="S184" s="70">
        <f>'TRA_Stock EU28'!S184-'TRA_Stock UK'!S184</f>
        <v>2978.0533591104413</v>
      </c>
      <c r="T184" s="70">
        <f>'TRA_Stock EU28'!T184-'TRA_Stock UK'!T184</f>
        <v>3042.3569720641312</v>
      </c>
      <c r="U184" s="70">
        <f>'TRA_Stock EU28'!U184-'TRA_Stock UK'!U184</f>
        <v>3092.0114464061298</v>
      </c>
      <c r="V184" s="70">
        <f>'TRA_Stock EU28'!V184-'TRA_Stock UK'!V184</f>
        <v>3128.9697665092435</v>
      </c>
      <c r="W184" s="70">
        <f>'TRA_Stock EU28'!W184-'TRA_Stock UK'!W184</f>
        <v>3156.743356031132</v>
      </c>
      <c r="X184" s="70">
        <f>'TRA_Stock EU28'!X184-'TRA_Stock UK'!X184</f>
        <v>3174.6134933277172</v>
      </c>
      <c r="Y184" s="70">
        <f>'TRA_Stock EU28'!Y184-'TRA_Stock UK'!Y184</f>
        <v>3190.638476521367</v>
      </c>
      <c r="Z184" s="70">
        <f>'TRA_Stock EU28'!Z184-'TRA_Stock UK'!Z184</f>
        <v>3202.6938269687789</v>
      </c>
      <c r="AA184" s="70">
        <f>'TRA_Stock EU28'!AA184-'TRA_Stock UK'!AA184</f>
        <v>3215.1369957524694</v>
      </c>
      <c r="AB184" s="70">
        <f>'TRA_Stock EU28'!AB184-'TRA_Stock UK'!AB184</f>
        <v>3230.613725954352</v>
      </c>
      <c r="AC184" s="70">
        <f>'TRA_Stock EU28'!AC184-'TRA_Stock UK'!AC184</f>
        <v>3243.941299841099</v>
      </c>
      <c r="AD184" s="70">
        <f>'TRA_Stock EU28'!AD184-'TRA_Stock UK'!AD184</f>
        <v>3247.6747388250487</v>
      </c>
      <c r="AE184" s="70">
        <f>'TRA_Stock EU28'!AE184-'TRA_Stock UK'!AE184</f>
        <v>3257.08090964956</v>
      </c>
      <c r="AF184" s="70">
        <f>'TRA_Stock EU28'!AF184-'TRA_Stock UK'!AF184</f>
        <v>3261.5899333553043</v>
      </c>
      <c r="AG184" s="70">
        <f>'TRA_Stock EU28'!AG184-'TRA_Stock UK'!AG184</f>
        <v>3255.8090480921546</v>
      </c>
      <c r="AH184" s="70">
        <f>'TRA_Stock EU28'!AH184-'TRA_Stock UK'!AH184</f>
        <v>3256.7043363130415</v>
      </c>
      <c r="AI184" s="70">
        <f>'TRA_Stock EU28'!AI184-'TRA_Stock UK'!AI184</f>
        <v>3256.8459330453561</v>
      </c>
      <c r="AJ184" s="70">
        <f>'TRA_Stock EU28'!AJ184-'TRA_Stock UK'!AJ184</f>
        <v>3255.1512803914975</v>
      </c>
      <c r="AK184" s="70">
        <f>'TRA_Stock EU28'!AK184-'TRA_Stock UK'!AK184</f>
        <v>3248.4525008941441</v>
      </c>
      <c r="AL184" s="70">
        <f>'TRA_Stock EU28'!AL184-'TRA_Stock UK'!AL184</f>
        <v>3242.4130152667249</v>
      </c>
      <c r="AM184" s="70">
        <f>'TRA_Stock EU28'!AM184-'TRA_Stock UK'!AM184</f>
        <v>3223.5636319873665</v>
      </c>
      <c r="AN184" s="70">
        <f>'TRA_Stock EU28'!AN184-'TRA_Stock UK'!AN184</f>
        <v>3201.211420786939</v>
      </c>
      <c r="AO184" s="70">
        <f>'TRA_Stock EU28'!AO184-'TRA_Stock UK'!AO184</f>
        <v>3175.155093061664</v>
      </c>
      <c r="AP184" s="70">
        <f>'TRA_Stock EU28'!AP184-'TRA_Stock UK'!AP184</f>
        <v>3145.7504276532518</v>
      </c>
      <c r="AQ184" s="70">
        <f>'TRA_Stock EU28'!AQ184-'TRA_Stock UK'!AQ184</f>
        <v>3115.3294025356117</v>
      </c>
      <c r="AR184" s="70">
        <f>'TRA_Stock EU28'!AR184-'TRA_Stock UK'!AR184</f>
        <v>3094.3279116575586</v>
      </c>
      <c r="AS184" s="70">
        <f>'TRA_Stock EU28'!AS184-'TRA_Stock UK'!AS184</f>
        <v>3067.9785144650568</v>
      </c>
      <c r="AT184" s="70">
        <f>'TRA_Stock EU28'!AT184-'TRA_Stock UK'!AT184</f>
        <v>3027.9354082850923</v>
      </c>
      <c r="AU184" s="70">
        <f>'TRA_Stock EU28'!AU184-'TRA_Stock UK'!AU184</f>
        <v>3005.6200740905037</v>
      </c>
      <c r="AV184" s="70">
        <f>'TRA_Stock EU28'!AV184-'TRA_Stock UK'!AV184</f>
        <v>2973.2862365835454</v>
      </c>
      <c r="AW184" s="70">
        <f>'TRA_Stock EU28'!AW184-'TRA_Stock UK'!AW184</f>
        <v>2923.8802215647102</v>
      </c>
      <c r="AX184" s="70">
        <f>'TRA_Stock EU28'!AX184-'TRA_Stock UK'!AX184</f>
        <v>2879.0218251180468</v>
      </c>
      <c r="AY184" s="70">
        <f>'TRA_Stock EU28'!AY184-'TRA_Stock UK'!AY184</f>
        <v>2825.8782229675198</v>
      </c>
      <c r="AZ184" s="70">
        <f>'TRA_Stock EU28'!AZ184-'TRA_Stock UK'!AZ184</f>
        <v>2791.1381735192886</v>
      </c>
    </row>
    <row r="185" spans="1:52" x14ac:dyDescent="0.35">
      <c r="A185" s="74" t="s">
        <v>901</v>
      </c>
      <c r="B185" s="70">
        <f>'TRA_Stock EU28'!B185-'TRA_Stock UK'!B185</f>
        <v>5370</v>
      </c>
      <c r="C185" s="70">
        <f>'TRA_Stock EU28'!C185-'TRA_Stock UK'!C185</f>
        <v>5528.5</v>
      </c>
      <c r="D185" s="70">
        <f>'TRA_Stock EU28'!D185-'TRA_Stock UK'!D185</f>
        <v>5752</v>
      </c>
      <c r="E185" s="70">
        <f>'TRA_Stock EU28'!E185-'TRA_Stock UK'!E185</f>
        <v>6132</v>
      </c>
      <c r="F185" s="70">
        <f>'TRA_Stock EU28'!F185-'TRA_Stock UK'!F185</f>
        <v>6288</v>
      </c>
      <c r="G185" s="70">
        <f>'TRA_Stock EU28'!G185-'TRA_Stock UK'!G185</f>
        <v>6500</v>
      </c>
      <c r="H185" s="70">
        <f>'TRA_Stock EU28'!H185-'TRA_Stock UK'!H185</f>
        <v>6533</v>
      </c>
      <c r="I185" s="70">
        <f>'TRA_Stock EU28'!I185-'TRA_Stock UK'!I185</f>
        <v>6634</v>
      </c>
      <c r="J185" s="70">
        <f>'TRA_Stock EU28'!J185-'TRA_Stock UK'!J185</f>
        <v>6824.5</v>
      </c>
      <c r="K185" s="70">
        <f>'TRA_Stock EU28'!K185-'TRA_Stock UK'!K185</f>
        <v>6902.5</v>
      </c>
      <c r="L185" s="70">
        <f>'TRA_Stock EU28'!L185-'TRA_Stock UK'!L185</f>
        <v>7022</v>
      </c>
      <c r="M185" s="70">
        <f>'TRA_Stock EU28'!M185-'TRA_Stock UK'!M185</f>
        <v>7129.5</v>
      </c>
      <c r="N185" s="70">
        <f>'TRA_Stock EU28'!N185-'TRA_Stock UK'!N185</f>
        <v>7235</v>
      </c>
      <c r="O185" s="70">
        <f>'TRA_Stock EU28'!O185-'TRA_Stock UK'!O185</f>
        <v>7376.5</v>
      </c>
      <c r="P185" s="70">
        <f>'TRA_Stock EU28'!P185-'TRA_Stock UK'!P185</f>
        <v>7437</v>
      </c>
      <c r="Q185" s="70">
        <f>'TRA_Stock EU28'!Q185-'TRA_Stock UK'!Q185</f>
        <v>7525.5</v>
      </c>
      <c r="R185" s="70">
        <f>'TRA_Stock EU28'!R185-'TRA_Stock UK'!R185</f>
        <v>7662.4263802750411</v>
      </c>
      <c r="S185" s="70">
        <f>'TRA_Stock EU28'!S185-'TRA_Stock UK'!S185</f>
        <v>7846.4226376442202</v>
      </c>
      <c r="T185" s="70">
        <f>'TRA_Stock EU28'!T185-'TRA_Stock UK'!T185</f>
        <v>8003.7579758563634</v>
      </c>
      <c r="U185" s="70">
        <f>'TRA_Stock EU28'!U185-'TRA_Stock UK'!U185</f>
        <v>8129.2649148661994</v>
      </c>
      <c r="V185" s="70">
        <f>'TRA_Stock EU28'!V185-'TRA_Stock UK'!V185</f>
        <v>8218.0605219806966</v>
      </c>
      <c r="W185" s="70">
        <f>'TRA_Stock EU28'!W185-'TRA_Stock UK'!W185</f>
        <v>8293.6963300411535</v>
      </c>
      <c r="X185" s="70">
        <f>'TRA_Stock EU28'!X185-'TRA_Stock UK'!X185</f>
        <v>8347.4250145729566</v>
      </c>
      <c r="Y185" s="70">
        <f>'TRA_Stock EU28'!Y185-'TRA_Stock UK'!Y185</f>
        <v>8408.9771411763122</v>
      </c>
      <c r="Z185" s="70">
        <f>'TRA_Stock EU28'!Z185-'TRA_Stock UK'!Z185</f>
        <v>8462.4215996688108</v>
      </c>
      <c r="AA185" s="70">
        <f>'TRA_Stock EU28'!AA185-'TRA_Stock UK'!AA185</f>
        <v>8507.7345516232417</v>
      </c>
      <c r="AB185" s="70">
        <f>'TRA_Stock EU28'!AB185-'TRA_Stock UK'!AB185</f>
        <v>8563.6279930831333</v>
      </c>
      <c r="AC185" s="70">
        <f>'TRA_Stock EU28'!AC185-'TRA_Stock UK'!AC185</f>
        <v>8623.8477915353305</v>
      </c>
      <c r="AD185" s="70">
        <f>'TRA_Stock EU28'!AD185-'TRA_Stock UK'!AD185</f>
        <v>8664.6561833697542</v>
      </c>
      <c r="AE185" s="70">
        <f>'TRA_Stock EU28'!AE185-'TRA_Stock UK'!AE185</f>
        <v>8705.3692463694479</v>
      </c>
      <c r="AF185" s="70">
        <f>'TRA_Stock EU28'!AF185-'TRA_Stock UK'!AF185</f>
        <v>8748.7793029322238</v>
      </c>
      <c r="AG185" s="70">
        <f>'TRA_Stock EU28'!AG185-'TRA_Stock UK'!AG185</f>
        <v>8805.3032760723981</v>
      </c>
      <c r="AH185" s="70">
        <f>'TRA_Stock EU28'!AH185-'TRA_Stock UK'!AH185</f>
        <v>8833.6341490203504</v>
      </c>
      <c r="AI185" s="70">
        <f>'TRA_Stock EU28'!AI185-'TRA_Stock UK'!AI185</f>
        <v>8859.4353507795386</v>
      </c>
      <c r="AJ185" s="70">
        <f>'TRA_Stock EU28'!AJ185-'TRA_Stock UK'!AJ185</f>
        <v>8884.1853551549757</v>
      </c>
      <c r="AK185" s="70">
        <f>'TRA_Stock EU28'!AK185-'TRA_Stock UK'!AK185</f>
        <v>8907.2254423195936</v>
      </c>
      <c r="AL185" s="70">
        <f>'TRA_Stock EU28'!AL185-'TRA_Stock UK'!AL185</f>
        <v>8927.3763019362978</v>
      </c>
      <c r="AM185" s="70">
        <f>'TRA_Stock EU28'!AM185-'TRA_Stock UK'!AM185</f>
        <v>8957.0434716559084</v>
      </c>
      <c r="AN185" s="70">
        <f>'TRA_Stock EU28'!AN185-'TRA_Stock UK'!AN185</f>
        <v>8985.6572408269549</v>
      </c>
      <c r="AO185" s="70">
        <f>'TRA_Stock EU28'!AO185-'TRA_Stock UK'!AO185</f>
        <v>9026.0766231838134</v>
      </c>
      <c r="AP185" s="70">
        <f>'TRA_Stock EU28'!AP185-'TRA_Stock UK'!AP185</f>
        <v>9070.2195232537815</v>
      </c>
      <c r="AQ185" s="70">
        <f>'TRA_Stock EU28'!AQ185-'TRA_Stock UK'!AQ185</f>
        <v>9114.0329220077056</v>
      </c>
      <c r="AR185" s="70">
        <f>'TRA_Stock EU28'!AR185-'TRA_Stock UK'!AR185</f>
        <v>9146.7383541702147</v>
      </c>
      <c r="AS185" s="70">
        <f>'TRA_Stock EU28'!AS185-'TRA_Stock UK'!AS185</f>
        <v>9181.7767663291288</v>
      </c>
      <c r="AT185" s="70">
        <f>'TRA_Stock EU28'!AT185-'TRA_Stock UK'!AT185</f>
        <v>9229.518949055504</v>
      </c>
      <c r="AU185" s="70">
        <f>'TRA_Stock EU28'!AU185-'TRA_Stock UK'!AU185</f>
        <v>9258.5371044562889</v>
      </c>
      <c r="AV185" s="70">
        <f>'TRA_Stock EU28'!AV185-'TRA_Stock UK'!AV185</f>
        <v>9292.7518858848962</v>
      </c>
      <c r="AW185" s="70">
        <f>'TRA_Stock EU28'!AW185-'TRA_Stock UK'!AW185</f>
        <v>9346.4806719129228</v>
      </c>
      <c r="AX185" s="70">
        <f>'TRA_Stock EU28'!AX185-'TRA_Stock UK'!AX185</f>
        <v>9407.7956210236916</v>
      </c>
      <c r="AY185" s="70">
        <f>'TRA_Stock EU28'!AY185-'TRA_Stock UK'!AY185</f>
        <v>9491.4040840812704</v>
      </c>
      <c r="AZ185" s="70">
        <f>'TRA_Stock EU28'!AZ185-'TRA_Stock UK'!AZ185</f>
        <v>9575.159551747458</v>
      </c>
    </row>
    <row r="186" spans="1:52" x14ac:dyDescent="0.35">
      <c r="A186" s="73" t="s">
        <v>864</v>
      </c>
      <c r="B186" s="68">
        <f>'TRA_Stock EU28'!B186-'TRA_Stock UK'!B186</f>
        <v>362</v>
      </c>
      <c r="C186" s="68">
        <f>'TRA_Stock EU28'!C186-'TRA_Stock UK'!C186</f>
        <v>400.5</v>
      </c>
      <c r="D186" s="68">
        <f>'TRA_Stock EU28'!D186-'TRA_Stock UK'!D186</f>
        <v>419.5</v>
      </c>
      <c r="E186" s="68">
        <f>'TRA_Stock EU28'!E186-'TRA_Stock UK'!E186</f>
        <v>444.5</v>
      </c>
      <c r="F186" s="68">
        <f>'TRA_Stock EU28'!F186-'TRA_Stock UK'!F186</f>
        <v>474</v>
      </c>
      <c r="G186" s="68">
        <f>'TRA_Stock EU28'!G186-'TRA_Stock UK'!G186</f>
        <v>499.5</v>
      </c>
      <c r="H186" s="68">
        <f>'TRA_Stock EU28'!H186-'TRA_Stock UK'!H186</f>
        <v>515</v>
      </c>
      <c r="I186" s="68">
        <f>'TRA_Stock EU28'!I186-'TRA_Stock UK'!I186</f>
        <v>538</v>
      </c>
      <c r="J186" s="68">
        <f>'TRA_Stock EU28'!J186-'TRA_Stock UK'!J186</f>
        <v>592.5</v>
      </c>
      <c r="K186" s="68">
        <f>'TRA_Stock EU28'!K186-'TRA_Stock UK'!K186</f>
        <v>642</v>
      </c>
      <c r="L186" s="68">
        <f>'TRA_Stock EU28'!L186-'TRA_Stock UK'!L186</f>
        <v>655</v>
      </c>
      <c r="M186" s="68">
        <f>'TRA_Stock EU28'!M186-'TRA_Stock UK'!M186</f>
        <v>658</v>
      </c>
      <c r="N186" s="68">
        <f>'TRA_Stock EU28'!N186-'TRA_Stock UK'!N186</f>
        <v>662</v>
      </c>
      <c r="O186" s="68">
        <f>'TRA_Stock EU28'!O186-'TRA_Stock UK'!O186</f>
        <v>674</v>
      </c>
      <c r="P186" s="68">
        <f>'TRA_Stock EU28'!P186-'TRA_Stock UK'!P186</f>
        <v>676</v>
      </c>
      <c r="Q186" s="68">
        <f>'TRA_Stock EU28'!Q186-'TRA_Stock UK'!Q186</f>
        <v>683</v>
      </c>
      <c r="R186" s="68">
        <f>'TRA_Stock EU28'!R186-'TRA_Stock UK'!R186</f>
        <v>683.33620370570657</v>
      </c>
      <c r="S186" s="68">
        <f>'TRA_Stock EU28'!S186-'TRA_Stock UK'!S186</f>
        <v>709.08655048962828</v>
      </c>
      <c r="T186" s="68">
        <f>'TRA_Stock EU28'!T186-'TRA_Stock UK'!T186</f>
        <v>734.28056548686959</v>
      </c>
      <c r="U186" s="68">
        <f>'TRA_Stock EU28'!U186-'TRA_Stock UK'!U186</f>
        <v>761.70856218687061</v>
      </c>
      <c r="V186" s="68">
        <f>'TRA_Stock EU28'!V186-'TRA_Stock UK'!V186</f>
        <v>789.10412404402757</v>
      </c>
      <c r="W186" s="68">
        <f>'TRA_Stock EU28'!W186-'TRA_Stock UK'!W186</f>
        <v>814.73028642719623</v>
      </c>
      <c r="X186" s="68">
        <f>'TRA_Stock EU28'!X186-'TRA_Stock UK'!X186</f>
        <v>846.75897470346206</v>
      </c>
      <c r="Y186" s="68">
        <f>'TRA_Stock EU28'!Y186-'TRA_Stock UK'!Y186</f>
        <v>874.42126599795711</v>
      </c>
      <c r="Z186" s="68">
        <f>'TRA_Stock EU28'!Z186-'TRA_Stock UK'!Z186</f>
        <v>894.02906628097458</v>
      </c>
      <c r="AA186" s="68">
        <f>'TRA_Stock EU28'!AA186-'TRA_Stock UK'!AA186</f>
        <v>922.38170480696908</v>
      </c>
      <c r="AB186" s="68">
        <f>'TRA_Stock EU28'!AB186-'TRA_Stock UK'!AB186</f>
        <v>953.77661741137581</v>
      </c>
      <c r="AC186" s="68">
        <f>'TRA_Stock EU28'!AC186-'TRA_Stock UK'!AC186</f>
        <v>990.79092196708234</v>
      </c>
      <c r="AD186" s="68">
        <f>'TRA_Stock EU28'!AD186-'TRA_Stock UK'!AD186</f>
        <v>1022.8683766583863</v>
      </c>
      <c r="AE186" s="68">
        <f>'TRA_Stock EU28'!AE186-'TRA_Stock UK'!AE186</f>
        <v>1052.3202512405203</v>
      </c>
      <c r="AF186" s="68">
        <f>'TRA_Stock EU28'!AF186-'TRA_Stock UK'!AF186</f>
        <v>1077.3869993549681</v>
      </c>
      <c r="AG186" s="68">
        <f>'TRA_Stock EU28'!AG186-'TRA_Stock UK'!AG186</f>
        <v>1103.8124653119801</v>
      </c>
      <c r="AH186" s="68">
        <f>'TRA_Stock EU28'!AH186-'TRA_Stock UK'!AH186</f>
        <v>1133.3957612321849</v>
      </c>
      <c r="AI186" s="68">
        <f>'TRA_Stock EU28'!AI186-'TRA_Stock UK'!AI186</f>
        <v>1155.5941541974557</v>
      </c>
      <c r="AJ186" s="68">
        <f>'TRA_Stock EU28'!AJ186-'TRA_Stock UK'!AJ186</f>
        <v>1174.0522880109888</v>
      </c>
      <c r="AK186" s="68">
        <f>'TRA_Stock EU28'!AK186-'TRA_Stock UK'!AK186</f>
        <v>1193.0044663673327</v>
      </c>
      <c r="AL186" s="68">
        <f>'TRA_Stock EU28'!AL186-'TRA_Stock UK'!AL186</f>
        <v>1208.0506074002828</v>
      </c>
      <c r="AM186" s="68">
        <f>'TRA_Stock EU28'!AM186-'TRA_Stock UK'!AM186</f>
        <v>1221.3059754207982</v>
      </c>
      <c r="AN186" s="68">
        <f>'TRA_Stock EU28'!AN186-'TRA_Stock UK'!AN186</f>
        <v>1233.3607915138414</v>
      </c>
      <c r="AO186" s="68">
        <f>'TRA_Stock EU28'!AO186-'TRA_Stock UK'!AO186</f>
        <v>1244.796705716423</v>
      </c>
      <c r="AP186" s="68">
        <f>'TRA_Stock EU28'!AP186-'TRA_Stock UK'!AP186</f>
        <v>1255.220225204994</v>
      </c>
      <c r="AQ186" s="68">
        <f>'TRA_Stock EU28'!AQ186-'TRA_Stock UK'!AQ186</f>
        <v>1265.5769669301005</v>
      </c>
      <c r="AR186" s="68">
        <f>'TRA_Stock EU28'!AR186-'TRA_Stock UK'!AR186</f>
        <v>1275.4409612673105</v>
      </c>
      <c r="AS186" s="68">
        <f>'TRA_Stock EU28'!AS186-'TRA_Stock UK'!AS186</f>
        <v>1285.2984261232768</v>
      </c>
      <c r="AT186" s="68">
        <f>'TRA_Stock EU28'!AT186-'TRA_Stock UK'!AT186</f>
        <v>1294.824650486021</v>
      </c>
      <c r="AU186" s="68">
        <f>'TRA_Stock EU28'!AU186-'TRA_Stock UK'!AU186</f>
        <v>1303.1374122021098</v>
      </c>
      <c r="AV186" s="68">
        <f>'TRA_Stock EU28'!AV186-'TRA_Stock UK'!AV186</f>
        <v>1311.159234373406</v>
      </c>
      <c r="AW186" s="68">
        <f>'TRA_Stock EU28'!AW186-'TRA_Stock UK'!AW186</f>
        <v>1319.5078615081527</v>
      </c>
      <c r="AX186" s="68">
        <f>'TRA_Stock EU28'!AX186-'TRA_Stock UK'!AX186</f>
        <v>1323.8448585249823</v>
      </c>
      <c r="AY186" s="68">
        <f>'TRA_Stock EU28'!AY186-'TRA_Stock UK'!AY186</f>
        <v>1328.9552221638091</v>
      </c>
      <c r="AZ186" s="68">
        <f>'TRA_Stock EU28'!AZ186-'TRA_Stock UK'!AZ186</f>
        <v>1336.809610905357</v>
      </c>
    </row>
    <row r="187" spans="1:52" x14ac:dyDescent="0.35">
      <c r="A187" s="73" t="s">
        <v>865</v>
      </c>
      <c r="B187" s="68">
        <f>'TRA_Stock EU28'!B187-'TRA_Stock UK'!B187</f>
        <v>8394</v>
      </c>
      <c r="C187" s="68">
        <f>'TRA_Stock EU28'!C187-'TRA_Stock UK'!C187</f>
        <v>8510.5</v>
      </c>
      <c r="D187" s="68">
        <f>'TRA_Stock EU28'!D187-'TRA_Stock UK'!D187</f>
        <v>8690</v>
      </c>
      <c r="E187" s="68">
        <f>'TRA_Stock EU28'!E187-'TRA_Stock UK'!E187</f>
        <v>9085.5</v>
      </c>
      <c r="F187" s="68">
        <f>'TRA_Stock EU28'!F187-'TRA_Stock UK'!F187</f>
        <v>9286</v>
      </c>
      <c r="G187" s="68">
        <f>'TRA_Stock EU28'!G187-'TRA_Stock UK'!G187</f>
        <v>9415</v>
      </c>
      <c r="H187" s="68">
        <f>'TRA_Stock EU28'!H187-'TRA_Stock UK'!H187</f>
        <v>9607</v>
      </c>
      <c r="I187" s="68">
        <f>'TRA_Stock EU28'!I187-'TRA_Stock UK'!I187</f>
        <v>9814.5</v>
      </c>
      <c r="J187" s="68">
        <f>'TRA_Stock EU28'!J187-'TRA_Stock UK'!J187</f>
        <v>10080</v>
      </c>
      <c r="K187" s="68">
        <f>'TRA_Stock EU28'!K187-'TRA_Stock UK'!K187</f>
        <v>10228</v>
      </c>
      <c r="L187" s="68">
        <f>'TRA_Stock EU28'!L187-'TRA_Stock UK'!L187</f>
        <v>10397.5</v>
      </c>
      <c r="M187" s="68">
        <f>'TRA_Stock EU28'!M187-'TRA_Stock UK'!M187</f>
        <v>10481.5</v>
      </c>
      <c r="N187" s="68">
        <f>'TRA_Stock EU28'!N187-'TRA_Stock UK'!N187</f>
        <v>10621.5</v>
      </c>
      <c r="O187" s="68">
        <f>'TRA_Stock EU28'!O187-'TRA_Stock UK'!O187</f>
        <v>10610.5</v>
      </c>
      <c r="P187" s="68">
        <f>'TRA_Stock EU28'!P187-'TRA_Stock UK'!P187</f>
        <v>10664</v>
      </c>
      <c r="Q187" s="68">
        <f>'TRA_Stock EU28'!Q187-'TRA_Stock UK'!Q187</f>
        <v>10638</v>
      </c>
      <c r="R187" s="68">
        <f>'TRA_Stock EU28'!R187-'TRA_Stock UK'!R187</f>
        <v>11039.160808217559</v>
      </c>
      <c r="S187" s="68">
        <f>'TRA_Stock EU28'!S187-'TRA_Stock UK'!S187</f>
        <v>11424.713233894441</v>
      </c>
      <c r="T187" s="68">
        <f>'TRA_Stock EU28'!T187-'TRA_Stock UK'!T187</f>
        <v>11806.942476339755</v>
      </c>
      <c r="U187" s="68">
        <f>'TRA_Stock EU28'!U187-'TRA_Stock UK'!U187</f>
        <v>12119.673896663875</v>
      </c>
      <c r="V187" s="68">
        <f>'TRA_Stock EU28'!V187-'TRA_Stock UK'!V187</f>
        <v>12357.309996274606</v>
      </c>
      <c r="W187" s="68">
        <f>'TRA_Stock EU28'!W187-'TRA_Stock UK'!W187</f>
        <v>12567.535948757399</v>
      </c>
      <c r="X187" s="68">
        <f>'TRA_Stock EU28'!X187-'TRA_Stock UK'!X187</f>
        <v>12741.400108472513</v>
      </c>
      <c r="Y187" s="68">
        <f>'TRA_Stock EU28'!Y187-'TRA_Stock UK'!Y187</f>
        <v>12920.771025394402</v>
      </c>
      <c r="Z187" s="68">
        <f>'TRA_Stock EU28'!Z187-'TRA_Stock UK'!Z187</f>
        <v>13086.137845760662</v>
      </c>
      <c r="AA187" s="68">
        <f>'TRA_Stock EU28'!AA187-'TRA_Stock UK'!AA187</f>
        <v>13248.871008341852</v>
      </c>
      <c r="AB187" s="68">
        <f>'TRA_Stock EU28'!AB187-'TRA_Stock UK'!AB187</f>
        <v>13402.07371243285</v>
      </c>
      <c r="AC187" s="68">
        <f>'TRA_Stock EU28'!AC187-'TRA_Stock UK'!AC187</f>
        <v>13554.832574033877</v>
      </c>
      <c r="AD187" s="68">
        <f>'TRA_Stock EU28'!AD187-'TRA_Stock UK'!AD187</f>
        <v>13698.590834770021</v>
      </c>
      <c r="AE187" s="68">
        <f>'TRA_Stock EU28'!AE187-'TRA_Stock UK'!AE187</f>
        <v>13839.304849946766</v>
      </c>
      <c r="AF187" s="68">
        <f>'TRA_Stock EU28'!AF187-'TRA_Stock UK'!AF187</f>
        <v>13979.378612851571</v>
      </c>
      <c r="AG187" s="68">
        <f>'TRA_Stock EU28'!AG187-'TRA_Stock UK'!AG187</f>
        <v>14120.744398540555</v>
      </c>
      <c r="AH187" s="68">
        <f>'TRA_Stock EU28'!AH187-'TRA_Stock UK'!AH187</f>
        <v>14260.914613313267</v>
      </c>
      <c r="AI187" s="68">
        <f>'TRA_Stock EU28'!AI187-'TRA_Stock UK'!AI187</f>
        <v>14403.011452877448</v>
      </c>
      <c r="AJ187" s="68">
        <f>'TRA_Stock EU28'!AJ187-'TRA_Stock UK'!AJ187</f>
        <v>14547.556876124854</v>
      </c>
      <c r="AK187" s="68">
        <f>'TRA_Stock EU28'!AK187-'TRA_Stock UK'!AK187</f>
        <v>14693.880770352789</v>
      </c>
      <c r="AL187" s="68">
        <f>'TRA_Stock EU28'!AL187-'TRA_Stock UK'!AL187</f>
        <v>14843.170733074599</v>
      </c>
      <c r="AM187" s="68">
        <f>'TRA_Stock EU28'!AM187-'TRA_Stock UK'!AM187</f>
        <v>14995.295147411904</v>
      </c>
      <c r="AN187" s="68">
        <f>'TRA_Stock EU28'!AN187-'TRA_Stock UK'!AN187</f>
        <v>15150.193682244497</v>
      </c>
      <c r="AO187" s="68">
        <f>'TRA_Stock EU28'!AO187-'TRA_Stock UK'!AO187</f>
        <v>15308.8374136643</v>
      </c>
      <c r="AP187" s="68">
        <f>'TRA_Stock EU28'!AP187-'TRA_Stock UK'!AP187</f>
        <v>15472.643872719775</v>
      </c>
      <c r="AQ187" s="68">
        <f>'TRA_Stock EU28'!AQ187-'TRA_Stock UK'!AQ187</f>
        <v>15641.655237663634</v>
      </c>
      <c r="AR187" s="68">
        <f>'TRA_Stock EU28'!AR187-'TRA_Stock UK'!AR187</f>
        <v>15815.938416406629</v>
      </c>
      <c r="AS187" s="68">
        <f>'TRA_Stock EU28'!AS187-'TRA_Stock UK'!AS187</f>
        <v>15995.605497530394</v>
      </c>
      <c r="AT187" s="68">
        <f>'TRA_Stock EU28'!AT187-'TRA_Stock UK'!AT187</f>
        <v>16180.038206978232</v>
      </c>
      <c r="AU187" s="68">
        <f>'TRA_Stock EU28'!AU187-'TRA_Stock UK'!AU187</f>
        <v>16371.483835607909</v>
      </c>
      <c r="AV187" s="68">
        <f>'TRA_Stock EU28'!AV187-'TRA_Stock UK'!AV187</f>
        <v>16568.749488406858</v>
      </c>
      <c r="AW187" s="68">
        <f>'TRA_Stock EU28'!AW187-'TRA_Stock UK'!AW187</f>
        <v>16768.661498913541</v>
      </c>
      <c r="AX187" s="68">
        <f>'TRA_Stock EU28'!AX187-'TRA_Stock UK'!AX187</f>
        <v>16971.144816219756</v>
      </c>
      <c r="AY187" s="68">
        <f>'TRA_Stock EU28'!AY187-'TRA_Stock UK'!AY187</f>
        <v>17176.271333485271</v>
      </c>
      <c r="AZ187" s="68">
        <f>'TRA_Stock EU28'!AZ187-'TRA_Stock UK'!AZ187</f>
        <v>17382.72261420593</v>
      </c>
    </row>
    <row r="188" spans="1:52" x14ac:dyDescent="0.35">
      <c r="A188" s="63" t="s">
        <v>870</v>
      </c>
      <c r="B188" s="64">
        <f>'TRA_Stock EU28'!B188-'TRA_Stock UK'!B188</f>
        <v>5127.5</v>
      </c>
      <c r="C188" s="64">
        <f>'TRA_Stock EU28'!C188-'TRA_Stock UK'!C188</f>
        <v>5162.5</v>
      </c>
      <c r="D188" s="64">
        <f>'TRA_Stock EU28'!D188-'TRA_Stock UK'!D188</f>
        <v>5279</v>
      </c>
      <c r="E188" s="64">
        <f>'TRA_Stock EU28'!E188-'TRA_Stock UK'!E188</f>
        <v>5379</v>
      </c>
      <c r="F188" s="64">
        <f>'TRA_Stock EU28'!F188-'TRA_Stock UK'!F188</f>
        <v>5644.5</v>
      </c>
      <c r="G188" s="64">
        <f>'TRA_Stock EU28'!G188-'TRA_Stock UK'!G188</f>
        <v>5752.5</v>
      </c>
      <c r="H188" s="64">
        <f>'TRA_Stock EU28'!H188-'TRA_Stock UK'!H188</f>
        <v>5894.5</v>
      </c>
      <c r="I188" s="64">
        <f>'TRA_Stock EU28'!I188-'TRA_Stock UK'!I188</f>
        <v>6035.5</v>
      </c>
      <c r="J188" s="64">
        <f>'TRA_Stock EU28'!J188-'TRA_Stock UK'!J188</f>
        <v>6091</v>
      </c>
      <c r="K188" s="64">
        <f>'TRA_Stock EU28'!K188-'TRA_Stock UK'!K188</f>
        <v>5846.5</v>
      </c>
      <c r="L188" s="64">
        <f>'TRA_Stock EU28'!L188-'TRA_Stock UK'!L188</f>
        <v>5815.5</v>
      </c>
      <c r="M188" s="64">
        <f>'TRA_Stock EU28'!M188-'TRA_Stock UK'!M188</f>
        <v>5844.5</v>
      </c>
      <c r="N188" s="64">
        <f>'TRA_Stock EU28'!N188-'TRA_Stock UK'!N188</f>
        <v>5712</v>
      </c>
      <c r="O188" s="64">
        <f>'TRA_Stock EU28'!O188-'TRA_Stock UK'!O188</f>
        <v>5543.5</v>
      </c>
      <c r="P188" s="64">
        <f>'TRA_Stock EU28'!P188-'TRA_Stock UK'!P188</f>
        <v>5458.5</v>
      </c>
      <c r="Q188" s="64">
        <f>'TRA_Stock EU28'!Q188-'TRA_Stock UK'!Q188</f>
        <v>5396</v>
      </c>
      <c r="R188" s="64">
        <f>'TRA_Stock EU28'!R188-'TRA_Stock UK'!R188</f>
        <v>5386.4741776743858</v>
      </c>
      <c r="S188" s="64">
        <f>'TRA_Stock EU28'!S188-'TRA_Stock UK'!S188</f>
        <v>5578.4088917169192</v>
      </c>
      <c r="T188" s="64">
        <f>'TRA_Stock EU28'!T188-'TRA_Stock UK'!T188</f>
        <v>5739.7093339911107</v>
      </c>
      <c r="U188" s="64">
        <f>'TRA_Stock EU28'!U188-'TRA_Stock UK'!U188</f>
        <v>5883.1758419621929</v>
      </c>
      <c r="V188" s="64">
        <f>'TRA_Stock EU28'!V188-'TRA_Stock UK'!V188</f>
        <v>6011.3384839885184</v>
      </c>
      <c r="W188" s="64">
        <f>'TRA_Stock EU28'!W188-'TRA_Stock UK'!W188</f>
        <v>6133.1708056219995</v>
      </c>
      <c r="X188" s="64">
        <f>'TRA_Stock EU28'!X188-'TRA_Stock UK'!X188</f>
        <v>6243.0753606398885</v>
      </c>
      <c r="Y188" s="64">
        <f>'TRA_Stock EU28'!Y188-'TRA_Stock UK'!Y188</f>
        <v>6338.3515056535553</v>
      </c>
      <c r="Z188" s="64">
        <f>'TRA_Stock EU28'!Z188-'TRA_Stock UK'!Z188</f>
        <v>6429.439382975027</v>
      </c>
      <c r="AA188" s="64">
        <f>'TRA_Stock EU28'!AA188-'TRA_Stock UK'!AA188</f>
        <v>6517.7427597238438</v>
      </c>
      <c r="AB188" s="64">
        <f>'TRA_Stock EU28'!AB188-'TRA_Stock UK'!AB188</f>
        <v>6604.1962180026594</v>
      </c>
      <c r="AC188" s="64">
        <f>'TRA_Stock EU28'!AC188-'TRA_Stock UK'!AC188</f>
        <v>6690.213442453859</v>
      </c>
      <c r="AD188" s="64">
        <f>'TRA_Stock EU28'!AD188-'TRA_Stock UK'!AD188</f>
        <v>6776.1165089405758</v>
      </c>
      <c r="AE188" s="64">
        <f>'TRA_Stock EU28'!AE188-'TRA_Stock UK'!AE188</f>
        <v>6861.8812750602765</v>
      </c>
      <c r="AF188" s="64">
        <f>'TRA_Stock EU28'!AF188-'TRA_Stock UK'!AF188</f>
        <v>6947.3346775104892</v>
      </c>
      <c r="AG188" s="64">
        <f>'TRA_Stock EU28'!AG188-'TRA_Stock UK'!AG188</f>
        <v>7018.3034637456576</v>
      </c>
      <c r="AH188" s="64">
        <f>'TRA_Stock EU28'!AH188-'TRA_Stock UK'!AH188</f>
        <v>7087.6761861664281</v>
      </c>
      <c r="AI188" s="64">
        <f>'TRA_Stock EU28'!AI188-'TRA_Stock UK'!AI188</f>
        <v>7156.6377388733854</v>
      </c>
      <c r="AJ188" s="64">
        <f>'TRA_Stock EU28'!AJ188-'TRA_Stock UK'!AJ188</f>
        <v>7225.8298237404097</v>
      </c>
      <c r="AK188" s="64">
        <f>'TRA_Stock EU28'!AK188-'TRA_Stock UK'!AK188</f>
        <v>7296.4699042037046</v>
      </c>
      <c r="AL188" s="64">
        <f>'TRA_Stock EU28'!AL188-'TRA_Stock UK'!AL188</f>
        <v>7365.2602491895523</v>
      </c>
      <c r="AM188" s="64">
        <f>'TRA_Stock EU28'!AM188-'TRA_Stock UK'!AM188</f>
        <v>7435.5740159250627</v>
      </c>
      <c r="AN188" s="64">
        <f>'TRA_Stock EU28'!AN188-'TRA_Stock UK'!AN188</f>
        <v>7507.1366419743117</v>
      </c>
      <c r="AO188" s="64">
        <f>'TRA_Stock EU28'!AO188-'TRA_Stock UK'!AO188</f>
        <v>7579.7702964485406</v>
      </c>
      <c r="AP188" s="64">
        <f>'TRA_Stock EU28'!AP188-'TRA_Stock UK'!AP188</f>
        <v>7654.8888607960771</v>
      </c>
      <c r="AQ188" s="64">
        <f>'TRA_Stock EU28'!AQ188-'TRA_Stock UK'!AQ188</f>
        <v>7733.0820660789368</v>
      </c>
      <c r="AR188" s="64">
        <f>'TRA_Stock EU28'!AR188-'TRA_Stock UK'!AR188</f>
        <v>7811.0733755679448</v>
      </c>
      <c r="AS188" s="64">
        <f>'TRA_Stock EU28'!AS188-'TRA_Stock UK'!AS188</f>
        <v>7890.6841154715885</v>
      </c>
      <c r="AT188" s="64">
        <f>'TRA_Stock EU28'!AT188-'TRA_Stock UK'!AT188</f>
        <v>7970.7893861316506</v>
      </c>
      <c r="AU188" s="64">
        <f>'TRA_Stock EU28'!AU188-'TRA_Stock UK'!AU188</f>
        <v>8051.8489867806793</v>
      </c>
      <c r="AV188" s="64">
        <f>'TRA_Stock EU28'!AV188-'TRA_Stock UK'!AV188</f>
        <v>8130.1575726146039</v>
      </c>
      <c r="AW188" s="64">
        <f>'TRA_Stock EU28'!AW188-'TRA_Stock UK'!AW188</f>
        <v>8209.2065314740667</v>
      </c>
      <c r="AX188" s="64">
        <f>'TRA_Stock EU28'!AX188-'TRA_Stock UK'!AX188</f>
        <v>8287.7912048263206</v>
      </c>
      <c r="AY188" s="64">
        <f>'TRA_Stock EU28'!AY188-'TRA_Stock UK'!AY188</f>
        <v>8366.4700400810434</v>
      </c>
      <c r="AZ188" s="64">
        <f>'TRA_Stock EU28'!AZ188-'TRA_Stock UK'!AZ188</f>
        <v>8445.7879565618059</v>
      </c>
    </row>
    <row r="189" spans="1:52" x14ac:dyDescent="0.35">
      <c r="A189" s="75" t="s">
        <v>880</v>
      </c>
      <c r="B189" s="70">
        <f>'TRA_Stock EU28'!B189-'TRA_Stock UK'!B189</f>
        <v>1570</v>
      </c>
      <c r="C189" s="70">
        <f>'TRA_Stock EU28'!C189-'TRA_Stock UK'!C189</f>
        <v>1568</v>
      </c>
      <c r="D189" s="70">
        <f>'TRA_Stock EU28'!D189-'TRA_Stock UK'!D189</f>
        <v>1603.5</v>
      </c>
      <c r="E189" s="70">
        <f>'TRA_Stock EU28'!E189-'TRA_Stock UK'!E189</f>
        <v>1661</v>
      </c>
      <c r="F189" s="70">
        <f>'TRA_Stock EU28'!F189-'TRA_Stock UK'!F189</f>
        <v>1760.5</v>
      </c>
      <c r="G189" s="70">
        <f>'TRA_Stock EU28'!G189-'TRA_Stock UK'!G189</f>
        <v>1810</v>
      </c>
      <c r="H189" s="70">
        <f>'TRA_Stock EU28'!H189-'TRA_Stock UK'!H189</f>
        <v>1843.5</v>
      </c>
      <c r="I189" s="70">
        <f>'TRA_Stock EU28'!I189-'TRA_Stock UK'!I189</f>
        <v>1870</v>
      </c>
      <c r="J189" s="70">
        <f>'TRA_Stock EU28'!J189-'TRA_Stock UK'!J189</f>
        <v>1890.5</v>
      </c>
      <c r="K189" s="70">
        <f>'TRA_Stock EU28'!K189-'TRA_Stock UK'!K189</f>
        <v>1848.5</v>
      </c>
      <c r="L189" s="70">
        <f>'TRA_Stock EU28'!L189-'TRA_Stock UK'!L189</f>
        <v>1828</v>
      </c>
      <c r="M189" s="70">
        <f>'TRA_Stock EU28'!M189-'TRA_Stock UK'!M189</f>
        <v>1811.5</v>
      </c>
      <c r="N189" s="70">
        <f>'TRA_Stock EU28'!N189-'TRA_Stock UK'!N189</f>
        <v>1741</v>
      </c>
      <c r="O189" s="70">
        <f>'TRA_Stock EU28'!O189-'TRA_Stock UK'!O189</f>
        <v>1542.5</v>
      </c>
      <c r="P189" s="70">
        <f>'TRA_Stock EU28'!P189-'TRA_Stock UK'!P189</f>
        <v>1475.5</v>
      </c>
      <c r="Q189" s="70">
        <f>'TRA_Stock EU28'!Q189-'TRA_Stock UK'!Q189</f>
        <v>1396.5</v>
      </c>
      <c r="R189" s="70">
        <f>'TRA_Stock EU28'!R189-'TRA_Stock UK'!R189</f>
        <v>1372.3887084346115</v>
      </c>
      <c r="S189" s="70">
        <f>'TRA_Stock EU28'!S189-'TRA_Stock UK'!S189</f>
        <v>1425.6059792968977</v>
      </c>
      <c r="T189" s="70">
        <f>'TRA_Stock EU28'!T189-'TRA_Stock UK'!T189</f>
        <v>1424.3684974822495</v>
      </c>
      <c r="U189" s="70">
        <f>'TRA_Stock EU28'!U189-'TRA_Stock UK'!U189</f>
        <v>1433.4785094743477</v>
      </c>
      <c r="V189" s="70">
        <f>'TRA_Stock EU28'!V189-'TRA_Stock UK'!V189</f>
        <v>1445.2747353236427</v>
      </c>
      <c r="W189" s="70">
        <f>'TRA_Stock EU28'!W189-'TRA_Stock UK'!W189</f>
        <v>1465.3354599502243</v>
      </c>
      <c r="X189" s="70">
        <f>'TRA_Stock EU28'!X189-'TRA_Stock UK'!X189</f>
        <v>1486.1464661023315</v>
      </c>
      <c r="Y189" s="70">
        <f>'TRA_Stock EU28'!Y189-'TRA_Stock UK'!Y189</f>
        <v>1509.4734370950782</v>
      </c>
      <c r="Z189" s="70">
        <f>'TRA_Stock EU28'!Z189-'TRA_Stock UK'!Z189</f>
        <v>1531.9621650267432</v>
      </c>
      <c r="AA189" s="70">
        <f>'TRA_Stock EU28'!AA189-'TRA_Stock UK'!AA189</f>
        <v>1552.3425370866082</v>
      </c>
      <c r="AB189" s="70">
        <f>'TRA_Stock EU28'!AB189-'TRA_Stock UK'!AB189</f>
        <v>1576.5122619027482</v>
      </c>
      <c r="AC189" s="70">
        <f>'TRA_Stock EU28'!AC189-'TRA_Stock UK'!AC189</f>
        <v>1596.6971456002448</v>
      </c>
      <c r="AD189" s="70">
        <f>'TRA_Stock EU28'!AD189-'TRA_Stock UK'!AD189</f>
        <v>1620.7517342194869</v>
      </c>
      <c r="AE189" s="70">
        <f>'TRA_Stock EU28'!AE189-'TRA_Stock UK'!AE189</f>
        <v>1644.4249671752075</v>
      </c>
      <c r="AF189" s="70">
        <f>'TRA_Stock EU28'!AF189-'TRA_Stock UK'!AF189</f>
        <v>1671.0886508710028</v>
      </c>
      <c r="AG189" s="70">
        <f>'TRA_Stock EU28'!AG189-'TRA_Stock UK'!AG189</f>
        <v>1682.6151936010237</v>
      </c>
      <c r="AH189" s="70">
        <f>'TRA_Stock EU28'!AH189-'TRA_Stock UK'!AH189</f>
        <v>1697.7932729206345</v>
      </c>
      <c r="AI189" s="70">
        <f>'TRA_Stock EU28'!AI189-'TRA_Stock UK'!AI189</f>
        <v>1717.0951953053439</v>
      </c>
      <c r="AJ189" s="70">
        <f>'TRA_Stock EU28'!AJ189-'TRA_Stock UK'!AJ189</f>
        <v>1728.9867563106702</v>
      </c>
      <c r="AK189" s="70">
        <f>'TRA_Stock EU28'!AK189-'TRA_Stock UK'!AK189</f>
        <v>1746.0254427017921</v>
      </c>
      <c r="AL189" s="70">
        <f>'TRA_Stock EU28'!AL189-'TRA_Stock UK'!AL189</f>
        <v>1761.3829330400879</v>
      </c>
      <c r="AM189" s="70">
        <f>'TRA_Stock EU28'!AM189-'TRA_Stock UK'!AM189</f>
        <v>1770.7137323809782</v>
      </c>
      <c r="AN189" s="70">
        <f>'TRA_Stock EU28'!AN189-'TRA_Stock UK'!AN189</f>
        <v>1782.6332917687248</v>
      </c>
      <c r="AO189" s="70">
        <f>'TRA_Stock EU28'!AO189-'TRA_Stock UK'!AO189</f>
        <v>1794.0046821221842</v>
      </c>
      <c r="AP189" s="70">
        <f>'TRA_Stock EU28'!AP189-'TRA_Stock UK'!AP189</f>
        <v>1803.5712299249212</v>
      </c>
      <c r="AQ189" s="70">
        <f>'TRA_Stock EU28'!AQ189-'TRA_Stock UK'!AQ189</f>
        <v>1814.1929470779744</v>
      </c>
      <c r="AR189" s="70">
        <f>'TRA_Stock EU28'!AR189-'TRA_Stock UK'!AR189</f>
        <v>1824.0972618622736</v>
      </c>
      <c r="AS189" s="70">
        <f>'TRA_Stock EU28'!AS189-'TRA_Stock UK'!AS189</f>
        <v>1830.1819588403519</v>
      </c>
      <c r="AT189" s="70">
        <f>'TRA_Stock EU28'!AT189-'TRA_Stock UK'!AT189</f>
        <v>1842.5655106434879</v>
      </c>
      <c r="AU189" s="70">
        <f>'TRA_Stock EU28'!AU189-'TRA_Stock UK'!AU189</f>
        <v>1846.4285228412514</v>
      </c>
      <c r="AV189" s="70">
        <f>'TRA_Stock EU28'!AV189-'TRA_Stock UK'!AV189</f>
        <v>1851.0213161583627</v>
      </c>
      <c r="AW189" s="70">
        <f>'TRA_Stock EU28'!AW189-'TRA_Stock UK'!AW189</f>
        <v>1833.4789312378202</v>
      </c>
      <c r="AX189" s="70">
        <f>'TRA_Stock EU28'!AX189-'TRA_Stock UK'!AX189</f>
        <v>1812.0053354501636</v>
      </c>
      <c r="AY189" s="70">
        <f>'TRA_Stock EU28'!AY189-'TRA_Stock UK'!AY189</f>
        <v>1794.5442639062562</v>
      </c>
      <c r="AZ189" s="70">
        <f>'TRA_Stock EU28'!AZ189-'TRA_Stock UK'!AZ189</f>
        <v>1771.6179916979859</v>
      </c>
    </row>
    <row r="190" spans="1:52" x14ac:dyDescent="0.35">
      <c r="A190" s="76" t="s">
        <v>901</v>
      </c>
      <c r="B190" s="55">
        <f>'TRA_Stock EU28'!B190-'TRA_Stock UK'!B190</f>
        <v>3557.5</v>
      </c>
      <c r="C190" s="55">
        <f>'TRA_Stock EU28'!C190-'TRA_Stock UK'!C190</f>
        <v>3594.5</v>
      </c>
      <c r="D190" s="55">
        <f>'TRA_Stock EU28'!D190-'TRA_Stock UK'!D190</f>
        <v>3675.5</v>
      </c>
      <c r="E190" s="55">
        <f>'TRA_Stock EU28'!E190-'TRA_Stock UK'!E190</f>
        <v>3718</v>
      </c>
      <c r="F190" s="55">
        <f>'TRA_Stock EU28'!F190-'TRA_Stock UK'!F190</f>
        <v>3884</v>
      </c>
      <c r="G190" s="55">
        <f>'TRA_Stock EU28'!G190-'TRA_Stock UK'!G190</f>
        <v>3942.5</v>
      </c>
      <c r="H190" s="55">
        <f>'TRA_Stock EU28'!H190-'TRA_Stock UK'!H190</f>
        <v>4051</v>
      </c>
      <c r="I190" s="55">
        <f>'TRA_Stock EU28'!I190-'TRA_Stock UK'!I190</f>
        <v>4165.5</v>
      </c>
      <c r="J190" s="55">
        <f>'TRA_Stock EU28'!J190-'TRA_Stock UK'!J190</f>
        <v>4200.5</v>
      </c>
      <c r="K190" s="55">
        <f>'TRA_Stock EU28'!K190-'TRA_Stock UK'!K190</f>
        <v>3998</v>
      </c>
      <c r="L190" s="55">
        <f>'TRA_Stock EU28'!L190-'TRA_Stock UK'!L190</f>
        <v>3987.5</v>
      </c>
      <c r="M190" s="55">
        <f>'TRA_Stock EU28'!M190-'TRA_Stock UK'!M190</f>
        <v>4033</v>
      </c>
      <c r="N190" s="55">
        <f>'TRA_Stock EU28'!N190-'TRA_Stock UK'!N190</f>
        <v>3971</v>
      </c>
      <c r="O190" s="55">
        <f>'TRA_Stock EU28'!O190-'TRA_Stock UK'!O190</f>
        <v>4001</v>
      </c>
      <c r="P190" s="55">
        <f>'TRA_Stock EU28'!P190-'TRA_Stock UK'!P190</f>
        <v>3983</v>
      </c>
      <c r="Q190" s="55">
        <f>'TRA_Stock EU28'!Q190-'TRA_Stock UK'!Q190</f>
        <v>3999.5</v>
      </c>
      <c r="R190" s="55">
        <f>'TRA_Stock EU28'!R190-'TRA_Stock UK'!R190</f>
        <v>4014.0854692397743</v>
      </c>
      <c r="S190" s="55">
        <f>'TRA_Stock EU28'!S190-'TRA_Stock UK'!S190</f>
        <v>4152.802912420022</v>
      </c>
      <c r="T190" s="55">
        <f>'TRA_Stock EU28'!T190-'TRA_Stock UK'!T190</f>
        <v>4315.3408365088617</v>
      </c>
      <c r="U190" s="55">
        <f>'TRA_Stock EU28'!U190-'TRA_Stock UK'!U190</f>
        <v>4449.6973324878445</v>
      </c>
      <c r="V190" s="55">
        <f>'TRA_Stock EU28'!V190-'TRA_Stock UK'!V190</f>
        <v>4566.0637486648757</v>
      </c>
      <c r="W190" s="55">
        <f>'TRA_Stock EU28'!W190-'TRA_Stock UK'!W190</f>
        <v>4667.835345671775</v>
      </c>
      <c r="X190" s="55">
        <f>'TRA_Stock EU28'!X190-'TRA_Stock UK'!X190</f>
        <v>4756.9288945375574</v>
      </c>
      <c r="Y190" s="55">
        <f>'TRA_Stock EU28'!Y190-'TRA_Stock UK'!Y190</f>
        <v>4828.8780685584779</v>
      </c>
      <c r="Z190" s="55">
        <f>'TRA_Stock EU28'!Z190-'TRA_Stock UK'!Z190</f>
        <v>4897.4772179482843</v>
      </c>
      <c r="AA190" s="55">
        <f>'TRA_Stock EU28'!AA190-'TRA_Stock UK'!AA190</f>
        <v>4965.4002226372359</v>
      </c>
      <c r="AB190" s="55">
        <f>'TRA_Stock EU28'!AB190-'TRA_Stock UK'!AB190</f>
        <v>5027.6839560999115</v>
      </c>
      <c r="AC190" s="55">
        <f>'TRA_Stock EU28'!AC190-'TRA_Stock UK'!AC190</f>
        <v>5093.5162968536142</v>
      </c>
      <c r="AD190" s="55">
        <f>'TRA_Stock EU28'!AD190-'TRA_Stock UK'!AD190</f>
        <v>5155.364774721088</v>
      </c>
      <c r="AE190" s="55">
        <f>'TRA_Stock EU28'!AE190-'TRA_Stock UK'!AE190</f>
        <v>5217.4563078850688</v>
      </c>
      <c r="AF190" s="55">
        <f>'TRA_Stock EU28'!AF190-'TRA_Stock UK'!AF190</f>
        <v>5276.2460266394864</v>
      </c>
      <c r="AG190" s="55">
        <f>'TRA_Stock EU28'!AG190-'TRA_Stock UK'!AG190</f>
        <v>5335.6882701446339</v>
      </c>
      <c r="AH190" s="55">
        <f>'TRA_Stock EU28'!AH190-'TRA_Stock UK'!AH190</f>
        <v>5389.8829132457931</v>
      </c>
      <c r="AI190" s="55">
        <f>'TRA_Stock EU28'!AI190-'TRA_Stock UK'!AI190</f>
        <v>5439.5425435680427</v>
      </c>
      <c r="AJ190" s="55">
        <f>'TRA_Stock EU28'!AJ190-'TRA_Stock UK'!AJ190</f>
        <v>5496.8430674297397</v>
      </c>
      <c r="AK190" s="55">
        <f>'TRA_Stock EU28'!AK190-'TRA_Stock UK'!AK190</f>
        <v>5550.444461501912</v>
      </c>
      <c r="AL190" s="55">
        <f>'TRA_Stock EU28'!AL190-'TRA_Stock UK'!AL190</f>
        <v>5603.8773161494655</v>
      </c>
      <c r="AM190" s="55">
        <f>'TRA_Stock EU28'!AM190-'TRA_Stock UK'!AM190</f>
        <v>5664.8602835440843</v>
      </c>
      <c r="AN190" s="55">
        <f>'TRA_Stock EU28'!AN190-'TRA_Stock UK'!AN190</f>
        <v>5724.5033502055867</v>
      </c>
      <c r="AO190" s="55">
        <f>'TRA_Stock EU28'!AO190-'TRA_Stock UK'!AO190</f>
        <v>5785.7656143263557</v>
      </c>
      <c r="AP190" s="55">
        <f>'TRA_Stock EU28'!AP190-'TRA_Stock UK'!AP190</f>
        <v>5851.3176308711554</v>
      </c>
      <c r="AQ190" s="55">
        <f>'TRA_Stock EU28'!AQ190-'TRA_Stock UK'!AQ190</f>
        <v>5918.8891190009626</v>
      </c>
      <c r="AR190" s="55">
        <f>'TRA_Stock EU28'!AR190-'TRA_Stock UK'!AR190</f>
        <v>5986.9761137056721</v>
      </c>
      <c r="AS190" s="55">
        <f>'TRA_Stock EU28'!AS190-'TRA_Stock UK'!AS190</f>
        <v>6060.5021566312362</v>
      </c>
      <c r="AT190" s="55">
        <f>'TRA_Stock EU28'!AT190-'TRA_Stock UK'!AT190</f>
        <v>6128.2238754881628</v>
      </c>
      <c r="AU190" s="55">
        <f>'TRA_Stock EU28'!AU190-'TRA_Stock UK'!AU190</f>
        <v>6205.4204639394284</v>
      </c>
      <c r="AV190" s="55">
        <f>'TRA_Stock EU28'!AV190-'TRA_Stock UK'!AV190</f>
        <v>6279.1362564562414</v>
      </c>
      <c r="AW190" s="55">
        <f>'TRA_Stock EU28'!AW190-'TRA_Stock UK'!AW190</f>
        <v>6375.7276002362469</v>
      </c>
      <c r="AX190" s="55">
        <f>'TRA_Stock EU28'!AX190-'TRA_Stock UK'!AX190</f>
        <v>6475.7858693761582</v>
      </c>
      <c r="AY190" s="55">
        <f>'TRA_Stock EU28'!AY190-'TRA_Stock UK'!AY190</f>
        <v>6571.9257761747876</v>
      </c>
      <c r="AZ190" s="55">
        <f>'TRA_Stock EU28'!AZ190-'TRA_Stock UK'!AZ190</f>
        <v>6674.1699648638196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>
        <f>'TRA_Stock EU28'!B192-'TRA_Stock UK'!B192</f>
        <v>14582061</v>
      </c>
      <c r="C192" s="62">
        <f>'TRA_Stock EU28'!C192-'TRA_Stock UK'!C192</f>
        <v>14339880</v>
      </c>
      <c r="D192" s="62">
        <f>'TRA_Stock EU28'!D192-'TRA_Stock UK'!D192</f>
        <v>14030164</v>
      </c>
      <c r="E192" s="62">
        <f>'TRA_Stock EU28'!E192-'TRA_Stock UK'!E192</f>
        <v>14615845.000000002</v>
      </c>
      <c r="F192" s="62">
        <f>'TRA_Stock EU28'!F192-'TRA_Stock UK'!F192</f>
        <v>15734403</v>
      </c>
      <c r="G192" s="62">
        <f>'TRA_Stock EU28'!G192-'TRA_Stock UK'!G192</f>
        <v>16387224</v>
      </c>
      <c r="H192" s="62">
        <f>'TRA_Stock EU28'!H192-'TRA_Stock UK'!H192</f>
        <v>17192091</v>
      </c>
      <c r="I192" s="62">
        <f>'TRA_Stock EU28'!I192-'TRA_Stock UK'!I192</f>
        <v>18172345</v>
      </c>
      <c r="J192" s="62">
        <f>'TRA_Stock EU28'!J192-'TRA_Stock UK'!J192</f>
        <v>18316913</v>
      </c>
      <c r="K192" s="62">
        <f>'TRA_Stock EU28'!K192-'TRA_Stock UK'!K192</f>
        <v>16630750</v>
      </c>
      <c r="L192" s="62">
        <f>'TRA_Stock EU28'!L192-'TRA_Stock UK'!L192</f>
        <v>16978543</v>
      </c>
      <c r="M192" s="62">
        <f>'TRA_Stock EU28'!M192-'TRA_Stock UK'!M192</f>
        <v>17698670</v>
      </c>
      <c r="N192" s="62">
        <f>'TRA_Stock EU28'!N192-'TRA_Stock UK'!N192</f>
        <v>17226938</v>
      </c>
      <c r="O192" s="62">
        <f>'TRA_Stock EU28'!O192-'TRA_Stock UK'!O192</f>
        <v>17096861</v>
      </c>
      <c r="P192" s="62">
        <f>'TRA_Stock EU28'!P192-'TRA_Stock UK'!P192</f>
        <v>17492894</v>
      </c>
      <c r="Q192" s="62">
        <f>'TRA_Stock EU28'!Q192-'TRA_Stock UK'!Q192</f>
        <v>18114659</v>
      </c>
      <c r="R192" s="62">
        <f>'TRA_Stock EU28'!R192-'TRA_Stock UK'!R192</f>
        <v>19583805.956714753</v>
      </c>
      <c r="S192" s="62">
        <f>'TRA_Stock EU28'!S192-'TRA_Stock UK'!S192</f>
        <v>20360410.988662619</v>
      </c>
      <c r="T192" s="62">
        <f>'TRA_Stock EU28'!T192-'TRA_Stock UK'!T192</f>
        <v>21144995.176116105</v>
      </c>
      <c r="U192" s="62">
        <f>'TRA_Stock EU28'!U192-'TRA_Stock UK'!U192</f>
        <v>21851553.393473119</v>
      </c>
      <c r="V192" s="62">
        <f>'TRA_Stock EU28'!V192-'TRA_Stock UK'!V192</f>
        <v>22477189.528907217</v>
      </c>
      <c r="W192" s="62">
        <f>'TRA_Stock EU28'!W192-'TRA_Stock UK'!W192</f>
        <v>23097818.176767178</v>
      </c>
      <c r="X192" s="62">
        <f>'TRA_Stock EU28'!X192-'TRA_Stock UK'!X192</f>
        <v>23689066.780286878</v>
      </c>
      <c r="Y192" s="62">
        <f>'TRA_Stock EU28'!Y192-'TRA_Stock UK'!Y192</f>
        <v>24222142.388217777</v>
      </c>
      <c r="Z192" s="62">
        <f>'TRA_Stock EU28'!Z192-'TRA_Stock UK'!Z192</f>
        <v>24711260.476255991</v>
      </c>
      <c r="AA192" s="62">
        <f>'TRA_Stock EU28'!AA192-'TRA_Stock UK'!AA192</f>
        <v>25227973.122053202</v>
      </c>
      <c r="AB192" s="62">
        <f>'TRA_Stock EU28'!AB192-'TRA_Stock UK'!AB192</f>
        <v>25740223.935116861</v>
      </c>
      <c r="AC192" s="62">
        <f>'TRA_Stock EU28'!AC192-'TRA_Stock UK'!AC192</f>
        <v>26270750.334459007</v>
      </c>
      <c r="AD192" s="62">
        <f>'TRA_Stock EU28'!AD192-'TRA_Stock UK'!AD192</f>
        <v>26847738.083416734</v>
      </c>
      <c r="AE192" s="62">
        <f>'TRA_Stock EU28'!AE192-'TRA_Stock UK'!AE192</f>
        <v>27406349.346858427</v>
      </c>
      <c r="AF192" s="62">
        <f>'TRA_Stock EU28'!AF192-'TRA_Stock UK'!AF192</f>
        <v>27968739.29498807</v>
      </c>
      <c r="AG192" s="62">
        <f>'TRA_Stock EU28'!AG192-'TRA_Stock UK'!AG192</f>
        <v>28545367.84543559</v>
      </c>
      <c r="AH192" s="62">
        <f>'TRA_Stock EU28'!AH192-'TRA_Stock UK'!AH192</f>
        <v>29058085.250287727</v>
      </c>
      <c r="AI192" s="62">
        <f>'TRA_Stock EU28'!AI192-'TRA_Stock UK'!AI192</f>
        <v>29559837.988104444</v>
      </c>
      <c r="AJ192" s="62">
        <f>'TRA_Stock EU28'!AJ192-'TRA_Stock UK'!AJ192</f>
        <v>30018325.758976258</v>
      </c>
      <c r="AK192" s="62">
        <f>'TRA_Stock EU28'!AK192-'TRA_Stock UK'!AK192</f>
        <v>30466220.916635022</v>
      </c>
      <c r="AL192" s="62">
        <f>'TRA_Stock EU28'!AL192-'TRA_Stock UK'!AL192</f>
        <v>30941096.789305441</v>
      </c>
      <c r="AM192" s="62">
        <f>'TRA_Stock EU28'!AM192-'TRA_Stock UK'!AM192</f>
        <v>31400679.535368498</v>
      </c>
      <c r="AN192" s="62">
        <f>'TRA_Stock EU28'!AN192-'TRA_Stock UK'!AN192</f>
        <v>32003519.32463941</v>
      </c>
      <c r="AO192" s="62">
        <f>'TRA_Stock EU28'!AO192-'TRA_Stock UK'!AO192</f>
        <v>32476561.855712354</v>
      </c>
      <c r="AP192" s="62">
        <f>'TRA_Stock EU28'!AP192-'TRA_Stock UK'!AP192</f>
        <v>32958363.220924482</v>
      </c>
      <c r="AQ192" s="62">
        <f>'TRA_Stock EU28'!AQ192-'TRA_Stock UK'!AQ192</f>
        <v>33494500.241281588</v>
      </c>
      <c r="AR192" s="62">
        <f>'TRA_Stock EU28'!AR192-'TRA_Stock UK'!AR192</f>
        <v>34046687.55579824</v>
      </c>
      <c r="AS192" s="62">
        <f>'TRA_Stock EU28'!AS192-'TRA_Stock UK'!AS192</f>
        <v>34596802.999091946</v>
      </c>
      <c r="AT192" s="62">
        <f>'TRA_Stock EU28'!AT192-'TRA_Stock UK'!AT192</f>
        <v>35143518.999646969</v>
      </c>
      <c r="AU192" s="62">
        <f>'TRA_Stock EU28'!AU192-'TRA_Stock UK'!AU192</f>
        <v>35761852.263428517</v>
      </c>
      <c r="AV192" s="62">
        <f>'TRA_Stock EU28'!AV192-'TRA_Stock UK'!AV192</f>
        <v>36360124.716884598</v>
      </c>
      <c r="AW192" s="62">
        <f>'TRA_Stock EU28'!AW192-'TRA_Stock UK'!AW192</f>
        <v>36888716.125920191</v>
      </c>
      <c r="AX192" s="62">
        <f>'TRA_Stock EU28'!AX192-'TRA_Stock UK'!AX192</f>
        <v>37491436.875306249</v>
      </c>
      <c r="AY192" s="62">
        <f>'TRA_Stock EU28'!AY192-'TRA_Stock UK'!AY192</f>
        <v>38067179.951291367</v>
      </c>
      <c r="AZ192" s="62">
        <f>'TRA_Stock EU28'!AZ192-'TRA_Stock UK'!AZ192</f>
        <v>38621089.449697785</v>
      </c>
    </row>
    <row r="193" spans="1:52" x14ac:dyDescent="0.35">
      <c r="A193" s="63" t="s">
        <v>857</v>
      </c>
      <c r="B193" s="64">
        <f>'TRA_Stock EU28'!B193-'TRA_Stock UK'!B193</f>
        <v>14041444</v>
      </c>
      <c r="C193" s="64">
        <f>'TRA_Stock EU28'!C193-'TRA_Stock UK'!C193</f>
        <v>13812783</v>
      </c>
      <c r="D193" s="64">
        <f>'TRA_Stock EU28'!D193-'TRA_Stock UK'!D193</f>
        <v>13512391</v>
      </c>
      <c r="E193" s="64">
        <f>'TRA_Stock EU28'!E193-'TRA_Stock UK'!E193</f>
        <v>14076930.000000002</v>
      </c>
      <c r="F193" s="64">
        <f>'TRA_Stock EU28'!F193-'TRA_Stock UK'!F193</f>
        <v>15156830</v>
      </c>
      <c r="G193" s="64">
        <f>'TRA_Stock EU28'!G193-'TRA_Stock UK'!G193</f>
        <v>15792438</v>
      </c>
      <c r="H193" s="64">
        <f>'TRA_Stock EU28'!H193-'TRA_Stock UK'!H193</f>
        <v>16529328</v>
      </c>
      <c r="I193" s="64">
        <f>'TRA_Stock EU28'!I193-'TRA_Stock UK'!I193</f>
        <v>17470750</v>
      </c>
      <c r="J193" s="64">
        <f>'TRA_Stock EU28'!J193-'TRA_Stock UK'!J193</f>
        <v>17594774</v>
      </c>
      <c r="K193" s="64">
        <f>'TRA_Stock EU28'!K193-'TRA_Stock UK'!K193</f>
        <v>15990731</v>
      </c>
      <c r="L193" s="64">
        <f>'TRA_Stock EU28'!L193-'TRA_Stock UK'!L193</f>
        <v>16284234</v>
      </c>
      <c r="M193" s="64">
        <f>'TRA_Stock EU28'!M193-'TRA_Stock UK'!M193</f>
        <v>16989589</v>
      </c>
      <c r="N193" s="64">
        <f>'TRA_Stock EU28'!N193-'TRA_Stock UK'!N193</f>
        <v>16526011</v>
      </c>
      <c r="O193" s="64">
        <f>'TRA_Stock EU28'!O193-'TRA_Stock UK'!O193</f>
        <v>16386555</v>
      </c>
      <c r="P193" s="64">
        <f>'TRA_Stock EU28'!P193-'TRA_Stock UK'!P193</f>
        <v>16768707</v>
      </c>
      <c r="Q193" s="64">
        <f>'TRA_Stock EU28'!Q193-'TRA_Stock UK'!Q193</f>
        <v>17360441</v>
      </c>
      <c r="R193" s="64">
        <f>'TRA_Stock EU28'!R193-'TRA_Stock UK'!R193</f>
        <v>18790408.137748942</v>
      </c>
      <c r="S193" s="64">
        <f>'TRA_Stock EU28'!S193-'TRA_Stock UK'!S193</f>
        <v>19513804.555169221</v>
      </c>
      <c r="T193" s="64">
        <f>'TRA_Stock EU28'!T193-'TRA_Stock UK'!T193</f>
        <v>20242744.968529921</v>
      </c>
      <c r="U193" s="64">
        <f>'TRA_Stock EU28'!U193-'TRA_Stock UK'!U193</f>
        <v>20896429.282113411</v>
      </c>
      <c r="V193" s="64">
        <f>'TRA_Stock EU28'!V193-'TRA_Stock UK'!V193</f>
        <v>21472356.119852532</v>
      </c>
      <c r="W193" s="64">
        <f>'TRA_Stock EU28'!W193-'TRA_Stock UK'!W193</f>
        <v>22043181.33214632</v>
      </c>
      <c r="X193" s="64">
        <f>'TRA_Stock EU28'!X193-'TRA_Stock UK'!X193</f>
        <v>22587458.208365589</v>
      </c>
      <c r="Y193" s="64">
        <f>'TRA_Stock EU28'!Y193-'TRA_Stock UK'!Y193</f>
        <v>23074664.044510528</v>
      </c>
      <c r="Z193" s="64">
        <f>'TRA_Stock EU28'!Z193-'TRA_Stock UK'!Z193</f>
        <v>23524763.626940001</v>
      </c>
      <c r="AA193" s="64">
        <f>'TRA_Stock EU28'!AA193-'TRA_Stock UK'!AA193</f>
        <v>23999987.530620292</v>
      </c>
      <c r="AB193" s="64">
        <f>'TRA_Stock EU28'!AB193-'TRA_Stock UK'!AB193</f>
        <v>24467596.915550567</v>
      </c>
      <c r="AC193" s="64">
        <f>'TRA_Stock EU28'!AC193-'TRA_Stock UK'!AC193</f>
        <v>24950217.210206773</v>
      </c>
      <c r="AD193" s="64">
        <f>'TRA_Stock EU28'!AD193-'TRA_Stock UK'!AD193</f>
        <v>25476731.635564409</v>
      </c>
      <c r="AE193" s="64">
        <f>'TRA_Stock EU28'!AE193-'TRA_Stock UK'!AE193</f>
        <v>25985363.323607683</v>
      </c>
      <c r="AF193" s="64">
        <f>'TRA_Stock EU28'!AF193-'TRA_Stock UK'!AF193</f>
        <v>26496856.034865167</v>
      </c>
      <c r="AG193" s="64">
        <f>'TRA_Stock EU28'!AG193-'TRA_Stock UK'!AG193</f>
        <v>27021194.987567168</v>
      </c>
      <c r="AH193" s="64">
        <f>'TRA_Stock EU28'!AH193-'TRA_Stock UK'!AH193</f>
        <v>27485966.839753725</v>
      </c>
      <c r="AI193" s="64">
        <f>'TRA_Stock EU28'!AI193-'TRA_Stock UK'!AI193</f>
        <v>27940616.39966603</v>
      </c>
      <c r="AJ193" s="64">
        <f>'TRA_Stock EU28'!AJ193-'TRA_Stock UK'!AJ193</f>
        <v>28351887.535487399</v>
      </c>
      <c r="AK193" s="64">
        <f>'TRA_Stock EU28'!AK193-'TRA_Stock UK'!AK193</f>
        <v>28756054.865879919</v>
      </c>
      <c r="AL193" s="64">
        <f>'TRA_Stock EU28'!AL193-'TRA_Stock UK'!AL193</f>
        <v>29182755.016927376</v>
      </c>
      <c r="AM193" s="64">
        <f>'TRA_Stock EU28'!AM193-'TRA_Stock UK'!AM193</f>
        <v>29592997.875257045</v>
      </c>
      <c r="AN193" s="64">
        <f>'TRA_Stock EU28'!AN193-'TRA_Stock UK'!AN193</f>
        <v>30129617.777809188</v>
      </c>
      <c r="AO193" s="64">
        <f>'TRA_Stock EU28'!AO193-'TRA_Stock UK'!AO193</f>
        <v>30543611.634981185</v>
      </c>
      <c r="AP193" s="64">
        <f>'TRA_Stock EU28'!AP193-'TRA_Stock UK'!AP193</f>
        <v>30965415.807784621</v>
      </c>
      <c r="AQ193" s="64">
        <f>'TRA_Stock EU28'!AQ193-'TRA_Stock UK'!AQ193</f>
        <v>31438129.474013515</v>
      </c>
      <c r="AR193" s="64">
        <f>'TRA_Stock EU28'!AR193-'TRA_Stock UK'!AR193</f>
        <v>31925850.040271007</v>
      </c>
      <c r="AS193" s="64">
        <f>'TRA_Stock EU28'!AS193-'TRA_Stock UK'!AS193</f>
        <v>32414142.138342325</v>
      </c>
      <c r="AT193" s="64">
        <f>'TRA_Stock EU28'!AT193-'TRA_Stock UK'!AT193</f>
        <v>32899763.230417311</v>
      </c>
      <c r="AU193" s="64">
        <f>'TRA_Stock EU28'!AU193-'TRA_Stock UK'!AU193</f>
        <v>33449354.613274276</v>
      </c>
      <c r="AV193" s="64">
        <f>'TRA_Stock EU28'!AV193-'TRA_Stock UK'!AV193</f>
        <v>33979627.59682329</v>
      </c>
      <c r="AW193" s="64">
        <f>'TRA_Stock EU28'!AW193-'TRA_Stock UK'!AW193</f>
        <v>34448057.27893994</v>
      </c>
      <c r="AX193" s="64">
        <f>'TRA_Stock EU28'!AX193-'TRA_Stock UK'!AX193</f>
        <v>34982681.807011135</v>
      </c>
      <c r="AY193" s="64">
        <f>'TRA_Stock EU28'!AY193-'TRA_Stock UK'!AY193</f>
        <v>35497376.653279223</v>
      </c>
      <c r="AZ193" s="64">
        <f>'TRA_Stock EU28'!AZ193-'TRA_Stock UK'!AZ193</f>
        <v>35992610.306531809</v>
      </c>
    </row>
    <row r="194" spans="1:52" x14ac:dyDescent="0.35">
      <c r="A194" s="73" t="s">
        <v>867</v>
      </c>
      <c r="B194" s="68">
        <f>'TRA_Stock EU28'!B194-'TRA_Stock UK'!B194</f>
        <v>1884842</v>
      </c>
      <c r="C194" s="68">
        <f>'TRA_Stock EU28'!C194-'TRA_Stock UK'!C194</f>
        <v>1857512</v>
      </c>
      <c r="D194" s="68">
        <f>'TRA_Stock EU28'!D194-'TRA_Stock UK'!D194</f>
        <v>1846692</v>
      </c>
      <c r="E194" s="68">
        <f>'TRA_Stock EU28'!E194-'TRA_Stock UK'!E194</f>
        <v>1940828</v>
      </c>
      <c r="F194" s="68">
        <f>'TRA_Stock EU28'!F194-'TRA_Stock UK'!F194</f>
        <v>2006333</v>
      </c>
      <c r="G194" s="68">
        <f>'TRA_Stock EU28'!G194-'TRA_Stock UK'!G194</f>
        <v>2003593.0000000002</v>
      </c>
      <c r="H194" s="68">
        <f>'TRA_Stock EU28'!H194-'TRA_Stock UK'!H194</f>
        <v>2026658</v>
      </c>
      <c r="I194" s="68">
        <f>'TRA_Stock EU28'!I194-'TRA_Stock UK'!I194</f>
        <v>2094604</v>
      </c>
      <c r="J194" s="68">
        <f>'TRA_Stock EU28'!J194-'TRA_Stock UK'!J194</f>
        <v>2042290</v>
      </c>
      <c r="K194" s="68">
        <f>'TRA_Stock EU28'!K194-'TRA_Stock UK'!K194</f>
        <v>1900901</v>
      </c>
      <c r="L194" s="68">
        <f>'TRA_Stock EU28'!L194-'TRA_Stock UK'!L194</f>
        <v>1933048</v>
      </c>
      <c r="M194" s="68">
        <f>'TRA_Stock EU28'!M194-'TRA_Stock UK'!M194</f>
        <v>1984093</v>
      </c>
      <c r="N194" s="68">
        <f>'TRA_Stock EU28'!N194-'TRA_Stock UK'!N194</f>
        <v>1836647</v>
      </c>
      <c r="O194" s="68">
        <f>'TRA_Stock EU28'!O194-'TRA_Stock UK'!O194</f>
        <v>1695047</v>
      </c>
      <c r="P194" s="68">
        <f>'TRA_Stock EU28'!P194-'TRA_Stock UK'!P194</f>
        <v>1601812.9999999998</v>
      </c>
      <c r="Q194" s="68">
        <f>'TRA_Stock EU28'!Q194-'TRA_Stock UK'!Q194</f>
        <v>1613852.9999999998</v>
      </c>
      <c r="R194" s="68">
        <f>'TRA_Stock EU28'!R194-'TRA_Stock UK'!R194</f>
        <v>1724550.0721163102</v>
      </c>
      <c r="S194" s="68">
        <f>'TRA_Stock EU28'!S194-'TRA_Stock UK'!S194</f>
        <v>1779645.6488452621</v>
      </c>
      <c r="T194" s="68">
        <f>'TRA_Stock EU28'!T194-'TRA_Stock UK'!T194</f>
        <v>1818708.2368898471</v>
      </c>
      <c r="U194" s="68">
        <f>'TRA_Stock EU28'!U194-'TRA_Stock UK'!U194</f>
        <v>1853280.961804925</v>
      </c>
      <c r="V194" s="68">
        <f>'TRA_Stock EU28'!V194-'TRA_Stock UK'!V194</f>
        <v>1882023.9927603595</v>
      </c>
      <c r="W194" s="68">
        <f>'TRA_Stock EU28'!W194-'TRA_Stock UK'!W194</f>
        <v>1909855.0657445772</v>
      </c>
      <c r="X194" s="68">
        <f>'TRA_Stock EU28'!X194-'TRA_Stock UK'!X194</f>
        <v>1934636.7014807386</v>
      </c>
      <c r="Y194" s="68">
        <f>'TRA_Stock EU28'!Y194-'TRA_Stock UK'!Y194</f>
        <v>1952921.4285485444</v>
      </c>
      <c r="Z194" s="68">
        <f>'TRA_Stock EU28'!Z194-'TRA_Stock UK'!Z194</f>
        <v>1976244.0004823038</v>
      </c>
      <c r="AA194" s="68">
        <f>'TRA_Stock EU28'!AA194-'TRA_Stock UK'!AA194</f>
        <v>2002484.996208576</v>
      </c>
      <c r="AB194" s="68">
        <f>'TRA_Stock EU28'!AB194-'TRA_Stock UK'!AB194</f>
        <v>2022882.7583049429</v>
      </c>
      <c r="AC194" s="68">
        <f>'TRA_Stock EU28'!AC194-'TRA_Stock UK'!AC194</f>
        <v>2039420.5785669698</v>
      </c>
      <c r="AD194" s="68">
        <f>'TRA_Stock EU28'!AD194-'TRA_Stock UK'!AD194</f>
        <v>2063056.5690367566</v>
      </c>
      <c r="AE194" s="68">
        <f>'TRA_Stock EU28'!AE194-'TRA_Stock UK'!AE194</f>
        <v>2088845.4567660859</v>
      </c>
      <c r="AF194" s="68">
        <f>'TRA_Stock EU28'!AF194-'TRA_Stock UK'!AF194</f>
        <v>2118030.5006395164</v>
      </c>
      <c r="AG194" s="68">
        <f>'TRA_Stock EU28'!AG194-'TRA_Stock UK'!AG194</f>
        <v>2147445.024202412</v>
      </c>
      <c r="AH194" s="68">
        <f>'TRA_Stock EU28'!AH194-'TRA_Stock UK'!AH194</f>
        <v>2175370.8869996862</v>
      </c>
      <c r="AI194" s="68">
        <f>'TRA_Stock EU28'!AI194-'TRA_Stock UK'!AI194</f>
        <v>2206859.6120972615</v>
      </c>
      <c r="AJ194" s="68">
        <f>'TRA_Stock EU28'!AJ194-'TRA_Stock UK'!AJ194</f>
        <v>2237749.4380490859</v>
      </c>
      <c r="AK194" s="68">
        <f>'TRA_Stock EU28'!AK194-'TRA_Stock UK'!AK194</f>
        <v>2269357.0207717046</v>
      </c>
      <c r="AL194" s="68">
        <f>'TRA_Stock EU28'!AL194-'TRA_Stock UK'!AL194</f>
        <v>2303545.059330978</v>
      </c>
      <c r="AM194" s="68">
        <f>'TRA_Stock EU28'!AM194-'TRA_Stock UK'!AM194</f>
        <v>2337203.0622057472</v>
      </c>
      <c r="AN194" s="68">
        <f>'TRA_Stock EU28'!AN194-'TRA_Stock UK'!AN194</f>
        <v>2384696.0598960263</v>
      </c>
      <c r="AO194" s="68">
        <f>'TRA_Stock EU28'!AO194-'TRA_Stock UK'!AO194</f>
        <v>2419879.2499102326</v>
      </c>
      <c r="AP194" s="68">
        <f>'TRA_Stock EU28'!AP194-'TRA_Stock UK'!AP194</f>
        <v>2457700.1649753805</v>
      </c>
      <c r="AQ194" s="68">
        <f>'TRA_Stock EU28'!AQ194-'TRA_Stock UK'!AQ194</f>
        <v>2497665.1754458304</v>
      </c>
      <c r="AR194" s="68">
        <f>'TRA_Stock EU28'!AR194-'TRA_Stock UK'!AR194</f>
        <v>2537498.9222928085</v>
      </c>
      <c r="AS194" s="68">
        <f>'TRA_Stock EU28'!AS194-'TRA_Stock UK'!AS194</f>
        <v>2580508.511713265</v>
      </c>
      <c r="AT194" s="68">
        <f>'TRA_Stock EU28'!AT194-'TRA_Stock UK'!AT194</f>
        <v>2623405.7012851182</v>
      </c>
      <c r="AU194" s="68">
        <f>'TRA_Stock EU28'!AU194-'TRA_Stock UK'!AU194</f>
        <v>2672011.0453757145</v>
      </c>
      <c r="AV194" s="68">
        <f>'TRA_Stock EU28'!AV194-'TRA_Stock UK'!AV194</f>
        <v>2719925.1490520984</v>
      </c>
      <c r="AW194" s="68">
        <f>'TRA_Stock EU28'!AW194-'TRA_Stock UK'!AW194</f>
        <v>2764437.6535292487</v>
      </c>
      <c r="AX194" s="68">
        <f>'TRA_Stock EU28'!AX194-'TRA_Stock UK'!AX194</f>
        <v>2816248.6979607539</v>
      </c>
      <c r="AY194" s="68">
        <f>'TRA_Stock EU28'!AY194-'TRA_Stock UK'!AY194</f>
        <v>2865326.5025488469</v>
      </c>
      <c r="AZ194" s="68">
        <f>'TRA_Stock EU28'!AZ194-'TRA_Stock UK'!AZ194</f>
        <v>2913965.8182642777</v>
      </c>
    </row>
    <row r="195" spans="1:52" x14ac:dyDescent="0.35">
      <c r="A195" s="74" t="s">
        <v>902</v>
      </c>
      <c r="B195" s="70">
        <f>'TRA_Stock EU28'!B195-'TRA_Stock UK'!B195</f>
        <v>1884842</v>
      </c>
      <c r="C195" s="70">
        <f>'TRA_Stock EU28'!C195-'TRA_Stock UK'!C195</f>
        <v>1857512</v>
      </c>
      <c r="D195" s="70">
        <f>'TRA_Stock EU28'!D195-'TRA_Stock UK'!D195</f>
        <v>1846692</v>
      </c>
      <c r="E195" s="70">
        <f>'TRA_Stock EU28'!E195-'TRA_Stock UK'!E195</f>
        <v>1940828</v>
      </c>
      <c r="F195" s="70">
        <f>'TRA_Stock EU28'!F195-'TRA_Stock UK'!F195</f>
        <v>2006333</v>
      </c>
      <c r="G195" s="70">
        <f>'TRA_Stock EU28'!G195-'TRA_Stock UK'!G195</f>
        <v>2003593.0000000002</v>
      </c>
      <c r="H195" s="70">
        <f>'TRA_Stock EU28'!H195-'TRA_Stock UK'!H195</f>
        <v>2026658</v>
      </c>
      <c r="I195" s="70">
        <f>'TRA_Stock EU28'!I195-'TRA_Stock UK'!I195</f>
        <v>2094604</v>
      </c>
      <c r="J195" s="70">
        <f>'TRA_Stock EU28'!J195-'TRA_Stock UK'!J195</f>
        <v>2042290</v>
      </c>
      <c r="K195" s="70">
        <f>'TRA_Stock EU28'!K195-'TRA_Stock UK'!K195</f>
        <v>1900901</v>
      </c>
      <c r="L195" s="70">
        <f>'TRA_Stock EU28'!L195-'TRA_Stock UK'!L195</f>
        <v>1933048</v>
      </c>
      <c r="M195" s="70">
        <f>'TRA_Stock EU28'!M195-'TRA_Stock UK'!M195</f>
        <v>1984093</v>
      </c>
      <c r="N195" s="70">
        <f>'TRA_Stock EU28'!N195-'TRA_Stock UK'!N195</f>
        <v>1836647</v>
      </c>
      <c r="O195" s="70">
        <f>'TRA_Stock EU28'!O195-'TRA_Stock UK'!O195</f>
        <v>1695047</v>
      </c>
      <c r="P195" s="70">
        <f>'TRA_Stock EU28'!P195-'TRA_Stock UK'!P195</f>
        <v>1601812.9999999998</v>
      </c>
      <c r="Q195" s="70">
        <f>'TRA_Stock EU28'!Q195-'TRA_Stock UK'!Q195</f>
        <v>1613852.9999999998</v>
      </c>
      <c r="R195" s="70">
        <f>'TRA_Stock EU28'!R195-'TRA_Stock UK'!R195</f>
        <v>1724550.057081871</v>
      </c>
      <c r="S195" s="70">
        <f>'TRA_Stock EU28'!S195-'TRA_Stock UK'!S195</f>
        <v>1779645.6102985831</v>
      </c>
      <c r="T195" s="70">
        <f>'TRA_Stock EU28'!T195-'TRA_Stock UK'!T195</f>
        <v>1818708.1215736829</v>
      </c>
      <c r="U195" s="70">
        <f>'TRA_Stock EU28'!U195-'TRA_Stock UK'!U195</f>
        <v>1853280.6806146367</v>
      </c>
      <c r="V195" s="70">
        <f>'TRA_Stock EU28'!V195-'TRA_Stock UK'!V195</f>
        <v>1882023.4354198514</v>
      </c>
      <c r="W195" s="70">
        <f>'TRA_Stock EU28'!W195-'TRA_Stock UK'!W195</f>
        <v>1909854.0787320959</v>
      </c>
      <c r="X195" s="70">
        <f>'TRA_Stock EU28'!X195-'TRA_Stock UK'!X195</f>
        <v>1934634.9447310949</v>
      </c>
      <c r="Y195" s="70">
        <f>'TRA_Stock EU28'!Y195-'TRA_Stock UK'!Y195</f>
        <v>1952918.4796478408</v>
      </c>
      <c r="Z195" s="70">
        <f>'TRA_Stock EU28'!Z195-'TRA_Stock UK'!Z195</f>
        <v>1976239.1008534217</v>
      </c>
      <c r="AA195" s="70">
        <f>'TRA_Stock EU28'!AA195-'TRA_Stock UK'!AA195</f>
        <v>2002476.7958435214</v>
      </c>
      <c r="AB195" s="70">
        <f>'TRA_Stock EU28'!AB195-'TRA_Stock UK'!AB195</f>
        <v>2022869.8449515025</v>
      </c>
      <c r="AC195" s="70">
        <f>'TRA_Stock EU28'!AC195-'TRA_Stock UK'!AC195</f>
        <v>2039401.3123238496</v>
      </c>
      <c r="AD195" s="70">
        <f>'TRA_Stock EU28'!AD195-'TRA_Stock UK'!AD195</f>
        <v>2063025.0408039752</v>
      </c>
      <c r="AE195" s="70">
        <f>'TRA_Stock EU28'!AE195-'TRA_Stock UK'!AE195</f>
        <v>2088794.8820873268</v>
      </c>
      <c r="AF195" s="70">
        <f>'TRA_Stock EU28'!AF195-'TRA_Stock UK'!AF195</f>
        <v>2117945.529821631</v>
      </c>
      <c r="AG195" s="70">
        <f>'TRA_Stock EU28'!AG195-'TRA_Stock UK'!AG195</f>
        <v>2147306.4165942082</v>
      </c>
      <c r="AH195" s="70">
        <f>'TRA_Stock EU28'!AH195-'TRA_Stock UK'!AH195</f>
        <v>2175134.9969507884</v>
      </c>
      <c r="AI195" s="70">
        <f>'TRA_Stock EU28'!AI195-'TRA_Stock UK'!AI195</f>
        <v>2206446.3305557421</v>
      </c>
      <c r="AJ195" s="70">
        <f>'TRA_Stock EU28'!AJ195-'TRA_Stock UK'!AJ195</f>
        <v>2237051.5879684999</v>
      </c>
      <c r="AK195" s="70">
        <f>'TRA_Stock EU28'!AK195-'TRA_Stock UK'!AK195</f>
        <v>2268180.6622741958</v>
      </c>
      <c r="AL195" s="70">
        <f>'TRA_Stock EU28'!AL195-'TRA_Stock UK'!AL195</f>
        <v>2301607.5501776501</v>
      </c>
      <c r="AM195" s="70">
        <f>'TRA_Stock EU28'!AM195-'TRA_Stock UK'!AM195</f>
        <v>2334013.5931589073</v>
      </c>
      <c r="AN195" s="70">
        <f>'TRA_Stock EU28'!AN195-'TRA_Stock UK'!AN195</f>
        <v>2379037.4815760762</v>
      </c>
      <c r="AO195" s="70">
        <f>'TRA_Stock EU28'!AO195-'TRA_Stock UK'!AO195</f>
        <v>2411324.0536368089</v>
      </c>
      <c r="AP195" s="70">
        <f>'TRA_Stock EU28'!AP195-'TRA_Stock UK'!AP195</f>
        <v>2444767.3525870293</v>
      </c>
      <c r="AQ195" s="70">
        <f>'TRA_Stock EU28'!AQ195-'TRA_Stock UK'!AQ195</f>
        <v>2478929.3098215065</v>
      </c>
      <c r="AR195" s="70">
        <f>'TRA_Stock EU28'!AR195-'TRA_Stock UK'!AR195</f>
        <v>2510531.7781911814</v>
      </c>
      <c r="AS195" s="70">
        <f>'TRA_Stock EU28'!AS195-'TRA_Stock UK'!AS195</f>
        <v>2541368.2556656031</v>
      </c>
      <c r="AT195" s="70">
        <f>'TRA_Stock EU28'!AT195-'TRA_Stock UK'!AT195</f>
        <v>2568103.8623518823</v>
      </c>
      <c r="AU195" s="70">
        <f>'TRA_Stock EU28'!AU195-'TRA_Stock UK'!AU195</f>
        <v>2594083.2423050478</v>
      </c>
      <c r="AV195" s="70">
        <f>'TRA_Stock EU28'!AV195-'TRA_Stock UK'!AV195</f>
        <v>2613150.6400406365</v>
      </c>
      <c r="AW195" s="70">
        <f>'TRA_Stock EU28'!AW195-'TRA_Stock UK'!AW195</f>
        <v>2622298.6166947479</v>
      </c>
      <c r="AX195" s="70">
        <f>'TRA_Stock EU28'!AX195-'TRA_Stock UK'!AX195</f>
        <v>2628052.8872852325</v>
      </c>
      <c r="AY195" s="70">
        <f>'TRA_Stock EU28'!AY195-'TRA_Stock UK'!AY195</f>
        <v>2624164.2689025537</v>
      </c>
      <c r="AZ195" s="70">
        <f>'TRA_Stock EU28'!AZ195-'TRA_Stock UK'!AZ195</f>
        <v>2613726.9684649385</v>
      </c>
    </row>
    <row r="196" spans="1:52" x14ac:dyDescent="0.35">
      <c r="A196" s="74" t="s">
        <v>903</v>
      </c>
      <c r="B196" s="70">
        <f>'TRA_Stock EU28'!B196-'TRA_Stock UK'!B196</f>
        <v>0</v>
      </c>
      <c r="C196" s="70">
        <f>'TRA_Stock EU28'!C196-'TRA_Stock UK'!C196</f>
        <v>0</v>
      </c>
      <c r="D196" s="70">
        <f>'TRA_Stock EU28'!D196-'TRA_Stock UK'!D196</f>
        <v>0</v>
      </c>
      <c r="E196" s="70">
        <f>'TRA_Stock EU28'!E196-'TRA_Stock UK'!E196</f>
        <v>0</v>
      </c>
      <c r="F196" s="70">
        <f>'TRA_Stock EU28'!F196-'TRA_Stock UK'!F196</f>
        <v>0</v>
      </c>
      <c r="G196" s="70">
        <f>'TRA_Stock EU28'!G196-'TRA_Stock UK'!G196</f>
        <v>0</v>
      </c>
      <c r="H196" s="70">
        <f>'TRA_Stock EU28'!H196-'TRA_Stock UK'!H196</f>
        <v>0</v>
      </c>
      <c r="I196" s="70">
        <f>'TRA_Stock EU28'!I196-'TRA_Stock UK'!I196</f>
        <v>0</v>
      </c>
      <c r="J196" s="70">
        <f>'TRA_Stock EU28'!J196-'TRA_Stock UK'!J196</f>
        <v>0</v>
      </c>
      <c r="K196" s="70">
        <f>'TRA_Stock EU28'!K196-'TRA_Stock UK'!K196</f>
        <v>0</v>
      </c>
      <c r="L196" s="70">
        <f>'TRA_Stock EU28'!L196-'TRA_Stock UK'!L196</f>
        <v>0</v>
      </c>
      <c r="M196" s="70">
        <f>'TRA_Stock EU28'!M196-'TRA_Stock UK'!M196</f>
        <v>0</v>
      </c>
      <c r="N196" s="70">
        <f>'TRA_Stock EU28'!N196-'TRA_Stock UK'!N196</f>
        <v>0</v>
      </c>
      <c r="O196" s="70">
        <f>'TRA_Stock EU28'!O196-'TRA_Stock UK'!O196</f>
        <v>0</v>
      </c>
      <c r="P196" s="70">
        <f>'TRA_Stock EU28'!P196-'TRA_Stock UK'!P196</f>
        <v>0</v>
      </c>
      <c r="Q196" s="70">
        <f>'TRA_Stock EU28'!Q196-'TRA_Stock UK'!Q196</f>
        <v>0</v>
      </c>
      <c r="R196" s="70">
        <f>'TRA_Stock EU28'!R196-'TRA_Stock UK'!R196</f>
        <v>1.5034439361264168E-2</v>
      </c>
      <c r="S196" s="70">
        <f>'TRA_Stock EU28'!S196-'TRA_Stock UK'!S196</f>
        <v>3.8546679140892479E-2</v>
      </c>
      <c r="T196" s="70">
        <f>'TRA_Stock EU28'!T196-'TRA_Stock UK'!T196</f>
        <v>0.11531616420769458</v>
      </c>
      <c r="U196" s="70">
        <f>'TRA_Stock EU28'!U196-'TRA_Stock UK'!U196</f>
        <v>0.28119028814302677</v>
      </c>
      <c r="V196" s="70">
        <f>'TRA_Stock EU28'!V196-'TRA_Stock UK'!V196</f>
        <v>0.55734050835402527</v>
      </c>
      <c r="W196" s="70">
        <f>'TRA_Stock EU28'!W196-'TRA_Stock UK'!W196</f>
        <v>0.98701248110250683</v>
      </c>
      <c r="X196" s="70">
        <f>'TRA_Stock EU28'!X196-'TRA_Stock UK'!X196</f>
        <v>1.7567496437836534</v>
      </c>
      <c r="Y196" s="70">
        <f>'TRA_Stock EU28'!Y196-'TRA_Stock UK'!Y196</f>
        <v>2.9489007034962991</v>
      </c>
      <c r="Z196" s="70">
        <f>'TRA_Stock EU28'!Z196-'TRA_Stock UK'!Z196</f>
        <v>4.8996288820077805</v>
      </c>
      <c r="AA196" s="70">
        <f>'TRA_Stock EU28'!AA196-'TRA_Stock UK'!AA196</f>
        <v>8.2003650547695308</v>
      </c>
      <c r="AB196" s="70">
        <f>'TRA_Stock EU28'!AB196-'TRA_Stock UK'!AB196</f>
        <v>12.913353440532676</v>
      </c>
      <c r="AC196" s="70">
        <f>'TRA_Stock EU28'!AC196-'TRA_Stock UK'!AC196</f>
        <v>19.266243120103656</v>
      </c>
      <c r="AD196" s="70">
        <f>'TRA_Stock EU28'!AD196-'TRA_Stock UK'!AD196</f>
        <v>31.528232781877406</v>
      </c>
      <c r="AE196" s="70">
        <f>'TRA_Stock EU28'!AE196-'TRA_Stock UK'!AE196</f>
        <v>50.574678759011945</v>
      </c>
      <c r="AF196" s="70">
        <f>'TRA_Stock EU28'!AF196-'TRA_Stock UK'!AF196</f>
        <v>84.970817885398873</v>
      </c>
      <c r="AG196" s="70">
        <f>'TRA_Stock EU28'!AG196-'TRA_Stock UK'!AG196</f>
        <v>138.60760820390504</v>
      </c>
      <c r="AH196" s="70">
        <f>'TRA_Stock EU28'!AH196-'TRA_Stock UK'!AH196</f>
        <v>235.89004889791531</v>
      </c>
      <c r="AI196" s="70">
        <f>'TRA_Stock EU28'!AI196-'TRA_Stock UK'!AI196</f>
        <v>413.28154151940868</v>
      </c>
      <c r="AJ196" s="70">
        <f>'TRA_Stock EU28'!AJ196-'TRA_Stock UK'!AJ196</f>
        <v>697.85008058601443</v>
      </c>
      <c r="AK196" s="70">
        <f>'TRA_Stock EU28'!AK196-'TRA_Stock UK'!AK196</f>
        <v>1176.3584975087824</v>
      </c>
      <c r="AL196" s="70">
        <f>'TRA_Stock EU28'!AL196-'TRA_Stock UK'!AL196</f>
        <v>1937.5091533277825</v>
      </c>
      <c r="AM196" s="70">
        <f>'TRA_Stock EU28'!AM196-'TRA_Stock UK'!AM196</f>
        <v>3189.4690468401159</v>
      </c>
      <c r="AN196" s="70">
        <f>'TRA_Stock EU28'!AN196-'TRA_Stock UK'!AN196</f>
        <v>5658.5783199503376</v>
      </c>
      <c r="AO196" s="70">
        <f>'TRA_Stock EU28'!AO196-'TRA_Stock UK'!AO196</f>
        <v>8555.1962734241024</v>
      </c>
      <c r="AP196" s="70">
        <f>'TRA_Stock EU28'!AP196-'TRA_Stock UK'!AP196</f>
        <v>12932.812388351298</v>
      </c>
      <c r="AQ196" s="70">
        <f>'TRA_Stock EU28'!AQ196-'TRA_Stock UK'!AQ196</f>
        <v>18735.865624323811</v>
      </c>
      <c r="AR196" s="70">
        <f>'TRA_Stock EU28'!AR196-'TRA_Stock UK'!AR196</f>
        <v>26967.144101626749</v>
      </c>
      <c r="AS196" s="70">
        <f>'TRA_Stock EU28'!AS196-'TRA_Stock UK'!AS196</f>
        <v>39140.25604766186</v>
      </c>
      <c r="AT196" s="70">
        <f>'TRA_Stock EU28'!AT196-'TRA_Stock UK'!AT196</f>
        <v>55301.838933236118</v>
      </c>
      <c r="AU196" s="70">
        <f>'TRA_Stock EU28'!AU196-'TRA_Stock UK'!AU196</f>
        <v>77927.803070666909</v>
      </c>
      <c r="AV196" s="70">
        <f>'TRA_Stock EU28'!AV196-'TRA_Stock UK'!AV196</f>
        <v>106774.50901146235</v>
      </c>
      <c r="AW196" s="70">
        <f>'TRA_Stock EU28'!AW196-'TRA_Stock UK'!AW196</f>
        <v>142139.03683450044</v>
      </c>
      <c r="AX196" s="70">
        <f>'TRA_Stock EU28'!AX196-'TRA_Stock UK'!AX196</f>
        <v>188195.81067552126</v>
      </c>
      <c r="AY196" s="70">
        <f>'TRA_Stock EU28'!AY196-'TRA_Stock UK'!AY196</f>
        <v>241162.233646293</v>
      </c>
      <c r="AZ196" s="70">
        <f>'TRA_Stock EU28'!AZ196-'TRA_Stock UK'!AZ196</f>
        <v>300238.84979933919</v>
      </c>
    </row>
    <row r="197" spans="1:52" x14ac:dyDescent="0.35">
      <c r="A197" s="74" t="s">
        <v>904</v>
      </c>
      <c r="B197" s="70">
        <f>'TRA_Stock EU28'!B197-'TRA_Stock UK'!B197</f>
        <v>0</v>
      </c>
      <c r="C197" s="70">
        <f>'TRA_Stock EU28'!C197-'TRA_Stock UK'!C197</f>
        <v>0</v>
      </c>
      <c r="D197" s="70">
        <f>'TRA_Stock EU28'!D197-'TRA_Stock UK'!D197</f>
        <v>0</v>
      </c>
      <c r="E197" s="70">
        <f>'TRA_Stock EU28'!E197-'TRA_Stock UK'!E197</f>
        <v>0</v>
      </c>
      <c r="F197" s="70">
        <f>'TRA_Stock EU28'!F197-'TRA_Stock UK'!F197</f>
        <v>0</v>
      </c>
      <c r="G197" s="70">
        <f>'TRA_Stock EU28'!G197-'TRA_Stock UK'!G197</f>
        <v>0</v>
      </c>
      <c r="H197" s="70">
        <f>'TRA_Stock EU28'!H197-'TRA_Stock UK'!H197</f>
        <v>0</v>
      </c>
      <c r="I197" s="70">
        <f>'TRA_Stock EU28'!I197-'TRA_Stock UK'!I197</f>
        <v>0</v>
      </c>
      <c r="J197" s="70">
        <f>'TRA_Stock EU28'!J197-'TRA_Stock UK'!J197</f>
        <v>0</v>
      </c>
      <c r="K197" s="70">
        <f>'TRA_Stock EU28'!K197-'TRA_Stock UK'!K197</f>
        <v>0</v>
      </c>
      <c r="L197" s="70">
        <f>'TRA_Stock EU28'!L197-'TRA_Stock UK'!L197</f>
        <v>0</v>
      </c>
      <c r="M197" s="70">
        <f>'TRA_Stock EU28'!M197-'TRA_Stock UK'!M197</f>
        <v>0</v>
      </c>
      <c r="N197" s="70">
        <f>'TRA_Stock EU28'!N197-'TRA_Stock UK'!N197</f>
        <v>0</v>
      </c>
      <c r="O197" s="70">
        <f>'TRA_Stock EU28'!O197-'TRA_Stock UK'!O197</f>
        <v>0</v>
      </c>
      <c r="P197" s="70">
        <f>'TRA_Stock EU28'!P197-'TRA_Stock UK'!P197</f>
        <v>0</v>
      </c>
      <c r="Q197" s="70">
        <f>'TRA_Stock EU28'!Q197-'TRA_Stock UK'!Q197</f>
        <v>0</v>
      </c>
      <c r="R197" s="70">
        <f>'TRA_Stock EU28'!R197-'TRA_Stock UK'!R197</f>
        <v>0</v>
      </c>
      <c r="S197" s="70">
        <f>'TRA_Stock EU28'!S197-'TRA_Stock UK'!S197</f>
        <v>0</v>
      </c>
      <c r="T197" s="70">
        <f>'TRA_Stock EU28'!T197-'TRA_Stock UK'!T197</f>
        <v>0</v>
      </c>
      <c r="U197" s="70">
        <f>'TRA_Stock EU28'!U197-'TRA_Stock UK'!U197</f>
        <v>0</v>
      </c>
      <c r="V197" s="70">
        <f>'TRA_Stock EU28'!V197-'TRA_Stock UK'!V197</f>
        <v>0</v>
      </c>
      <c r="W197" s="70">
        <f>'TRA_Stock EU28'!W197-'TRA_Stock UK'!W197</f>
        <v>0</v>
      </c>
      <c r="X197" s="70">
        <f>'TRA_Stock EU28'!X197-'TRA_Stock UK'!X197</f>
        <v>0</v>
      </c>
      <c r="Y197" s="70">
        <f>'TRA_Stock EU28'!Y197-'TRA_Stock UK'!Y197</f>
        <v>0</v>
      </c>
      <c r="Z197" s="70">
        <f>'TRA_Stock EU28'!Z197-'TRA_Stock UK'!Z197</f>
        <v>0</v>
      </c>
      <c r="AA197" s="70">
        <f>'TRA_Stock EU28'!AA197-'TRA_Stock UK'!AA197</f>
        <v>0</v>
      </c>
      <c r="AB197" s="70">
        <f>'TRA_Stock EU28'!AB197-'TRA_Stock UK'!AB197</f>
        <v>0</v>
      </c>
      <c r="AC197" s="70">
        <f>'TRA_Stock EU28'!AC197-'TRA_Stock UK'!AC197</f>
        <v>0</v>
      </c>
      <c r="AD197" s="70">
        <f>'TRA_Stock EU28'!AD197-'TRA_Stock UK'!AD197</f>
        <v>0</v>
      </c>
      <c r="AE197" s="70">
        <f>'TRA_Stock EU28'!AE197-'TRA_Stock UK'!AE197</f>
        <v>0</v>
      </c>
      <c r="AF197" s="70">
        <f>'TRA_Stock EU28'!AF197-'TRA_Stock UK'!AF197</f>
        <v>0</v>
      </c>
      <c r="AG197" s="70">
        <f>'TRA_Stock EU28'!AG197-'TRA_Stock UK'!AG197</f>
        <v>0</v>
      </c>
      <c r="AH197" s="70">
        <f>'TRA_Stock EU28'!AH197-'TRA_Stock UK'!AH197</f>
        <v>0</v>
      </c>
      <c r="AI197" s="70">
        <f>'TRA_Stock EU28'!AI197-'TRA_Stock UK'!AI197</f>
        <v>0</v>
      </c>
      <c r="AJ197" s="70">
        <f>'TRA_Stock EU28'!AJ197-'TRA_Stock UK'!AJ197</f>
        <v>0</v>
      </c>
      <c r="AK197" s="70">
        <f>'TRA_Stock EU28'!AK197-'TRA_Stock UK'!AK197</f>
        <v>0</v>
      </c>
      <c r="AL197" s="70">
        <f>'TRA_Stock EU28'!AL197-'TRA_Stock UK'!AL197</f>
        <v>0</v>
      </c>
      <c r="AM197" s="70">
        <f>'TRA_Stock EU28'!AM197-'TRA_Stock UK'!AM197</f>
        <v>0</v>
      </c>
      <c r="AN197" s="70">
        <f>'TRA_Stock EU28'!AN197-'TRA_Stock UK'!AN197</f>
        <v>0</v>
      </c>
      <c r="AO197" s="70">
        <f>'TRA_Stock EU28'!AO197-'TRA_Stock UK'!AO197</f>
        <v>0</v>
      </c>
      <c r="AP197" s="70">
        <f>'TRA_Stock EU28'!AP197-'TRA_Stock UK'!AP197</f>
        <v>0</v>
      </c>
      <c r="AQ197" s="70">
        <f>'TRA_Stock EU28'!AQ197-'TRA_Stock UK'!AQ197</f>
        <v>0</v>
      </c>
      <c r="AR197" s="70">
        <f>'TRA_Stock EU28'!AR197-'TRA_Stock UK'!AR197</f>
        <v>0</v>
      </c>
      <c r="AS197" s="70">
        <f>'TRA_Stock EU28'!AS197-'TRA_Stock UK'!AS197</f>
        <v>0</v>
      </c>
      <c r="AT197" s="70">
        <f>'TRA_Stock EU28'!AT197-'TRA_Stock UK'!AT197</f>
        <v>0</v>
      </c>
      <c r="AU197" s="70">
        <f>'TRA_Stock EU28'!AU197-'TRA_Stock UK'!AU197</f>
        <v>0</v>
      </c>
      <c r="AV197" s="70">
        <f>'TRA_Stock EU28'!AV197-'TRA_Stock UK'!AV197</f>
        <v>0</v>
      </c>
      <c r="AW197" s="70">
        <f>'TRA_Stock EU28'!AW197-'TRA_Stock UK'!AW197</f>
        <v>0</v>
      </c>
      <c r="AX197" s="70">
        <f>'TRA_Stock EU28'!AX197-'TRA_Stock UK'!AX197</f>
        <v>0</v>
      </c>
      <c r="AY197" s="70">
        <f>'TRA_Stock EU28'!AY197-'TRA_Stock UK'!AY197</f>
        <v>0</v>
      </c>
      <c r="AZ197" s="70">
        <f>'TRA_Stock EU28'!AZ197-'TRA_Stock UK'!AZ197</f>
        <v>0</v>
      </c>
    </row>
    <row r="198" spans="1:52" x14ac:dyDescent="0.35">
      <c r="A198" s="74" t="s">
        <v>905</v>
      </c>
      <c r="B198" s="70">
        <f>'TRA_Stock EU28'!B198-'TRA_Stock UK'!B198</f>
        <v>0</v>
      </c>
      <c r="C198" s="70">
        <f>'TRA_Stock EU28'!C198-'TRA_Stock UK'!C198</f>
        <v>0</v>
      </c>
      <c r="D198" s="70">
        <f>'TRA_Stock EU28'!D198-'TRA_Stock UK'!D198</f>
        <v>0</v>
      </c>
      <c r="E198" s="70">
        <f>'TRA_Stock EU28'!E198-'TRA_Stock UK'!E198</f>
        <v>0</v>
      </c>
      <c r="F198" s="70">
        <f>'TRA_Stock EU28'!F198-'TRA_Stock UK'!F198</f>
        <v>0</v>
      </c>
      <c r="G198" s="70">
        <f>'TRA_Stock EU28'!G198-'TRA_Stock UK'!G198</f>
        <v>0</v>
      </c>
      <c r="H198" s="70">
        <f>'TRA_Stock EU28'!H198-'TRA_Stock UK'!H198</f>
        <v>0</v>
      </c>
      <c r="I198" s="70">
        <f>'TRA_Stock EU28'!I198-'TRA_Stock UK'!I198</f>
        <v>0</v>
      </c>
      <c r="J198" s="70">
        <f>'TRA_Stock EU28'!J198-'TRA_Stock UK'!J198</f>
        <v>0</v>
      </c>
      <c r="K198" s="70">
        <f>'TRA_Stock EU28'!K198-'TRA_Stock UK'!K198</f>
        <v>0</v>
      </c>
      <c r="L198" s="70">
        <f>'TRA_Stock EU28'!L198-'TRA_Stock UK'!L198</f>
        <v>0</v>
      </c>
      <c r="M198" s="70">
        <f>'TRA_Stock EU28'!M198-'TRA_Stock UK'!M198</f>
        <v>0</v>
      </c>
      <c r="N198" s="70">
        <f>'TRA_Stock EU28'!N198-'TRA_Stock UK'!N198</f>
        <v>0</v>
      </c>
      <c r="O198" s="70">
        <f>'TRA_Stock EU28'!O198-'TRA_Stock UK'!O198</f>
        <v>0</v>
      </c>
      <c r="P198" s="70">
        <f>'TRA_Stock EU28'!P198-'TRA_Stock UK'!P198</f>
        <v>0</v>
      </c>
      <c r="Q198" s="70">
        <f>'TRA_Stock EU28'!Q198-'TRA_Stock UK'!Q198</f>
        <v>0</v>
      </c>
      <c r="R198" s="70">
        <f>'TRA_Stock EU28'!R198-'TRA_Stock UK'!R198</f>
        <v>0</v>
      </c>
      <c r="S198" s="70">
        <f>'TRA_Stock EU28'!S198-'TRA_Stock UK'!S198</f>
        <v>0</v>
      </c>
      <c r="T198" s="70">
        <f>'TRA_Stock EU28'!T198-'TRA_Stock UK'!T198</f>
        <v>0</v>
      </c>
      <c r="U198" s="70">
        <f>'TRA_Stock EU28'!U198-'TRA_Stock UK'!U198</f>
        <v>0</v>
      </c>
      <c r="V198" s="70">
        <f>'TRA_Stock EU28'!V198-'TRA_Stock UK'!V198</f>
        <v>0</v>
      </c>
      <c r="W198" s="70">
        <f>'TRA_Stock EU28'!W198-'TRA_Stock UK'!W198</f>
        <v>0</v>
      </c>
      <c r="X198" s="70">
        <f>'TRA_Stock EU28'!X198-'TRA_Stock UK'!X198</f>
        <v>0</v>
      </c>
      <c r="Y198" s="70">
        <f>'TRA_Stock EU28'!Y198-'TRA_Stock UK'!Y198</f>
        <v>0</v>
      </c>
      <c r="Z198" s="70">
        <f>'TRA_Stock EU28'!Z198-'TRA_Stock UK'!Z198</f>
        <v>0</v>
      </c>
      <c r="AA198" s="70">
        <f>'TRA_Stock EU28'!AA198-'TRA_Stock UK'!AA198</f>
        <v>0</v>
      </c>
      <c r="AB198" s="70">
        <f>'TRA_Stock EU28'!AB198-'TRA_Stock UK'!AB198</f>
        <v>0</v>
      </c>
      <c r="AC198" s="70">
        <f>'TRA_Stock EU28'!AC198-'TRA_Stock UK'!AC198</f>
        <v>0</v>
      </c>
      <c r="AD198" s="70">
        <f>'TRA_Stock EU28'!AD198-'TRA_Stock UK'!AD198</f>
        <v>0</v>
      </c>
      <c r="AE198" s="70">
        <f>'TRA_Stock EU28'!AE198-'TRA_Stock UK'!AE198</f>
        <v>0</v>
      </c>
      <c r="AF198" s="70">
        <f>'TRA_Stock EU28'!AF198-'TRA_Stock UK'!AF198</f>
        <v>0</v>
      </c>
      <c r="AG198" s="70">
        <f>'TRA_Stock EU28'!AG198-'TRA_Stock UK'!AG198</f>
        <v>0</v>
      </c>
      <c r="AH198" s="70">
        <f>'TRA_Stock EU28'!AH198-'TRA_Stock UK'!AH198</f>
        <v>0</v>
      </c>
      <c r="AI198" s="70">
        <f>'TRA_Stock EU28'!AI198-'TRA_Stock UK'!AI198</f>
        <v>0</v>
      </c>
      <c r="AJ198" s="70">
        <f>'TRA_Stock EU28'!AJ198-'TRA_Stock UK'!AJ198</f>
        <v>0</v>
      </c>
      <c r="AK198" s="70">
        <f>'TRA_Stock EU28'!AK198-'TRA_Stock UK'!AK198</f>
        <v>0</v>
      </c>
      <c r="AL198" s="70">
        <f>'TRA_Stock EU28'!AL198-'TRA_Stock UK'!AL198</f>
        <v>0</v>
      </c>
      <c r="AM198" s="70">
        <f>'TRA_Stock EU28'!AM198-'TRA_Stock UK'!AM198</f>
        <v>0</v>
      </c>
      <c r="AN198" s="70">
        <f>'TRA_Stock EU28'!AN198-'TRA_Stock UK'!AN198</f>
        <v>0</v>
      </c>
      <c r="AO198" s="70">
        <f>'TRA_Stock EU28'!AO198-'TRA_Stock UK'!AO198</f>
        <v>0</v>
      </c>
      <c r="AP198" s="70">
        <f>'TRA_Stock EU28'!AP198-'TRA_Stock UK'!AP198</f>
        <v>0</v>
      </c>
      <c r="AQ198" s="70">
        <f>'TRA_Stock EU28'!AQ198-'TRA_Stock UK'!AQ198</f>
        <v>0</v>
      </c>
      <c r="AR198" s="70">
        <f>'TRA_Stock EU28'!AR198-'TRA_Stock UK'!AR198</f>
        <v>0</v>
      </c>
      <c r="AS198" s="70">
        <f>'TRA_Stock EU28'!AS198-'TRA_Stock UK'!AS198</f>
        <v>0</v>
      </c>
      <c r="AT198" s="70">
        <f>'TRA_Stock EU28'!AT198-'TRA_Stock UK'!AT198</f>
        <v>0</v>
      </c>
      <c r="AU198" s="70">
        <f>'TRA_Stock EU28'!AU198-'TRA_Stock UK'!AU198</f>
        <v>0</v>
      </c>
      <c r="AV198" s="70">
        <f>'TRA_Stock EU28'!AV198-'TRA_Stock UK'!AV198</f>
        <v>0</v>
      </c>
      <c r="AW198" s="70">
        <f>'TRA_Stock EU28'!AW198-'TRA_Stock UK'!AW198</f>
        <v>0</v>
      </c>
      <c r="AX198" s="70">
        <f>'TRA_Stock EU28'!AX198-'TRA_Stock UK'!AX198</f>
        <v>0</v>
      </c>
      <c r="AY198" s="70">
        <f>'TRA_Stock EU28'!AY198-'TRA_Stock UK'!AY198</f>
        <v>0</v>
      </c>
      <c r="AZ198" s="70">
        <f>'TRA_Stock EU28'!AZ198-'TRA_Stock UK'!AZ198</f>
        <v>0</v>
      </c>
    </row>
    <row r="199" spans="1:52" x14ac:dyDescent="0.35">
      <c r="A199" s="73" t="s">
        <v>868</v>
      </c>
      <c r="B199" s="68">
        <f>'TRA_Stock EU28'!B199-'TRA_Stock UK'!B199</f>
        <v>9432706</v>
      </c>
      <c r="C199" s="68">
        <f>'TRA_Stock EU28'!C199-'TRA_Stock UK'!C199</f>
        <v>9228279</v>
      </c>
      <c r="D199" s="68">
        <f>'TRA_Stock EU28'!D199-'TRA_Stock UK'!D199</f>
        <v>8938698</v>
      </c>
      <c r="E199" s="68">
        <f>'TRA_Stock EU28'!E199-'TRA_Stock UK'!E199</f>
        <v>9324327.0000000019</v>
      </c>
      <c r="F199" s="68">
        <f>'TRA_Stock EU28'!F199-'TRA_Stock UK'!F199</f>
        <v>10080711</v>
      </c>
      <c r="G199" s="68">
        <f>'TRA_Stock EU28'!G199-'TRA_Stock UK'!G199</f>
        <v>10530536</v>
      </c>
      <c r="H199" s="68">
        <f>'TRA_Stock EU28'!H199-'TRA_Stock UK'!H199</f>
        <v>11068199</v>
      </c>
      <c r="I199" s="68">
        <f>'TRA_Stock EU28'!I199-'TRA_Stock UK'!I199</f>
        <v>11727927</v>
      </c>
      <c r="J199" s="68">
        <f>'TRA_Stock EU28'!J199-'TRA_Stock UK'!J199</f>
        <v>11750339.000000002</v>
      </c>
      <c r="K199" s="68">
        <f>'TRA_Stock EU28'!K199-'TRA_Stock UK'!K199</f>
        <v>10657401.999999998</v>
      </c>
      <c r="L199" s="68">
        <f>'TRA_Stock EU28'!L199-'TRA_Stock UK'!L199</f>
        <v>10690528</v>
      </c>
      <c r="M199" s="68">
        <f>'TRA_Stock EU28'!M199-'TRA_Stock UK'!M199</f>
        <v>11271319</v>
      </c>
      <c r="N199" s="68">
        <f>'TRA_Stock EU28'!N199-'TRA_Stock UK'!N199</f>
        <v>11028023</v>
      </c>
      <c r="O199" s="68">
        <f>'TRA_Stock EU28'!O199-'TRA_Stock UK'!O199</f>
        <v>10969073</v>
      </c>
      <c r="P199" s="68">
        <f>'TRA_Stock EU28'!P199-'TRA_Stock UK'!P199</f>
        <v>11316665</v>
      </c>
      <c r="Q199" s="68">
        <f>'TRA_Stock EU28'!Q199-'TRA_Stock UK'!Q199</f>
        <v>11848160</v>
      </c>
      <c r="R199" s="68">
        <f>'TRA_Stock EU28'!R199-'TRA_Stock UK'!R199</f>
        <v>13041005.704876419</v>
      </c>
      <c r="S199" s="68">
        <f>'TRA_Stock EU28'!S199-'TRA_Stock UK'!S199</f>
        <v>13491405.896572752</v>
      </c>
      <c r="T199" s="68">
        <f>'TRA_Stock EU28'!T199-'TRA_Stock UK'!T199</f>
        <v>13969184.706722734</v>
      </c>
      <c r="U199" s="68">
        <f>'TRA_Stock EU28'!U199-'TRA_Stock UK'!U199</f>
        <v>14397038.427961966</v>
      </c>
      <c r="V199" s="68">
        <f>'TRA_Stock EU28'!V199-'TRA_Stock UK'!V199</f>
        <v>14773148.16634981</v>
      </c>
      <c r="W199" s="68">
        <f>'TRA_Stock EU28'!W199-'TRA_Stock UK'!W199</f>
        <v>15151731.110038061</v>
      </c>
      <c r="X199" s="68">
        <f>'TRA_Stock EU28'!X199-'TRA_Stock UK'!X199</f>
        <v>15512625.732706865</v>
      </c>
      <c r="Y199" s="68">
        <f>'TRA_Stock EU28'!Y199-'TRA_Stock UK'!Y199</f>
        <v>15832446.347535005</v>
      </c>
      <c r="Z199" s="68">
        <f>'TRA_Stock EU28'!Z199-'TRA_Stock UK'!Z199</f>
        <v>16152548.27316587</v>
      </c>
      <c r="AA199" s="68">
        <f>'TRA_Stock EU28'!AA199-'TRA_Stock UK'!AA199</f>
        <v>16497854.810331482</v>
      </c>
      <c r="AB199" s="68">
        <f>'TRA_Stock EU28'!AB199-'TRA_Stock UK'!AB199</f>
        <v>16834905.342738077</v>
      </c>
      <c r="AC199" s="68">
        <f>'TRA_Stock EU28'!AC199-'TRA_Stock UK'!AC199</f>
        <v>17182818.966048501</v>
      </c>
      <c r="AD199" s="68">
        <f>'TRA_Stock EU28'!AD199-'TRA_Stock UK'!AD199</f>
        <v>17559989.797645155</v>
      </c>
      <c r="AE199" s="68">
        <f>'TRA_Stock EU28'!AE199-'TRA_Stock UK'!AE199</f>
        <v>17920871.039335191</v>
      </c>
      <c r="AF199" s="68">
        <f>'TRA_Stock EU28'!AF199-'TRA_Stock UK'!AF199</f>
        <v>18280562.262947388</v>
      </c>
      <c r="AG199" s="68">
        <f>'TRA_Stock EU28'!AG199-'TRA_Stock UK'!AG199</f>
        <v>18647827.073315527</v>
      </c>
      <c r="AH199" s="68">
        <f>'TRA_Stock EU28'!AH199-'TRA_Stock UK'!AH199</f>
        <v>18970975.510991696</v>
      </c>
      <c r="AI199" s="68">
        <f>'TRA_Stock EU28'!AI199-'TRA_Stock UK'!AI199</f>
        <v>19283487.259900883</v>
      </c>
      <c r="AJ199" s="68">
        <f>'TRA_Stock EU28'!AJ199-'TRA_Stock UK'!AJ199</f>
        <v>19560363.538142528</v>
      </c>
      <c r="AK199" s="68">
        <f>'TRA_Stock EU28'!AK199-'TRA_Stock UK'!AK199</f>
        <v>19829933.0326005</v>
      </c>
      <c r="AL199" s="68">
        <f>'TRA_Stock EU28'!AL199-'TRA_Stock UK'!AL199</f>
        <v>20115619.614583742</v>
      </c>
      <c r="AM199" s="68">
        <f>'TRA_Stock EU28'!AM199-'TRA_Stock UK'!AM199</f>
        <v>20388845.44324141</v>
      </c>
      <c r="AN199" s="68">
        <f>'TRA_Stock EU28'!AN199-'TRA_Stock UK'!AN199</f>
        <v>20747581.972187236</v>
      </c>
      <c r="AO199" s="68">
        <f>'TRA_Stock EU28'!AO199-'TRA_Stock UK'!AO199</f>
        <v>21023083.13058893</v>
      </c>
      <c r="AP199" s="68">
        <f>'TRA_Stock EU28'!AP199-'TRA_Stock UK'!AP199</f>
        <v>21298707.21634144</v>
      </c>
      <c r="AQ199" s="68">
        <f>'TRA_Stock EU28'!AQ199-'TRA_Stock UK'!AQ199</f>
        <v>21613680.890521817</v>
      </c>
      <c r="AR199" s="68">
        <f>'TRA_Stock EU28'!AR199-'TRA_Stock UK'!AR199</f>
        <v>21936471.382336549</v>
      </c>
      <c r="AS199" s="68">
        <f>'TRA_Stock EU28'!AS199-'TRA_Stock UK'!AS199</f>
        <v>22263746.641620111</v>
      </c>
      <c r="AT199" s="68">
        <f>'TRA_Stock EU28'!AT199-'TRA_Stock UK'!AT199</f>
        <v>22592294.821934097</v>
      </c>
      <c r="AU199" s="68">
        <f>'TRA_Stock EU28'!AU199-'TRA_Stock UK'!AU199</f>
        <v>22956398.786714837</v>
      </c>
      <c r="AV199" s="68">
        <f>'TRA_Stock EU28'!AV199-'TRA_Stock UK'!AV199</f>
        <v>23303123.478505865</v>
      </c>
      <c r="AW199" s="68">
        <f>'TRA_Stock EU28'!AW199-'TRA_Stock UK'!AW199</f>
        <v>23613837.779298492</v>
      </c>
      <c r="AX199" s="68">
        <f>'TRA_Stock EU28'!AX199-'TRA_Stock UK'!AX199</f>
        <v>23961104.003310546</v>
      </c>
      <c r="AY199" s="68">
        <f>'TRA_Stock EU28'!AY199-'TRA_Stock UK'!AY199</f>
        <v>24293623.884953823</v>
      </c>
      <c r="AZ199" s="68">
        <f>'TRA_Stock EU28'!AZ199-'TRA_Stock UK'!AZ199</f>
        <v>24607710.970220383</v>
      </c>
    </row>
    <row r="200" spans="1:52" x14ac:dyDescent="0.35">
      <c r="A200" s="74" t="s">
        <v>902</v>
      </c>
      <c r="B200" s="70">
        <f>'TRA_Stock EU28'!B200-'TRA_Stock UK'!B200</f>
        <v>9432706</v>
      </c>
      <c r="C200" s="70">
        <f>'TRA_Stock EU28'!C200-'TRA_Stock UK'!C200</f>
        <v>9228279</v>
      </c>
      <c r="D200" s="70">
        <f>'TRA_Stock EU28'!D200-'TRA_Stock UK'!D200</f>
        <v>8938698</v>
      </c>
      <c r="E200" s="70">
        <f>'TRA_Stock EU28'!E200-'TRA_Stock UK'!E200</f>
        <v>9324327.0000000019</v>
      </c>
      <c r="F200" s="70">
        <f>'TRA_Stock EU28'!F200-'TRA_Stock UK'!F200</f>
        <v>10080711</v>
      </c>
      <c r="G200" s="70">
        <f>'TRA_Stock EU28'!G200-'TRA_Stock UK'!G200</f>
        <v>10530536</v>
      </c>
      <c r="H200" s="70">
        <f>'TRA_Stock EU28'!H200-'TRA_Stock UK'!H200</f>
        <v>11068199</v>
      </c>
      <c r="I200" s="70">
        <f>'TRA_Stock EU28'!I200-'TRA_Stock UK'!I200</f>
        <v>11727927</v>
      </c>
      <c r="J200" s="70">
        <f>'TRA_Stock EU28'!J200-'TRA_Stock UK'!J200</f>
        <v>11750339.000000002</v>
      </c>
      <c r="K200" s="70">
        <f>'TRA_Stock EU28'!K200-'TRA_Stock UK'!K200</f>
        <v>10657401.999999998</v>
      </c>
      <c r="L200" s="70">
        <f>'TRA_Stock EU28'!L200-'TRA_Stock UK'!L200</f>
        <v>10690528</v>
      </c>
      <c r="M200" s="70">
        <f>'TRA_Stock EU28'!M200-'TRA_Stock UK'!M200</f>
        <v>11271319</v>
      </c>
      <c r="N200" s="70">
        <f>'TRA_Stock EU28'!N200-'TRA_Stock UK'!N200</f>
        <v>11028023</v>
      </c>
      <c r="O200" s="70">
        <f>'TRA_Stock EU28'!O200-'TRA_Stock UK'!O200</f>
        <v>10969073</v>
      </c>
      <c r="P200" s="70">
        <f>'TRA_Stock EU28'!P200-'TRA_Stock UK'!P200</f>
        <v>11316665</v>
      </c>
      <c r="Q200" s="70">
        <f>'TRA_Stock EU28'!Q200-'TRA_Stock UK'!Q200</f>
        <v>11848160</v>
      </c>
      <c r="R200" s="70">
        <f>'TRA_Stock EU28'!R200-'TRA_Stock UK'!R200</f>
        <v>13041005.704876419</v>
      </c>
      <c r="S200" s="70">
        <f>'TRA_Stock EU28'!S200-'TRA_Stock UK'!S200</f>
        <v>13491405.896572752</v>
      </c>
      <c r="T200" s="70">
        <f>'TRA_Stock EU28'!T200-'TRA_Stock UK'!T200</f>
        <v>13969184.706722734</v>
      </c>
      <c r="U200" s="70">
        <f>'TRA_Stock EU28'!U200-'TRA_Stock UK'!U200</f>
        <v>14397038.427961966</v>
      </c>
      <c r="V200" s="70">
        <f>'TRA_Stock EU28'!V200-'TRA_Stock UK'!V200</f>
        <v>14773148.16634981</v>
      </c>
      <c r="W200" s="70">
        <f>'TRA_Stock EU28'!W200-'TRA_Stock UK'!W200</f>
        <v>15151731.110038061</v>
      </c>
      <c r="X200" s="70">
        <f>'TRA_Stock EU28'!X200-'TRA_Stock UK'!X200</f>
        <v>15512625.732706865</v>
      </c>
      <c r="Y200" s="70">
        <f>'TRA_Stock EU28'!Y200-'TRA_Stock UK'!Y200</f>
        <v>15832446.347535005</v>
      </c>
      <c r="Z200" s="70">
        <f>'TRA_Stock EU28'!Z200-'TRA_Stock UK'!Z200</f>
        <v>16152548.27316587</v>
      </c>
      <c r="AA200" s="70">
        <f>'TRA_Stock EU28'!AA200-'TRA_Stock UK'!AA200</f>
        <v>16497854.810331482</v>
      </c>
      <c r="AB200" s="70">
        <f>'TRA_Stock EU28'!AB200-'TRA_Stock UK'!AB200</f>
        <v>16834905.342738077</v>
      </c>
      <c r="AC200" s="70">
        <f>'TRA_Stock EU28'!AC200-'TRA_Stock UK'!AC200</f>
        <v>17182818.966048494</v>
      </c>
      <c r="AD200" s="70">
        <f>'TRA_Stock EU28'!AD200-'TRA_Stock UK'!AD200</f>
        <v>17559989.797645114</v>
      </c>
      <c r="AE200" s="70">
        <f>'TRA_Stock EU28'!AE200-'TRA_Stock UK'!AE200</f>
        <v>17920871.039334942</v>
      </c>
      <c r="AF200" s="70">
        <f>'TRA_Stock EU28'!AF200-'TRA_Stock UK'!AF200</f>
        <v>18280562.262945708</v>
      </c>
      <c r="AG200" s="70">
        <f>'TRA_Stock EU28'!AG200-'TRA_Stock UK'!AG200</f>
        <v>18647827.073304463</v>
      </c>
      <c r="AH200" s="70">
        <f>'TRA_Stock EU28'!AH200-'TRA_Stock UK'!AH200</f>
        <v>18970975.510920897</v>
      </c>
      <c r="AI200" s="70">
        <f>'TRA_Stock EU28'!AI200-'TRA_Stock UK'!AI200</f>
        <v>19283487.259473737</v>
      </c>
      <c r="AJ200" s="70">
        <f>'TRA_Stock EU28'!AJ200-'TRA_Stock UK'!AJ200</f>
        <v>19560363.535610933</v>
      </c>
      <c r="AK200" s="70">
        <f>'TRA_Stock EU28'!AK200-'TRA_Stock UK'!AK200</f>
        <v>19829933.01838357</v>
      </c>
      <c r="AL200" s="70">
        <f>'TRA_Stock EU28'!AL200-'TRA_Stock UK'!AL200</f>
        <v>20115619.540066913</v>
      </c>
      <c r="AM200" s="70">
        <f>'TRA_Stock EU28'!AM200-'TRA_Stock UK'!AM200</f>
        <v>20388845.043443322</v>
      </c>
      <c r="AN200" s="70">
        <f>'TRA_Stock EU28'!AN200-'TRA_Stock UK'!AN200</f>
        <v>20747579.742497962</v>
      </c>
      <c r="AO200" s="70">
        <f>'TRA_Stock EU28'!AO200-'TRA_Stock UK'!AO200</f>
        <v>21023074.342578165</v>
      </c>
      <c r="AP200" s="70">
        <f>'TRA_Stock EU28'!AP200-'TRA_Stock UK'!AP200</f>
        <v>21298673.230894245</v>
      </c>
      <c r="AQ200" s="70">
        <f>'TRA_Stock EU28'!AQ200-'TRA_Stock UK'!AQ200</f>
        <v>21613552.22802728</v>
      </c>
      <c r="AR200" s="70">
        <f>'TRA_Stock EU28'!AR200-'TRA_Stock UK'!AR200</f>
        <v>21936026.179059677</v>
      </c>
      <c r="AS200" s="70">
        <f>'TRA_Stock EU28'!AS200-'TRA_Stock UK'!AS200</f>
        <v>22262353.206185866</v>
      </c>
      <c r="AT200" s="70">
        <f>'TRA_Stock EU28'!AT200-'TRA_Stock UK'!AT200</f>
        <v>22588330.566218134</v>
      </c>
      <c r="AU200" s="70">
        <f>'TRA_Stock EU28'!AU200-'TRA_Stock UK'!AU200</f>
        <v>22945994.740269877</v>
      </c>
      <c r="AV200" s="70">
        <f>'TRA_Stock EU28'!AV200-'TRA_Stock UK'!AV200</f>
        <v>23278762.268995889</v>
      </c>
      <c r="AW200" s="70">
        <f>'TRA_Stock EU28'!AW200-'TRA_Stock UK'!AW200</f>
        <v>23560753.49781334</v>
      </c>
      <c r="AX200" s="70">
        <f>'TRA_Stock EU28'!AX200-'TRA_Stock UK'!AX200</f>
        <v>23855878.887416102</v>
      </c>
      <c r="AY200" s="70">
        <f>'TRA_Stock EU28'!AY200-'TRA_Stock UK'!AY200</f>
        <v>24096925.884544145</v>
      </c>
      <c r="AZ200" s="70">
        <f>'TRA_Stock EU28'!AZ200-'TRA_Stock UK'!AZ200</f>
        <v>24271969.541770719</v>
      </c>
    </row>
    <row r="201" spans="1:52" x14ac:dyDescent="0.35">
      <c r="A201" s="74" t="s">
        <v>903</v>
      </c>
      <c r="B201" s="70">
        <f>'TRA_Stock EU28'!B201-'TRA_Stock UK'!B201</f>
        <v>0</v>
      </c>
      <c r="C201" s="70">
        <f>'TRA_Stock EU28'!C201-'TRA_Stock UK'!C201</f>
        <v>0</v>
      </c>
      <c r="D201" s="70">
        <f>'TRA_Stock EU28'!D201-'TRA_Stock UK'!D201</f>
        <v>0</v>
      </c>
      <c r="E201" s="70">
        <f>'TRA_Stock EU28'!E201-'TRA_Stock UK'!E201</f>
        <v>0</v>
      </c>
      <c r="F201" s="70">
        <f>'TRA_Stock EU28'!F201-'TRA_Stock UK'!F201</f>
        <v>0</v>
      </c>
      <c r="G201" s="70">
        <f>'TRA_Stock EU28'!G201-'TRA_Stock UK'!G201</f>
        <v>0</v>
      </c>
      <c r="H201" s="70">
        <f>'TRA_Stock EU28'!H201-'TRA_Stock UK'!H201</f>
        <v>0</v>
      </c>
      <c r="I201" s="70">
        <f>'TRA_Stock EU28'!I201-'TRA_Stock UK'!I201</f>
        <v>0</v>
      </c>
      <c r="J201" s="70">
        <f>'TRA_Stock EU28'!J201-'TRA_Stock UK'!J201</f>
        <v>0</v>
      </c>
      <c r="K201" s="70">
        <f>'TRA_Stock EU28'!K201-'TRA_Stock UK'!K201</f>
        <v>0</v>
      </c>
      <c r="L201" s="70">
        <f>'TRA_Stock EU28'!L201-'TRA_Stock UK'!L201</f>
        <v>0</v>
      </c>
      <c r="M201" s="70">
        <f>'TRA_Stock EU28'!M201-'TRA_Stock UK'!M201</f>
        <v>0</v>
      </c>
      <c r="N201" s="70">
        <f>'TRA_Stock EU28'!N201-'TRA_Stock UK'!N201</f>
        <v>0</v>
      </c>
      <c r="O201" s="70">
        <f>'TRA_Stock EU28'!O201-'TRA_Stock UK'!O201</f>
        <v>0</v>
      </c>
      <c r="P201" s="70">
        <f>'TRA_Stock EU28'!P201-'TRA_Stock UK'!P201</f>
        <v>0</v>
      </c>
      <c r="Q201" s="70">
        <f>'TRA_Stock EU28'!Q201-'TRA_Stock UK'!Q201</f>
        <v>0</v>
      </c>
      <c r="R201" s="70">
        <f>'TRA_Stock EU28'!R201-'TRA_Stock UK'!R201</f>
        <v>2.4684673926484319E-18</v>
      </c>
      <c r="S201" s="70">
        <f>'TRA_Stock EU28'!S201-'TRA_Stock UK'!S201</f>
        <v>1.2882730993882047E-17</v>
      </c>
      <c r="T201" s="70">
        <f>'TRA_Stock EU28'!T201-'TRA_Stock UK'!T201</f>
        <v>1.0428839186777873E-16</v>
      </c>
      <c r="U201" s="70">
        <f>'TRA_Stock EU28'!U201-'TRA_Stock UK'!U201</f>
        <v>7.9500448016600472E-16</v>
      </c>
      <c r="V201" s="70">
        <f>'TRA_Stock EU28'!V201-'TRA_Stock UK'!V201</f>
        <v>5.7051331462313739E-15</v>
      </c>
      <c r="W201" s="70">
        <f>'TRA_Stock EU28'!W201-'TRA_Stock UK'!W201</f>
        <v>4.0310690844733736E-14</v>
      </c>
      <c r="X201" s="70">
        <f>'TRA_Stock EU28'!X201-'TRA_Stock UK'!X201</f>
        <v>3.0692316285055633E-13</v>
      </c>
      <c r="Y201" s="70">
        <f>'TRA_Stock EU28'!Y201-'TRA_Stock UK'!Y201</f>
        <v>2.1691692571716811E-12</v>
      </c>
      <c r="Z201" s="70">
        <f>'TRA_Stock EU28'!Z201-'TRA_Stock UK'!Z201</f>
        <v>1.5357804256038735E-11</v>
      </c>
      <c r="AA201" s="70">
        <f>'TRA_Stock EU28'!AA201-'TRA_Stock UK'!AA201</f>
        <v>1.1047171949999622E-10</v>
      </c>
      <c r="AB201" s="70">
        <f>'TRA_Stock EU28'!AB201-'TRA_Stock UK'!AB201</f>
        <v>7.6335964539848776E-10</v>
      </c>
      <c r="AC201" s="70">
        <f>'TRA_Stock EU28'!AC201-'TRA_Stock UK'!AC201</f>
        <v>5.1626845333544179E-9</v>
      </c>
      <c r="AD201" s="70">
        <f>'TRA_Stock EU28'!AD201-'TRA_Stock UK'!AD201</f>
        <v>3.7730788710028353E-8</v>
      </c>
      <c r="AE201" s="70">
        <f>'TRA_Stock EU28'!AE201-'TRA_Stock UK'!AE201</f>
        <v>2.4911994265702445E-7</v>
      </c>
      <c r="AF201" s="70">
        <f>'TRA_Stock EU28'!AF201-'TRA_Stock UK'!AF201</f>
        <v>1.6781528983721989E-6</v>
      </c>
      <c r="AG201" s="70">
        <f>'TRA_Stock EU28'!AG201-'TRA_Stock UK'!AG201</f>
        <v>1.1060631988075231E-5</v>
      </c>
      <c r="AH201" s="70">
        <f>'TRA_Stock EU28'!AH201-'TRA_Stock UK'!AH201</f>
        <v>7.0802285969319423E-5</v>
      </c>
      <c r="AI201" s="70">
        <f>'TRA_Stock EU28'!AI201-'TRA_Stock UK'!AI201</f>
        <v>4.2714914388712789E-4</v>
      </c>
      <c r="AJ201" s="70">
        <f>'TRA_Stock EU28'!AJ201-'TRA_Stock UK'!AJ201</f>
        <v>2.5315942949575192E-3</v>
      </c>
      <c r="AK201" s="70">
        <f>'TRA_Stock EU28'!AK201-'TRA_Stock UK'!AK201</f>
        <v>1.4216932094397172E-2</v>
      </c>
      <c r="AL201" s="70">
        <f>'TRA_Stock EU28'!AL201-'TRA_Stock UK'!AL201</f>
        <v>7.4516828824568532E-2</v>
      </c>
      <c r="AM201" s="70">
        <f>'TRA_Stock EU28'!AM201-'TRA_Stock UK'!AM201</f>
        <v>0.39979808685852186</v>
      </c>
      <c r="AN201" s="70">
        <f>'TRA_Stock EU28'!AN201-'TRA_Stock UK'!AN201</f>
        <v>2.2296892719006935</v>
      </c>
      <c r="AO201" s="70">
        <f>'TRA_Stock EU28'!AO201-'TRA_Stock UK'!AO201</f>
        <v>8.7880107692011133</v>
      </c>
      <c r="AP201" s="70">
        <f>'TRA_Stock EU28'!AP201-'TRA_Stock UK'!AP201</f>
        <v>33.985447197849616</v>
      </c>
      <c r="AQ201" s="70">
        <f>'TRA_Stock EU28'!AQ201-'TRA_Stock UK'!AQ201</f>
        <v>128.6624945394922</v>
      </c>
      <c r="AR201" s="70">
        <f>'TRA_Stock EU28'!AR201-'TRA_Stock UK'!AR201</f>
        <v>445.20327687602293</v>
      </c>
      <c r="AS201" s="70">
        <f>'TRA_Stock EU28'!AS201-'TRA_Stock UK'!AS201</f>
        <v>1393.4354342446977</v>
      </c>
      <c r="AT201" s="70">
        <f>'TRA_Stock EU28'!AT201-'TRA_Stock UK'!AT201</f>
        <v>3964.2557159616299</v>
      </c>
      <c r="AU201" s="70">
        <f>'TRA_Stock EU28'!AU201-'TRA_Stock UK'!AU201</f>
        <v>10404.046444962174</v>
      </c>
      <c r="AV201" s="70">
        <f>'TRA_Stock EU28'!AV201-'TRA_Stock UK'!AV201</f>
        <v>24361.209509976052</v>
      </c>
      <c r="AW201" s="70">
        <f>'TRA_Stock EU28'!AW201-'TRA_Stock UK'!AW201</f>
        <v>53084.281485150372</v>
      </c>
      <c r="AX201" s="70">
        <f>'TRA_Stock EU28'!AX201-'TRA_Stock UK'!AX201</f>
        <v>105225.11589444394</v>
      </c>
      <c r="AY201" s="70">
        <f>'TRA_Stock EU28'!AY201-'TRA_Stock UK'!AY201</f>
        <v>196698.00040967661</v>
      </c>
      <c r="AZ201" s="70">
        <f>'TRA_Stock EU28'!AZ201-'TRA_Stock UK'!AZ201</f>
        <v>335741.42844966456</v>
      </c>
    </row>
    <row r="202" spans="1:52" x14ac:dyDescent="0.35">
      <c r="A202" s="74" t="s">
        <v>904</v>
      </c>
      <c r="B202" s="70">
        <f>'TRA_Stock EU28'!B202-'TRA_Stock UK'!B202</f>
        <v>0</v>
      </c>
      <c r="C202" s="70">
        <f>'TRA_Stock EU28'!C202-'TRA_Stock UK'!C202</f>
        <v>0</v>
      </c>
      <c r="D202" s="70">
        <f>'TRA_Stock EU28'!D202-'TRA_Stock UK'!D202</f>
        <v>0</v>
      </c>
      <c r="E202" s="70">
        <f>'TRA_Stock EU28'!E202-'TRA_Stock UK'!E202</f>
        <v>0</v>
      </c>
      <c r="F202" s="70">
        <f>'TRA_Stock EU28'!F202-'TRA_Stock UK'!F202</f>
        <v>0</v>
      </c>
      <c r="G202" s="70">
        <f>'TRA_Stock EU28'!G202-'TRA_Stock UK'!G202</f>
        <v>0</v>
      </c>
      <c r="H202" s="70">
        <f>'TRA_Stock EU28'!H202-'TRA_Stock UK'!H202</f>
        <v>0</v>
      </c>
      <c r="I202" s="70">
        <f>'TRA_Stock EU28'!I202-'TRA_Stock UK'!I202</f>
        <v>0</v>
      </c>
      <c r="J202" s="70">
        <f>'TRA_Stock EU28'!J202-'TRA_Stock UK'!J202</f>
        <v>0</v>
      </c>
      <c r="K202" s="70">
        <f>'TRA_Stock EU28'!K202-'TRA_Stock UK'!K202</f>
        <v>0</v>
      </c>
      <c r="L202" s="70">
        <f>'TRA_Stock EU28'!L202-'TRA_Stock UK'!L202</f>
        <v>0</v>
      </c>
      <c r="M202" s="70">
        <f>'TRA_Stock EU28'!M202-'TRA_Stock UK'!M202</f>
        <v>0</v>
      </c>
      <c r="N202" s="70">
        <f>'TRA_Stock EU28'!N202-'TRA_Stock UK'!N202</f>
        <v>0</v>
      </c>
      <c r="O202" s="70">
        <f>'TRA_Stock EU28'!O202-'TRA_Stock UK'!O202</f>
        <v>0</v>
      </c>
      <c r="P202" s="70">
        <f>'TRA_Stock EU28'!P202-'TRA_Stock UK'!P202</f>
        <v>0</v>
      </c>
      <c r="Q202" s="70">
        <f>'TRA_Stock EU28'!Q202-'TRA_Stock UK'!Q202</f>
        <v>0</v>
      </c>
      <c r="R202" s="70">
        <f>'TRA_Stock EU28'!R202-'TRA_Stock UK'!R202</f>
        <v>0</v>
      </c>
      <c r="S202" s="70">
        <f>'TRA_Stock EU28'!S202-'TRA_Stock UK'!S202</f>
        <v>0</v>
      </c>
      <c r="T202" s="70">
        <f>'TRA_Stock EU28'!T202-'TRA_Stock UK'!T202</f>
        <v>0</v>
      </c>
      <c r="U202" s="70">
        <f>'TRA_Stock EU28'!U202-'TRA_Stock UK'!U202</f>
        <v>0</v>
      </c>
      <c r="V202" s="70">
        <f>'TRA_Stock EU28'!V202-'TRA_Stock UK'!V202</f>
        <v>0</v>
      </c>
      <c r="W202" s="70">
        <f>'TRA_Stock EU28'!W202-'TRA_Stock UK'!W202</f>
        <v>0</v>
      </c>
      <c r="X202" s="70">
        <f>'TRA_Stock EU28'!X202-'TRA_Stock UK'!X202</f>
        <v>0</v>
      </c>
      <c r="Y202" s="70">
        <f>'TRA_Stock EU28'!Y202-'TRA_Stock UK'!Y202</f>
        <v>0</v>
      </c>
      <c r="Z202" s="70">
        <f>'TRA_Stock EU28'!Z202-'TRA_Stock UK'!Z202</f>
        <v>0</v>
      </c>
      <c r="AA202" s="70">
        <f>'TRA_Stock EU28'!AA202-'TRA_Stock UK'!AA202</f>
        <v>0</v>
      </c>
      <c r="AB202" s="70">
        <f>'TRA_Stock EU28'!AB202-'TRA_Stock UK'!AB202</f>
        <v>0</v>
      </c>
      <c r="AC202" s="70">
        <f>'TRA_Stock EU28'!AC202-'TRA_Stock UK'!AC202</f>
        <v>0</v>
      </c>
      <c r="AD202" s="70">
        <f>'TRA_Stock EU28'!AD202-'TRA_Stock UK'!AD202</f>
        <v>0</v>
      </c>
      <c r="AE202" s="70">
        <f>'TRA_Stock EU28'!AE202-'TRA_Stock UK'!AE202</f>
        <v>0</v>
      </c>
      <c r="AF202" s="70">
        <f>'TRA_Stock EU28'!AF202-'TRA_Stock UK'!AF202</f>
        <v>0</v>
      </c>
      <c r="AG202" s="70">
        <f>'TRA_Stock EU28'!AG202-'TRA_Stock UK'!AG202</f>
        <v>0</v>
      </c>
      <c r="AH202" s="70">
        <f>'TRA_Stock EU28'!AH202-'TRA_Stock UK'!AH202</f>
        <v>0</v>
      </c>
      <c r="AI202" s="70">
        <f>'TRA_Stock EU28'!AI202-'TRA_Stock UK'!AI202</f>
        <v>0</v>
      </c>
      <c r="AJ202" s="70">
        <f>'TRA_Stock EU28'!AJ202-'TRA_Stock UK'!AJ202</f>
        <v>0</v>
      </c>
      <c r="AK202" s="70">
        <f>'TRA_Stock EU28'!AK202-'TRA_Stock UK'!AK202</f>
        <v>0</v>
      </c>
      <c r="AL202" s="70">
        <f>'TRA_Stock EU28'!AL202-'TRA_Stock UK'!AL202</f>
        <v>0</v>
      </c>
      <c r="AM202" s="70">
        <f>'TRA_Stock EU28'!AM202-'TRA_Stock UK'!AM202</f>
        <v>0</v>
      </c>
      <c r="AN202" s="70">
        <f>'TRA_Stock EU28'!AN202-'TRA_Stock UK'!AN202</f>
        <v>0</v>
      </c>
      <c r="AO202" s="70">
        <f>'TRA_Stock EU28'!AO202-'TRA_Stock UK'!AO202</f>
        <v>0</v>
      </c>
      <c r="AP202" s="70">
        <f>'TRA_Stock EU28'!AP202-'TRA_Stock UK'!AP202</f>
        <v>0</v>
      </c>
      <c r="AQ202" s="70">
        <f>'TRA_Stock EU28'!AQ202-'TRA_Stock UK'!AQ202</f>
        <v>0</v>
      </c>
      <c r="AR202" s="70">
        <f>'TRA_Stock EU28'!AR202-'TRA_Stock UK'!AR202</f>
        <v>0</v>
      </c>
      <c r="AS202" s="70">
        <f>'TRA_Stock EU28'!AS202-'TRA_Stock UK'!AS202</f>
        <v>0</v>
      </c>
      <c r="AT202" s="70">
        <f>'TRA_Stock EU28'!AT202-'TRA_Stock UK'!AT202</f>
        <v>0</v>
      </c>
      <c r="AU202" s="70">
        <f>'TRA_Stock EU28'!AU202-'TRA_Stock UK'!AU202</f>
        <v>0</v>
      </c>
      <c r="AV202" s="70">
        <f>'TRA_Stock EU28'!AV202-'TRA_Stock UK'!AV202</f>
        <v>0</v>
      </c>
      <c r="AW202" s="70">
        <f>'TRA_Stock EU28'!AW202-'TRA_Stock UK'!AW202</f>
        <v>0</v>
      </c>
      <c r="AX202" s="70">
        <f>'TRA_Stock EU28'!AX202-'TRA_Stock UK'!AX202</f>
        <v>0</v>
      </c>
      <c r="AY202" s="70">
        <f>'TRA_Stock EU28'!AY202-'TRA_Stock UK'!AY202</f>
        <v>0</v>
      </c>
      <c r="AZ202" s="70">
        <f>'TRA_Stock EU28'!AZ202-'TRA_Stock UK'!AZ202</f>
        <v>0</v>
      </c>
    </row>
    <row r="203" spans="1:52" x14ac:dyDescent="0.35">
      <c r="A203" s="74" t="s">
        <v>905</v>
      </c>
      <c r="B203" s="70">
        <f>'TRA_Stock EU28'!B203-'TRA_Stock UK'!B203</f>
        <v>0</v>
      </c>
      <c r="C203" s="70">
        <f>'TRA_Stock EU28'!C203-'TRA_Stock UK'!C203</f>
        <v>0</v>
      </c>
      <c r="D203" s="70">
        <f>'TRA_Stock EU28'!D203-'TRA_Stock UK'!D203</f>
        <v>0</v>
      </c>
      <c r="E203" s="70">
        <f>'TRA_Stock EU28'!E203-'TRA_Stock UK'!E203</f>
        <v>0</v>
      </c>
      <c r="F203" s="70">
        <f>'TRA_Stock EU28'!F203-'TRA_Stock UK'!F203</f>
        <v>0</v>
      </c>
      <c r="G203" s="70">
        <f>'TRA_Stock EU28'!G203-'TRA_Stock UK'!G203</f>
        <v>0</v>
      </c>
      <c r="H203" s="70">
        <f>'TRA_Stock EU28'!H203-'TRA_Stock UK'!H203</f>
        <v>0</v>
      </c>
      <c r="I203" s="70">
        <f>'TRA_Stock EU28'!I203-'TRA_Stock UK'!I203</f>
        <v>0</v>
      </c>
      <c r="J203" s="70">
        <f>'TRA_Stock EU28'!J203-'TRA_Stock UK'!J203</f>
        <v>0</v>
      </c>
      <c r="K203" s="70">
        <f>'TRA_Stock EU28'!K203-'TRA_Stock UK'!K203</f>
        <v>0</v>
      </c>
      <c r="L203" s="70">
        <f>'TRA_Stock EU28'!L203-'TRA_Stock UK'!L203</f>
        <v>0</v>
      </c>
      <c r="M203" s="70">
        <f>'TRA_Stock EU28'!M203-'TRA_Stock UK'!M203</f>
        <v>0</v>
      </c>
      <c r="N203" s="70">
        <f>'TRA_Stock EU28'!N203-'TRA_Stock UK'!N203</f>
        <v>0</v>
      </c>
      <c r="O203" s="70">
        <f>'TRA_Stock EU28'!O203-'TRA_Stock UK'!O203</f>
        <v>0</v>
      </c>
      <c r="P203" s="70">
        <f>'TRA_Stock EU28'!P203-'TRA_Stock UK'!P203</f>
        <v>0</v>
      </c>
      <c r="Q203" s="70">
        <f>'TRA_Stock EU28'!Q203-'TRA_Stock UK'!Q203</f>
        <v>0</v>
      </c>
      <c r="R203" s="70">
        <f>'TRA_Stock EU28'!R203-'TRA_Stock UK'!R203</f>
        <v>0</v>
      </c>
      <c r="S203" s="70">
        <f>'TRA_Stock EU28'!S203-'TRA_Stock UK'!S203</f>
        <v>0</v>
      </c>
      <c r="T203" s="70">
        <f>'TRA_Stock EU28'!T203-'TRA_Stock UK'!T203</f>
        <v>0</v>
      </c>
      <c r="U203" s="70">
        <f>'TRA_Stock EU28'!U203-'TRA_Stock UK'!U203</f>
        <v>0</v>
      </c>
      <c r="V203" s="70">
        <f>'TRA_Stock EU28'!V203-'TRA_Stock UK'!V203</f>
        <v>0</v>
      </c>
      <c r="W203" s="70">
        <f>'TRA_Stock EU28'!W203-'TRA_Stock UK'!W203</f>
        <v>0</v>
      </c>
      <c r="X203" s="70">
        <f>'TRA_Stock EU28'!X203-'TRA_Stock UK'!X203</f>
        <v>0</v>
      </c>
      <c r="Y203" s="70">
        <f>'TRA_Stock EU28'!Y203-'TRA_Stock UK'!Y203</f>
        <v>0</v>
      </c>
      <c r="Z203" s="70">
        <f>'TRA_Stock EU28'!Z203-'TRA_Stock UK'!Z203</f>
        <v>0</v>
      </c>
      <c r="AA203" s="70">
        <f>'TRA_Stock EU28'!AA203-'TRA_Stock UK'!AA203</f>
        <v>0</v>
      </c>
      <c r="AB203" s="70">
        <f>'TRA_Stock EU28'!AB203-'TRA_Stock UK'!AB203</f>
        <v>0</v>
      </c>
      <c r="AC203" s="70">
        <f>'TRA_Stock EU28'!AC203-'TRA_Stock UK'!AC203</f>
        <v>0</v>
      </c>
      <c r="AD203" s="70">
        <f>'TRA_Stock EU28'!AD203-'TRA_Stock UK'!AD203</f>
        <v>0</v>
      </c>
      <c r="AE203" s="70">
        <f>'TRA_Stock EU28'!AE203-'TRA_Stock UK'!AE203</f>
        <v>0</v>
      </c>
      <c r="AF203" s="70">
        <f>'TRA_Stock EU28'!AF203-'TRA_Stock UK'!AF203</f>
        <v>0</v>
      </c>
      <c r="AG203" s="70">
        <f>'TRA_Stock EU28'!AG203-'TRA_Stock UK'!AG203</f>
        <v>0</v>
      </c>
      <c r="AH203" s="70">
        <f>'TRA_Stock EU28'!AH203-'TRA_Stock UK'!AH203</f>
        <v>0</v>
      </c>
      <c r="AI203" s="70">
        <f>'TRA_Stock EU28'!AI203-'TRA_Stock UK'!AI203</f>
        <v>0</v>
      </c>
      <c r="AJ203" s="70">
        <f>'TRA_Stock EU28'!AJ203-'TRA_Stock UK'!AJ203</f>
        <v>0</v>
      </c>
      <c r="AK203" s="70">
        <f>'TRA_Stock EU28'!AK203-'TRA_Stock UK'!AK203</f>
        <v>0</v>
      </c>
      <c r="AL203" s="70">
        <f>'TRA_Stock EU28'!AL203-'TRA_Stock UK'!AL203</f>
        <v>0</v>
      </c>
      <c r="AM203" s="70">
        <f>'TRA_Stock EU28'!AM203-'TRA_Stock UK'!AM203</f>
        <v>0</v>
      </c>
      <c r="AN203" s="70">
        <f>'TRA_Stock EU28'!AN203-'TRA_Stock UK'!AN203</f>
        <v>0</v>
      </c>
      <c r="AO203" s="70">
        <f>'TRA_Stock EU28'!AO203-'TRA_Stock UK'!AO203</f>
        <v>0</v>
      </c>
      <c r="AP203" s="70">
        <f>'TRA_Stock EU28'!AP203-'TRA_Stock UK'!AP203</f>
        <v>0</v>
      </c>
      <c r="AQ203" s="70">
        <f>'TRA_Stock EU28'!AQ203-'TRA_Stock UK'!AQ203</f>
        <v>0</v>
      </c>
      <c r="AR203" s="70">
        <f>'TRA_Stock EU28'!AR203-'TRA_Stock UK'!AR203</f>
        <v>0</v>
      </c>
      <c r="AS203" s="70">
        <f>'TRA_Stock EU28'!AS203-'TRA_Stock UK'!AS203</f>
        <v>0</v>
      </c>
      <c r="AT203" s="70">
        <f>'TRA_Stock EU28'!AT203-'TRA_Stock UK'!AT203</f>
        <v>0</v>
      </c>
      <c r="AU203" s="70">
        <f>'TRA_Stock EU28'!AU203-'TRA_Stock UK'!AU203</f>
        <v>0</v>
      </c>
      <c r="AV203" s="70">
        <f>'TRA_Stock EU28'!AV203-'TRA_Stock UK'!AV203</f>
        <v>0</v>
      </c>
      <c r="AW203" s="70">
        <f>'TRA_Stock EU28'!AW203-'TRA_Stock UK'!AW203</f>
        <v>0</v>
      </c>
      <c r="AX203" s="70">
        <f>'TRA_Stock EU28'!AX203-'TRA_Stock UK'!AX203</f>
        <v>0</v>
      </c>
      <c r="AY203" s="70">
        <f>'TRA_Stock EU28'!AY203-'TRA_Stock UK'!AY203</f>
        <v>0</v>
      </c>
      <c r="AZ203" s="70">
        <f>'TRA_Stock EU28'!AZ203-'TRA_Stock UK'!AZ203</f>
        <v>0</v>
      </c>
    </row>
    <row r="204" spans="1:52" x14ac:dyDescent="0.35">
      <c r="A204" s="73" t="s">
        <v>869</v>
      </c>
      <c r="B204" s="68">
        <f>'TRA_Stock EU28'!B204-'TRA_Stock UK'!B204</f>
        <v>2723896</v>
      </c>
      <c r="C204" s="68">
        <f>'TRA_Stock EU28'!C204-'TRA_Stock UK'!C204</f>
        <v>2726992</v>
      </c>
      <c r="D204" s="68">
        <f>'TRA_Stock EU28'!D204-'TRA_Stock UK'!D204</f>
        <v>2727001</v>
      </c>
      <c r="E204" s="68">
        <f>'TRA_Stock EU28'!E204-'TRA_Stock UK'!E204</f>
        <v>2811775</v>
      </c>
      <c r="F204" s="68">
        <f>'TRA_Stock EU28'!F204-'TRA_Stock UK'!F204</f>
        <v>3069786</v>
      </c>
      <c r="G204" s="68">
        <f>'TRA_Stock EU28'!G204-'TRA_Stock UK'!G204</f>
        <v>3258309.0000000005</v>
      </c>
      <c r="H204" s="68">
        <f>'TRA_Stock EU28'!H204-'TRA_Stock UK'!H204</f>
        <v>3434471</v>
      </c>
      <c r="I204" s="68">
        <f>'TRA_Stock EU28'!I204-'TRA_Stock UK'!I204</f>
        <v>3648218.9999999995</v>
      </c>
      <c r="J204" s="68">
        <f>'TRA_Stock EU28'!J204-'TRA_Stock UK'!J204</f>
        <v>3802145</v>
      </c>
      <c r="K204" s="68">
        <f>'TRA_Stock EU28'!K204-'TRA_Stock UK'!K204</f>
        <v>3432428.0000000005</v>
      </c>
      <c r="L204" s="68">
        <f>'TRA_Stock EU28'!L204-'TRA_Stock UK'!L204</f>
        <v>3660658.0000000005</v>
      </c>
      <c r="M204" s="68">
        <f>'TRA_Stock EU28'!M204-'TRA_Stock UK'!M204</f>
        <v>3734177</v>
      </c>
      <c r="N204" s="68">
        <f>'TRA_Stock EU28'!N204-'TRA_Stock UK'!N204</f>
        <v>3661340.9999999986</v>
      </c>
      <c r="O204" s="68">
        <f>'TRA_Stock EU28'!O204-'TRA_Stock UK'!O204</f>
        <v>3722435.0000000005</v>
      </c>
      <c r="P204" s="68">
        <f>'TRA_Stock EU28'!P204-'TRA_Stock UK'!P204</f>
        <v>3850229</v>
      </c>
      <c r="Q204" s="68">
        <f>'TRA_Stock EU28'!Q204-'TRA_Stock UK'!Q204</f>
        <v>3898428</v>
      </c>
      <c r="R204" s="68">
        <f>'TRA_Stock EU28'!R204-'TRA_Stock UK'!R204</f>
        <v>4024852.3607562114</v>
      </c>
      <c r="S204" s="68">
        <f>'TRA_Stock EU28'!S204-'TRA_Stock UK'!S204</f>
        <v>4242753.0097512081</v>
      </c>
      <c r="T204" s="68">
        <f>'TRA_Stock EU28'!T204-'TRA_Stock UK'!T204</f>
        <v>4454852.024917338</v>
      </c>
      <c r="U204" s="68">
        <f>'TRA_Stock EU28'!U204-'TRA_Stock UK'!U204</f>
        <v>4646109.89234652</v>
      </c>
      <c r="V204" s="68">
        <f>'TRA_Stock EU28'!V204-'TRA_Stock UK'!V204</f>
        <v>4817183.9607423618</v>
      </c>
      <c r="W204" s="68">
        <f>'TRA_Stock EU28'!W204-'TRA_Stock UK'!W204</f>
        <v>4981595.1563636847</v>
      </c>
      <c r="X204" s="68">
        <f>'TRA_Stock EU28'!X204-'TRA_Stock UK'!X204</f>
        <v>5140195.7741779862</v>
      </c>
      <c r="Y204" s="68">
        <f>'TRA_Stock EU28'!Y204-'TRA_Stock UK'!Y204</f>
        <v>5289296.268426979</v>
      </c>
      <c r="Z204" s="68">
        <f>'TRA_Stock EU28'!Z204-'TRA_Stock UK'!Z204</f>
        <v>5395971.3532918291</v>
      </c>
      <c r="AA204" s="68">
        <f>'TRA_Stock EU28'!AA204-'TRA_Stock UK'!AA204</f>
        <v>5499647.7240802348</v>
      </c>
      <c r="AB204" s="68">
        <f>'TRA_Stock EU28'!AB204-'TRA_Stock UK'!AB204</f>
        <v>5609808.8145075478</v>
      </c>
      <c r="AC204" s="68">
        <f>'TRA_Stock EU28'!AC204-'TRA_Stock UK'!AC204</f>
        <v>5727977.6655912995</v>
      </c>
      <c r="AD204" s="68">
        <f>'TRA_Stock EU28'!AD204-'TRA_Stock UK'!AD204</f>
        <v>5853685.2688825</v>
      </c>
      <c r="AE204" s="68">
        <f>'TRA_Stock EU28'!AE204-'TRA_Stock UK'!AE204</f>
        <v>5975646.8275064044</v>
      </c>
      <c r="AF204" s="68">
        <f>'TRA_Stock EU28'!AF204-'TRA_Stock UK'!AF204</f>
        <v>6098263.2712782668</v>
      </c>
      <c r="AG204" s="68">
        <f>'TRA_Stock EU28'!AG204-'TRA_Stock UK'!AG204</f>
        <v>6225922.8900492303</v>
      </c>
      <c r="AH204" s="68">
        <f>'TRA_Stock EU28'!AH204-'TRA_Stock UK'!AH204</f>
        <v>6339620.4417623393</v>
      </c>
      <c r="AI204" s="68">
        <f>'TRA_Stock EU28'!AI204-'TRA_Stock UK'!AI204</f>
        <v>6450269.5276678856</v>
      </c>
      <c r="AJ204" s="68">
        <f>'TRA_Stock EU28'!AJ204-'TRA_Stock UK'!AJ204</f>
        <v>6553774.5592957847</v>
      </c>
      <c r="AK204" s="68">
        <f>'TRA_Stock EU28'!AK204-'TRA_Stock UK'!AK204</f>
        <v>6656764.8125077141</v>
      </c>
      <c r="AL204" s="68">
        <f>'TRA_Stock EU28'!AL204-'TRA_Stock UK'!AL204</f>
        <v>6763590.343012657</v>
      </c>
      <c r="AM204" s="68">
        <f>'TRA_Stock EU28'!AM204-'TRA_Stock UK'!AM204</f>
        <v>6866949.3698098855</v>
      </c>
      <c r="AN204" s="68">
        <f>'TRA_Stock EU28'!AN204-'TRA_Stock UK'!AN204</f>
        <v>6997339.7457259279</v>
      </c>
      <c r="AO204" s="68">
        <f>'TRA_Stock EU28'!AO204-'TRA_Stock UK'!AO204</f>
        <v>7100649.2544820216</v>
      </c>
      <c r="AP204" s="68">
        <f>'TRA_Stock EU28'!AP204-'TRA_Stock UK'!AP204</f>
        <v>7209008.4264677977</v>
      </c>
      <c r="AQ204" s="68">
        <f>'TRA_Stock EU28'!AQ204-'TRA_Stock UK'!AQ204</f>
        <v>7326783.4080458619</v>
      </c>
      <c r="AR204" s="68">
        <f>'TRA_Stock EU28'!AR204-'TRA_Stock UK'!AR204</f>
        <v>7451879.735641649</v>
      </c>
      <c r="AS204" s="68">
        <f>'TRA_Stock EU28'!AS204-'TRA_Stock UK'!AS204</f>
        <v>7569886.9850089494</v>
      </c>
      <c r="AT204" s="68">
        <f>'TRA_Stock EU28'!AT204-'TRA_Stock UK'!AT204</f>
        <v>7684062.7071980946</v>
      </c>
      <c r="AU204" s="68">
        <f>'TRA_Stock EU28'!AU204-'TRA_Stock UK'!AU204</f>
        <v>7820944.7811837243</v>
      </c>
      <c r="AV204" s="68">
        <f>'TRA_Stock EU28'!AV204-'TRA_Stock UK'!AV204</f>
        <v>7956578.9692653269</v>
      </c>
      <c r="AW204" s="68">
        <f>'TRA_Stock EU28'!AW204-'TRA_Stock UK'!AW204</f>
        <v>8069781.8461122056</v>
      </c>
      <c r="AX204" s="68">
        <f>'TRA_Stock EU28'!AX204-'TRA_Stock UK'!AX204</f>
        <v>8205329.1057398356</v>
      </c>
      <c r="AY204" s="68">
        <f>'TRA_Stock EU28'!AY204-'TRA_Stock UK'!AY204</f>
        <v>8338426.265776556</v>
      </c>
      <c r="AZ204" s="68">
        <f>'TRA_Stock EU28'!AZ204-'TRA_Stock UK'!AZ204</f>
        <v>8470933.5180471484</v>
      </c>
    </row>
    <row r="205" spans="1:52" x14ac:dyDescent="0.35">
      <c r="A205" s="74" t="s">
        <v>902</v>
      </c>
      <c r="B205" s="70">
        <f>'TRA_Stock EU28'!B205-'TRA_Stock UK'!B205</f>
        <v>2723896</v>
      </c>
      <c r="C205" s="70">
        <f>'TRA_Stock EU28'!C205-'TRA_Stock UK'!C205</f>
        <v>2726992</v>
      </c>
      <c r="D205" s="70">
        <f>'TRA_Stock EU28'!D205-'TRA_Stock UK'!D205</f>
        <v>2727001</v>
      </c>
      <c r="E205" s="70">
        <f>'TRA_Stock EU28'!E205-'TRA_Stock UK'!E205</f>
        <v>2811775</v>
      </c>
      <c r="F205" s="70">
        <f>'TRA_Stock EU28'!F205-'TRA_Stock UK'!F205</f>
        <v>3069786</v>
      </c>
      <c r="G205" s="70">
        <f>'TRA_Stock EU28'!G205-'TRA_Stock UK'!G205</f>
        <v>3258309.0000000005</v>
      </c>
      <c r="H205" s="70">
        <f>'TRA_Stock EU28'!H205-'TRA_Stock UK'!H205</f>
        <v>3434471</v>
      </c>
      <c r="I205" s="70">
        <f>'TRA_Stock EU28'!I205-'TRA_Stock UK'!I205</f>
        <v>3648218.9999999995</v>
      </c>
      <c r="J205" s="70">
        <f>'TRA_Stock EU28'!J205-'TRA_Stock UK'!J205</f>
        <v>3802145</v>
      </c>
      <c r="K205" s="70">
        <f>'TRA_Stock EU28'!K205-'TRA_Stock UK'!K205</f>
        <v>3432428.0000000005</v>
      </c>
      <c r="L205" s="70">
        <f>'TRA_Stock EU28'!L205-'TRA_Stock UK'!L205</f>
        <v>3660658.0000000005</v>
      </c>
      <c r="M205" s="70">
        <f>'TRA_Stock EU28'!M205-'TRA_Stock UK'!M205</f>
        <v>3734177</v>
      </c>
      <c r="N205" s="70">
        <f>'TRA_Stock EU28'!N205-'TRA_Stock UK'!N205</f>
        <v>3661340.9999999986</v>
      </c>
      <c r="O205" s="70">
        <f>'TRA_Stock EU28'!O205-'TRA_Stock UK'!O205</f>
        <v>3722435.0000000005</v>
      </c>
      <c r="P205" s="70">
        <f>'TRA_Stock EU28'!P205-'TRA_Stock UK'!P205</f>
        <v>3850229</v>
      </c>
      <c r="Q205" s="70">
        <f>'TRA_Stock EU28'!Q205-'TRA_Stock UK'!Q205</f>
        <v>3898428</v>
      </c>
      <c r="R205" s="70">
        <f>'TRA_Stock EU28'!R205-'TRA_Stock UK'!R205</f>
        <v>4024852.3607562114</v>
      </c>
      <c r="S205" s="70">
        <f>'TRA_Stock EU28'!S205-'TRA_Stock UK'!S205</f>
        <v>4242753.0097512081</v>
      </c>
      <c r="T205" s="70">
        <f>'TRA_Stock EU28'!T205-'TRA_Stock UK'!T205</f>
        <v>4454852.024917338</v>
      </c>
      <c r="U205" s="70">
        <f>'TRA_Stock EU28'!U205-'TRA_Stock UK'!U205</f>
        <v>4646109.89234652</v>
      </c>
      <c r="V205" s="70">
        <f>'TRA_Stock EU28'!V205-'TRA_Stock UK'!V205</f>
        <v>4817183.9607423618</v>
      </c>
      <c r="W205" s="70">
        <f>'TRA_Stock EU28'!W205-'TRA_Stock UK'!W205</f>
        <v>4981595.1563636847</v>
      </c>
      <c r="X205" s="70">
        <f>'TRA_Stock EU28'!X205-'TRA_Stock UK'!X205</f>
        <v>5140195.7741779862</v>
      </c>
      <c r="Y205" s="70">
        <f>'TRA_Stock EU28'!Y205-'TRA_Stock UK'!Y205</f>
        <v>5289296.268426979</v>
      </c>
      <c r="Z205" s="70">
        <f>'TRA_Stock EU28'!Z205-'TRA_Stock UK'!Z205</f>
        <v>5395971.3532918291</v>
      </c>
      <c r="AA205" s="70">
        <f>'TRA_Stock EU28'!AA205-'TRA_Stock UK'!AA205</f>
        <v>5499647.7240802348</v>
      </c>
      <c r="AB205" s="70">
        <f>'TRA_Stock EU28'!AB205-'TRA_Stock UK'!AB205</f>
        <v>5609808.8145075478</v>
      </c>
      <c r="AC205" s="70">
        <f>'TRA_Stock EU28'!AC205-'TRA_Stock UK'!AC205</f>
        <v>5727977.6655912995</v>
      </c>
      <c r="AD205" s="70">
        <f>'TRA_Stock EU28'!AD205-'TRA_Stock UK'!AD205</f>
        <v>5853685.2688825</v>
      </c>
      <c r="AE205" s="70">
        <f>'TRA_Stock EU28'!AE205-'TRA_Stock UK'!AE205</f>
        <v>5975646.8275064044</v>
      </c>
      <c r="AF205" s="70">
        <f>'TRA_Stock EU28'!AF205-'TRA_Stock UK'!AF205</f>
        <v>6098263.2712782668</v>
      </c>
      <c r="AG205" s="70">
        <f>'TRA_Stock EU28'!AG205-'TRA_Stock UK'!AG205</f>
        <v>6225922.8900492303</v>
      </c>
      <c r="AH205" s="70">
        <f>'TRA_Stock EU28'!AH205-'TRA_Stock UK'!AH205</f>
        <v>6339620.4417623393</v>
      </c>
      <c r="AI205" s="70">
        <f>'TRA_Stock EU28'!AI205-'TRA_Stock UK'!AI205</f>
        <v>6450269.5276678856</v>
      </c>
      <c r="AJ205" s="70">
        <f>'TRA_Stock EU28'!AJ205-'TRA_Stock UK'!AJ205</f>
        <v>6553774.5592957847</v>
      </c>
      <c r="AK205" s="70">
        <f>'TRA_Stock EU28'!AK205-'TRA_Stock UK'!AK205</f>
        <v>6656764.8125077141</v>
      </c>
      <c r="AL205" s="70">
        <f>'TRA_Stock EU28'!AL205-'TRA_Stock UK'!AL205</f>
        <v>6763590.343012657</v>
      </c>
      <c r="AM205" s="70">
        <f>'TRA_Stock EU28'!AM205-'TRA_Stock UK'!AM205</f>
        <v>6866949.3698098855</v>
      </c>
      <c r="AN205" s="70">
        <f>'TRA_Stock EU28'!AN205-'TRA_Stock UK'!AN205</f>
        <v>6997339.7457259223</v>
      </c>
      <c r="AO205" s="70">
        <f>'TRA_Stock EU28'!AO205-'TRA_Stock UK'!AO205</f>
        <v>7100649.2544816136</v>
      </c>
      <c r="AP205" s="70">
        <f>'TRA_Stock EU28'!AP205-'TRA_Stock UK'!AP205</f>
        <v>7209008.4264451815</v>
      </c>
      <c r="AQ205" s="70">
        <f>'TRA_Stock EU28'!AQ205-'TRA_Stock UK'!AQ205</f>
        <v>7326783.4072458837</v>
      </c>
      <c r="AR205" s="70">
        <f>'TRA_Stock EU28'!AR205-'TRA_Stock UK'!AR205</f>
        <v>7451879.7171072885</v>
      </c>
      <c r="AS205" s="70">
        <f>'TRA_Stock EU28'!AS205-'TRA_Stock UK'!AS205</f>
        <v>7569886.7106355103</v>
      </c>
      <c r="AT205" s="70">
        <f>'TRA_Stock EU28'!AT205-'TRA_Stock UK'!AT205</f>
        <v>7684059.8164669499</v>
      </c>
      <c r="AU205" s="70">
        <f>'TRA_Stock EU28'!AU205-'TRA_Stock UK'!AU205</f>
        <v>7820922.2994226394</v>
      </c>
      <c r="AV205" s="70">
        <f>'TRA_Stock EU28'!AV205-'TRA_Stock UK'!AV205</f>
        <v>7956449.955401348</v>
      </c>
      <c r="AW205" s="70">
        <f>'TRA_Stock EU28'!AW205-'TRA_Stock UK'!AW205</f>
        <v>8069211.5527160093</v>
      </c>
      <c r="AX205" s="70">
        <f>'TRA_Stock EU28'!AX205-'TRA_Stock UK'!AX205</f>
        <v>8203258.1227457654</v>
      </c>
      <c r="AY205" s="70">
        <f>'TRA_Stock EU28'!AY205-'TRA_Stock UK'!AY205</f>
        <v>8332068.5073647182</v>
      </c>
      <c r="AZ205" s="70">
        <f>'TRA_Stock EU28'!AZ205-'TRA_Stock UK'!AZ205</f>
        <v>8454840.7596831862</v>
      </c>
    </row>
    <row r="206" spans="1:52" x14ac:dyDescent="0.35">
      <c r="A206" s="74" t="s">
        <v>903</v>
      </c>
      <c r="B206" s="70">
        <f>'TRA_Stock EU28'!B206-'TRA_Stock UK'!B206</f>
        <v>0</v>
      </c>
      <c r="C206" s="70">
        <f>'TRA_Stock EU28'!C206-'TRA_Stock UK'!C206</f>
        <v>0</v>
      </c>
      <c r="D206" s="70">
        <f>'TRA_Stock EU28'!D206-'TRA_Stock UK'!D206</f>
        <v>0</v>
      </c>
      <c r="E206" s="70">
        <f>'TRA_Stock EU28'!E206-'TRA_Stock UK'!E206</f>
        <v>0</v>
      </c>
      <c r="F206" s="70">
        <f>'TRA_Stock EU28'!F206-'TRA_Stock UK'!F206</f>
        <v>0</v>
      </c>
      <c r="G206" s="70">
        <f>'TRA_Stock EU28'!G206-'TRA_Stock UK'!G206</f>
        <v>0</v>
      </c>
      <c r="H206" s="70">
        <f>'TRA_Stock EU28'!H206-'TRA_Stock UK'!H206</f>
        <v>0</v>
      </c>
      <c r="I206" s="70">
        <f>'TRA_Stock EU28'!I206-'TRA_Stock UK'!I206</f>
        <v>0</v>
      </c>
      <c r="J206" s="70">
        <f>'TRA_Stock EU28'!J206-'TRA_Stock UK'!J206</f>
        <v>0</v>
      </c>
      <c r="K206" s="70">
        <f>'TRA_Stock EU28'!K206-'TRA_Stock UK'!K206</f>
        <v>0</v>
      </c>
      <c r="L206" s="70">
        <f>'TRA_Stock EU28'!L206-'TRA_Stock UK'!L206</f>
        <v>0</v>
      </c>
      <c r="M206" s="70">
        <f>'TRA_Stock EU28'!M206-'TRA_Stock UK'!M206</f>
        <v>0</v>
      </c>
      <c r="N206" s="70">
        <f>'TRA_Stock EU28'!N206-'TRA_Stock UK'!N206</f>
        <v>0</v>
      </c>
      <c r="O206" s="70">
        <f>'TRA_Stock EU28'!O206-'TRA_Stock UK'!O206</f>
        <v>0</v>
      </c>
      <c r="P206" s="70">
        <f>'TRA_Stock EU28'!P206-'TRA_Stock UK'!P206</f>
        <v>0</v>
      </c>
      <c r="Q206" s="70">
        <f>'TRA_Stock EU28'!Q206-'TRA_Stock UK'!Q206</f>
        <v>0</v>
      </c>
      <c r="R206" s="70">
        <f>'TRA_Stock EU28'!R206-'TRA_Stock UK'!R206</f>
        <v>5.7985387549499624E-89</v>
      </c>
      <c r="S206" s="70">
        <f>'TRA_Stock EU28'!S206-'TRA_Stock UK'!S206</f>
        <v>1.772244624964811E-84</v>
      </c>
      <c r="T206" s="70">
        <f>'TRA_Stock EU28'!T206-'TRA_Stock UK'!T206</f>
        <v>3.2385136681696561E-80</v>
      </c>
      <c r="U206" s="70">
        <f>'TRA_Stock EU28'!U206-'TRA_Stock UK'!U206</f>
        <v>5.7888954455190265E-76</v>
      </c>
      <c r="V206" s="70">
        <f>'TRA_Stock EU28'!V206-'TRA_Stock UK'!V206</f>
        <v>9.4004668730805798E-72</v>
      </c>
      <c r="W206" s="70">
        <f>'TRA_Stock EU28'!W206-'TRA_Stock UK'!W206</f>
        <v>1.4338600525821205E-67</v>
      </c>
      <c r="X206" s="70">
        <f>'TRA_Stock EU28'!X206-'TRA_Stock UK'!X206</f>
        <v>2.1530458134023734E-63</v>
      </c>
      <c r="Y206" s="70">
        <f>'TRA_Stock EU28'!Y206-'TRA_Stock UK'!Y206</f>
        <v>2.9306022404510133E-59</v>
      </c>
      <c r="Z206" s="70">
        <f>'TRA_Stock EU28'!Z206-'TRA_Stock UK'!Z206</f>
        <v>3.9754144668390579E-55</v>
      </c>
      <c r="AA206" s="70">
        <f>'TRA_Stock EU28'!AA206-'TRA_Stock UK'!AA206</f>
        <v>4.0340075208823035E-51</v>
      </c>
      <c r="AB206" s="70">
        <f>'TRA_Stock EU28'!AB206-'TRA_Stock UK'!AB206</f>
        <v>3.8443280609400757E-47</v>
      </c>
      <c r="AC206" s="70">
        <f>'TRA_Stock EU28'!AC206-'TRA_Stock UK'!AC206</f>
        <v>3.2062314438360424E-43</v>
      </c>
      <c r="AD206" s="70">
        <f>'TRA_Stock EU28'!AD206-'TRA_Stock UK'!AD206</f>
        <v>2.0608259320999706E-39</v>
      </c>
      <c r="AE206" s="70">
        <f>'TRA_Stock EU28'!AE206-'TRA_Stock UK'!AE206</f>
        <v>1.1494284860772738E-35</v>
      </c>
      <c r="AF206" s="70">
        <f>'TRA_Stock EU28'!AF206-'TRA_Stock UK'!AF206</f>
        <v>4.745047082349665E-32</v>
      </c>
      <c r="AG206" s="70">
        <f>'TRA_Stock EU28'!AG206-'TRA_Stock UK'!AG206</f>
        <v>1.4702823470969093E-28</v>
      </c>
      <c r="AH206" s="70">
        <f>'TRA_Stock EU28'!AH206-'TRA_Stock UK'!AH206</f>
        <v>3.2051310767309589E-25</v>
      </c>
      <c r="AI206" s="70">
        <f>'TRA_Stock EU28'!AI206-'TRA_Stock UK'!AI206</f>
        <v>4.7807220956588417E-22</v>
      </c>
      <c r="AJ206" s="70">
        <f>'TRA_Stock EU28'!AJ206-'TRA_Stock UK'!AJ206</f>
        <v>4.9531984666959536E-19</v>
      </c>
      <c r="AK206" s="70">
        <f>'TRA_Stock EU28'!AK206-'TRA_Stock UK'!AK206</f>
        <v>3.1147888014392544E-16</v>
      </c>
      <c r="AL206" s="70">
        <f>'TRA_Stock EU28'!AL206-'TRA_Stock UK'!AL206</f>
        <v>1.1889180339892845E-13</v>
      </c>
      <c r="AM206" s="70">
        <f>'TRA_Stock EU28'!AM206-'TRA_Stock UK'!AM206</f>
        <v>3.0027984307681175E-11</v>
      </c>
      <c r="AN206" s="70">
        <f>'TRA_Stock EU28'!AN206-'TRA_Stock UK'!AN206</f>
        <v>5.4190265856308526E-9</v>
      </c>
      <c r="AO206" s="70">
        <f>'TRA_Stock EU28'!AO206-'TRA_Stock UK'!AO206</f>
        <v>4.0867410950750662E-7</v>
      </c>
      <c r="AP206" s="70">
        <f>'TRA_Stock EU28'!AP206-'TRA_Stock UK'!AP206</f>
        <v>2.2616117176673097E-5</v>
      </c>
      <c r="AQ206" s="70">
        <f>'TRA_Stock EU28'!AQ206-'TRA_Stock UK'!AQ206</f>
        <v>7.9997829014350765E-4</v>
      </c>
      <c r="AR206" s="70">
        <f>'TRA_Stock EU28'!AR206-'TRA_Stock UK'!AR206</f>
        <v>1.8534359946614561E-2</v>
      </c>
      <c r="AS206" s="70">
        <f>'TRA_Stock EU28'!AS206-'TRA_Stock UK'!AS206</f>
        <v>0.27437343883504972</v>
      </c>
      <c r="AT206" s="70">
        <f>'TRA_Stock EU28'!AT206-'TRA_Stock UK'!AT206</f>
        <v>2.8907311453149016</v>
      </c>
      <c r="AU206" s="70">
        <f>'TRA_Stock EU28'!AU206-'TRA_Stock UK'!AU206</f>
        <v>22.481761084816352</v>
      </c>
      <c r="AV206" s="70">
        <f>'TRA_Stock EU28'!AV206-'TRA_Stock UK'!AV206</f>
        <v>129.01386397925586</v>
      </c>
      <c r="AW206" s="70">
        <f>'TRA_Stock EU28'!AW206-'TRA_Stock UK'!AW206</f>
        <v>570.29339619701466</v>
      </c>
      <c r="AX206" s="70">
        <f>'TRA_Stock EU28'!AX206-'TRA_Stock UK'!AX206</f>
        <v>2070.9829940695126</v>
      </c>
      <c r="AY206" s="70">
        <f>'TRA_Stock EU28'!AY206-'TRA_Stock UK'!AY206</f>
        <v>6357.7584118366949</v>
      </c>
      <c r="AZ206" s="70">
        <f>'TRA_Stock EU28'!AZ206-'TRA_Stock UK'!AZ206</f>
        <v>16092.758363962745</v>
      </c>
    </row>
    <row r="207" spans="1:52" x14ac:dyDescent="0.35">
      <c r="A207" s="74" t="s">
        <v>904</v>
      </c>
      <c r="B207" s="70">
        <f>'TRA_Stock EU28'!B207-'TRA_Stock UK'!B207</f>
        <v>0</v>
      </c>
      <c r="C207" s="70">
        <f>'TRA_Stock EU28'!C207-'TRA_Stock UK'!C207</f>
        <v>0</v>
      </c>
      <c r="D207" s="70">
        <f>'TRA_Stock EU28'!D207-'TRA_Stock UK'!D207</f>
        <v>0</v>
      </c>
      <c r="E207" s="70">
        <f>'TRA_Stock EU28'!E207-'TRA_Stock UK'!E207</f>
        <v>0</v>
      </c>
      <c r="F207" s="70">
        <f>'TRA_Stock EU28'!F207-'TRA_Stock UK'!F207</f>
        <v>0</v>
      </c>
      <c r="G207" s="70">
        <f>'TRA_Stock EU28'!G207-'TRA_Stock UK'!G207</f>
        <v>0</v>
      </c>
      <c r="H207" s="70">
        <f>'TRA_Stock EU28'!H207-'TRA_Stock UK'!H207</f>
        <v>0</v>
      </c>
      <c r="I207" s="70">
        <f>'TRA_Stock EU28'!I207-'TRA_Stock UK'!I207</f>
        <v>0</v>
      </c>
      <c r="J207" s="70">
        <f>'TRA_Stock EU28'!J207-'TRA_Stock UK'!J207</f>
        <v>0</v>
      </c>
      <c r="K207" s="70">
        <f>'TRA_Stock EU28'!K207-'TRA_Stock UK'!K207</f>
        <v>0</v>
      </c>
      <c r="L207" s="70">
        <f>'TRA_Stock EU28'!L207-'TRA_Stock UK'!L207</f>
        <v>0</v>
      </c>
      <c r="M207" s="70">
        <f>'TRA_Stock EU28'!M207-'TRA_Stock UK'!M207</f>
        <v>0</v>
      </c>
      <c r="N207" s="70">
        <f>'TRA_Stock EU28'!N207-'TRA_Stock UK'!N207</f>
        <v>0</v>
      </c>
      <c r="O207" s="70">
        <f>'TRA_Stock EU28'!O207-'TRA_Stock UK'!O207</f>
        <v>0</v>
      </c>
      <c r="P207" s="70">
        <f>'TRA_Stock EU28'!P207-'TRA_Stock UK'!P207</f>
        <v>0</v>
      </c>
      <c r="Q207" s="70">
        <f>'TRA_Stock EU28'!Q207-'TRA_Stock UK'!Q207</f>
        <v>0</v>
      </c>
      <c r="R207" s="70">
        <f>'TRA_Stock EU28'!R207-'TRA_Stock UK'!R207</f>
        <v>0</v>
      </c>
      <c r="S207" s="70">
        <f>'TRA_Stock EU28'!S207-'TRA_Stock UK'!S207</f>
        <v>0</v>
      </c>
      <c r="T207" s="70">
        <f>'TRA_Stock EU28'!T207-'TRA_Stock UK'!T207</f>
        <v>0</v>
      </c>
      <c r="U207" s="70">
        <f>'TRA_Stock EU28'!U207-'TRA_Stock UK'!U207</f>
        <v>0</v>
      </c>
      <c r="V207" s="70">
        <f>'TRA_Stock EU28'!V207-'TRA_Stock UK'!V207</f>
        <v>0</v>
      </c>
      <c r="W207" s="70">
        <f>'TRA_Stock EU28'!W207-'TRA_Stock UK'!W207</f>
        <v>0</v>
      </c>
      <c r="X207" s="70">
        <f>'TRA_Stock EU28'!X207-'TRA_Stock UK'!X207</f>
        <v>0</v>
      </c>
      <c r="Y207" s="70">
        <f>'TRA_Stock EU28'!Y207-'TRA_Stock UK'!Y207</f>
        <v>0</v>
      </c>
      <c r="Z207" s="70">
        <f>'TRA_Stock EU28'!Z207-'TRA_Stock UK'!Z207</f>
        <v>0</v>
      </c>
      <c r="AA207" s="70">
        <f>'TRA_Stock EU28'!AA207-'TRA_Stock UK'!AA207</f>
        <v>0</v>
      </c>
      <c r="AB207" s="70">
        <f>'TRA_Stock EU28'!AB207-'TRA_Stock UK'!AB207</f>
        <v>0</v>
      </c>
      <c r="AC207" s="70">
        <f>'TRA_Stock EU28'!AC207-'TRA_Stock UK'!AC207</f>
        <v>0</v>
      </c>
      <c r="AD207" s="70">
        <f>'TRA_Stock EU28'!AD207-'TRA_Stock UK'!AD207</f>
        <v>0</v>
      </c>
      <c r="AE207" s="70">
        <f>'TRA_Stock EU28'!AE207-'TRA_Stock UK'!AE207</f>
        <v>0</v>
      </c>
      <c r="AF207" s="70">
        <f>'TRA_Stock EU28'!AF207-'TRA_Stock UK'!AF207</f>
        <v>0</v>
      </c>
      <c r="AG207" s="70">
        <f>'TRA_Stock EU28'!AG207-'TRA_Stock UK'!AG207</f>
        <v>0</v>
      </c>
      <c r="AH207" s="70">
        <f>'TRA_Stock EU28'!AH207-'TRA_Stock UK'!AH207</f>
        <v>0</v>
      </c>
      <c r="AI207" s="70">
        <f>'TRA_Stock EU28'!AI207-'TRA_Stock UK'!AI207</f>
        <v>0</v>
      </c>
      <c r="AJ207" s="70">
        <f>'TRA_Stock EU28'!AJ207-'TRA_Stock UK'!AJ207</f>
        <v>0</v>
      </c>
      <c r="AK207" s="70">
        <f>'TRA_Stock EU28'!AK207-'TRA_Stock UK'!AK207</f>
        <v>0</v>
      </c>
      <c r="AL207" s="70">
        <f>'TRA_Stock EU28'!AL207-'TRA_Stock UK'!AL207</f>
        <v>0</v>
      </c>
      <c r="AM207" s="70">
        <f>'TRA_Stock EU28'!AM207-'TRA_Stock UK'!AM207</f>
        <v>0</v>
      </c>
      <c r="AN207" s="70">
        <f>'TRA_Stock EU28'!AN207-'TRA_Stock UK'!AN207</f>
        <v>0</v>
      </c>
      <c r="AO207" s="70">
        <f>'TRA_Stock EU28'!AO207-'TRA_Stock UK'!AO207</f>
        <v>0</v>
      </c>
      <c r="AP207" s="70">
        <f>'TRA_Stock EU28'!AP207-'TRA_Stock UK'!AP207</f>
        <v>0</v>
      </c>
      <c r="AQ207" s="70">
        <f>'TRA_Stock EU28'!AQ207-'TRA_Stock UK'!AQ207</f>
        <v>0</v>
      </c>
      <c r="AR207" s="70">
        <f>'TRA_Stock EU28'!AR207-'TRA_Stock UK'!AR207</f>
        <v>0</v>
      </c>
      <c r="AS207" s="70">
        <f>'TRA_Stock EU28'!AS207-'TRA_Stock UK'!AS207</f>
        <v>0</v>
      </c>
      <c r="AT207" s="70">
        <f>'TRA_Stock EU28'!AT207-'TRA_Stock UK'!AT207</f>
        <v>0</v>
      </c>
      <c r="AU207" s="70">
        <f>'TRA_Stock EU28'!AU207-'TRA_Stock UK'!AU207</f>
        <v>0</v>
      </c>
      <c r="AV207" s="70">
        <f>'TRA_Stock EU28'!AV207-'TRA_Stock UK'!AV207</f>
        <v>0</v>
      </c>
      <c r="AW207" s="70">
        <f>'TRA_Stock EU28'!AW207-'TRA_Stock UK'!AW207</f>
        <v>0</v>
      </c>
      <c r="AX207" s="70">
        <f>'TRA_Stock EU28'!AX207-'TRA_Stock UK'!AX207</f>
        <v>0</v>
      </c>
      <c r="AY207" s="70">
        <f>'TRA_Stock EU28'!AY207-'TRA_Stock UK'!AY207</f>
        <v>0</v>
      </c>
      <c r="AZ207" s="70">
        <f>'TRA_Stock EU28'!AZ207-'TRA_Stock UK'!AZ207</f>
        <v>0</v>
      </c>
    </row>
    <row r="208" spans="1:52" x14ac:dyDescent="0.35">
      <c r="A208" s="74" t="s">
        <v>905</v>
      </c>
      <c r="B208" s="70">
        <f>'TRA_Stock EU28'!B208-'TRA_Stock UK'!B208</f>
        <v>0</v>
      </c>
      <c r="C208" s="70">
        <f>'TRA_Stock EU28'!C208-'TRA_Stock UK'!C208</f>
        <v>0</v>
      </c>
      <c r="D208" s="70">
        <f>'TRA_Stock EU28'!D208-'TRA_Stock UK'!D208</f>
        <v>0</v>
      </c>
      <c r="E208" s="70">
        <f>'TRA_Stock EU28'!E208-'TRA_Stock UK'!E208</f>
        <v>0</v>
      </c>
      <c r="F208" s="70">
        <f>'TRA_Stock EU28'!F208-'TRA_Stock UK'!F208</f>
        <v>0</v>
      </c>
      <c r="G208" s="70">
        <f>'TRA_Stock EU28'!G208-'TRA_Stock UK'!G208</f>
        <v>0</v>
      </c>
      <c r="H208" s="70">
        <f>'TRA_Stock EU28'!H208-'TRA_Stock UK'!H208</f>
        <v>0</v>
      </c>
      <c r="I208" s="70">
        <f>'TRA_Stock EU28'!I208-'TRA_Stock UK'!I208</f>
        <v>0</v>
      </c>
      <c r="J208" s="70">
        <f>'TRA_Stock EU28'!J208-'TRA_Stock UK'!J208</f>
        <v>0</v>
      </c>
      <c r="K208" s="70">
        <f>'TRA_Stock EU28'!K208-'TRA_Stock UK'!K208</f>
        <v>0</v>
      </c>
      <c r="L208" s="70">
        <f>'TRA_Stock EU28'!L208-'TRA_Stock UK'!L208</f>
        <v>0</v>
      </c>
      <c r="M208" s="70">
        <f>'TRA_Stock EU28'!M208-'TRA_Stock UK'!M208</f>
        <v>0</v>
      </c>
      <c r="N208" s="70">
        <f>'TRA_Stock EU28'!N208-'TRA_Stock UK'!N208</f>
        <v>0</v>
      </c>
      <c r="O208" s="70">
        <f>'TRA_Stock EU28'!O208-'TRA_Stock UK'!O208</f>
        <v>0</v>
      </c>
      <c r="P208" s="70">
        <f>'TRA_Stock EU28'!P208-'TRA_Stock UK'!P208</f>
        <v>0</v>
      </c>
      <c r="Q208" s="70">
        <f>'TRA_Stock EU28'!Q208-'TRA_Stock UK'!Q208</f>
        <v>0</v>
      </c>
      <c r="R208" s="70">
        <f>'TRA_Stock EU28'!R208-'TRA_Stock UK'!R208</f>
        <v>0</v>
      </c>
      <c r="S208" s="70">
        <f>'TRA_Stock EU28'!S208-'TRA_Stock UK'!S208</f>
        <v>0</v>
      </c>
      <c r="T208" s="70">
        <f>'TRA_Stock EU28'!T208-'TRA_Stock UK'!T208</f>
        <v>0</v>
      </c>
      <c r="U208" s="70">
        <f>'TRA_Stock EU28'!U208-'TRA_Stock UK'!U208</f>
        <v>0</v>
      </c>
      <c r="V208" s="70">
        <f>'TRA_Stock EU28'!V208-'TRA_Stock UK'!V208</f>
        <v>0</v>
      </c>
      <c r="W208" s="70">
        <f>'TRA_Stock EU28'!W208-'TRA_Stock UK'!W208</f>
        <v>0</v>
      </c>
      <c r="X208" s="70">
        <f>'TRA_Stock EU28'!X208-'TRA_Stock UK'!X208</f>
        <v>0</v>
      </c>
      <c r="Y208" s="70">
        <f>'TRA_Stock EU28'!Y208-'TRA_Stock UK'!Y208</f>
        <v>0</v>
      </c>
      <c r="Z208" s="70">
        <f>'TRA_Stock EU28'!Z208-'TRA_Stock UK'!Z208</f>
        <v>0</v>
      </c>
      <c r="AA208" s="70">
        <f>'TRA_Stock EU28'!AA208-'TRA_Stock UK'!AA208</f>
        <v>0</v>
      </c>
      <c r="AB208" s="70">
        <f>'TRA_Stock EU28'!AB208-'TRA_Stock UK'!AB208</f>
        <v>0</v>
      </c>
      <c r="AC208" s="70">
        <f>'TRA_Stock EU28'!AC208-'TRA_Stock UK'!AC208</f>
        <v>0</v>
      </c>
      <c r="AD208" s="70">
        <f>'TRA_Stock EU28'!AD208-'TRA_Stock UK'!AD208</f>
        <v>0</v>
      </c>
      <c r="AE208" s="70">
        <f>'TRA_Stock EU28'!AE208-'TRA_Stock UK'!AE208</f>
        <v>0</v>
      </c>
      <c r="AF208" s="70">
        <f>'TRA_Stock EU28'!AF208-'TRA_Stock UK'!AF208</f>
        <v>0</v>
      </c>
      <c r="AG208" s="70">
        <f>'TRA_Stock EU28'!AG208-'TRA_Stock UK'!AG208</f>
        <v>0</v>
      </c>
      <c r="AH208" s="70">
        <f>'TRA_Stock EU28'!AH208-'TRA_Stock UK'!AH208</f>
        <v>0</v>
      </c>
      <c r="AI208" s="70">
        <f>'TRA_Stock EU28'!AI208-'TRA_Stock UK'!AI208</f>
        <v>0</v>
      </c>
      <c r="AJ208" s="70">
        <f>'TRA_Stock EU28'!AJ208-'TRA_Stock UK'!AJ208</f>
        <v>0</v>
      </c>
      <c r="AK208" s="70">
        <f>'TRA_Stock EU28'!AK208-'TRA_Stock UK'!AK208</f>
        <v>0</v>
      </c>
      <c r="AL208" s="70">
        <f>'TRA_Stock EU28'!AL208-'TRA_Stock UK'!AL208</f>
        <v>0</v>
      </c>
      <c r="AM208" s="70">
        <f>'TRA_Stock EU28'!AM208-'TRA_Stock UK'!AM208</f>
        <v>0</v>
      </c>
      <c r="AN208" s="70">
        <f>'TRA_Stock EU28'!AN208-'TRA_Stock UK'!AN208</f>
        <v>0</v>
      </c>
      <c r="AO208" s="70">
        <f>'TRA_Stock EU28'!AO208-'TRA_Stock UK'!AO208</f>
        <v>0</v>
      </c>
      <c r="AP208" s="70">
        <f>'TRA_Stock EU28'!AP208-'TRA_Stock UK'!AP208</f>
        <v>0</v>
      </c>
      <c r="AQ208" s="70">
        <f>'TRA_Stock EU28'!AQ208-'TRA_Stock UK'!AQ208</f>
        <v>0</v>
      </c>
      <c r="AR208" s="70">
        <f>'TRA_Stock EU28'!AR208-'TRA_Stock UK'!AR208</f>
        <v>0</v>
      </c>
      <c r="AS208" s="70">
        <f>'TRA_Stock EU28'!AS208-'TRA_Stock UK'!AS208</f>
        <v>0</v>
      </c>
      <c r="AT208" s="70">
        <f>'TRA_Stock EU28'!AT208-'TRA_Stock UK'!AT208</f>
        <v>0</v>
      </c>
      <c r="AU208" s="70">
        <f>'TRA_Stock EU28'!AU208-'TRA_Stock UK'!AU208</f>
        <v>0</v>
      </c>
      <c r="AV208" s="70">
        <f>'TRA_Stock EU28'!AV208-'TRA_Stock UK'!AV208</f>
        <v>0</v>
      </c>
      <c r="AW208" s="70">
        <f>'TRA_Stock EU28'!AW208-'TRA_Stock UK'!AW208</f>
        <v>0</v>
      </c>
      <c r="AX208" s="70">
        <f>'TRA_Stock EU28'!AX208-'TRA_Stock UK'!AX208</f>
        <v>0</v>
      </c>
      <c r="AY208" s="70">
        <f>'TRA_Stock EU28'!AY208-'TRA_Stock UK'!AY208</f>
        <v>0</v>
      </c>
      <c r="AZ208" s="70">
        <f>'TRA_Stock EU28'!AZ208-'TRA_Stock UK'!AZ208</f>
        <v>0</v>
      </c>
    </row>
    <row r="209" spans="1:52" x14ac:dyDescent="0.35">
      <c r="A209" s="63" t="s">
        <v>870</v>
      </c>
      <c r="B209" s="64">
        <f>'TRA_Stock EU28'!B209-'TRA_Stock UK'!B209</f>
        <v>540617</v>
      </c>
      <c r="C209" s="64">
        <f>'TRA_Stock EU28'!C209-'TRA_Stock UK'!C209</f>
        <v>527097</v>
      </c>
      <c r="D209" s="64">
        <f>'TRA_Stock EU28'!D209-'TRA_Stock UK'!D209</f>
        <v>517773</v>
      </c>
      <c r="E209" s="64">
        <f>'TRA_Stock EU28'!E209-'TRA_Stock UK'!E209</f>
        <v>538915</v>
      </c>
      <c r="F209" s="64">
        <f>'TRA_Stock EU28'!F209-'TRA_Stock UK'!F209</f>
        <v>577573</v>
      </c>
      <c r="G209" s="64">
        <f>'TRA_Stock EU28'!G209-'TRA_Stock UK'!G209</f>
        <v>594786</v>
      </c>
      <c r="H209" s="64">
        <f>'TRA_Stock EU28'!H209-'TRA_Stock UK'!H209</f>
        <v>662763</v>
      </c>
      <c r="I209" s="64">
        <f>'TRA_Stock EU28'!I209-'TRA_Stock UK'!I209</f>
        <v>701595</v>
      </c>
      <c r="J209" s="64">
        <f>'TRA_Stock EU28'!J209-'TRA_Stock UK'!J209</f>
        <v>722139</v>
      </c>
      <c r="K209" s="64">
        <f>'TRA_Stock EU28'!K209-'TRA_Stock UK'!K209</f>
        <v>640019</v>
      </c>
      <c r="L209" s="64">
        <f>'TRA_Stock EU28'!L209-'TRA_Stock UK'!L209</f>
        <v>694309</v>
      </c>
      <c r="M209" s="64">
        <f>'TRA_Stock EU28'!M209-'TRA_Stock UK'!M209</f>
        <v>709081</v>
      </c>
      <c r="N209" s="64">
        <f>'TRA_Stock EU28'!N209-'TRA_Stock UK'!N209</f>
        <v>700927</v>
      </c>
      <c r="O209" s="64">
        <f>'TRA_Stock EU28'!O209-'TRA_Stock UK'!O209</f>
        <v>710306</v>
      </c>
      <c r="P209" s="64">
        <f>'TRA_Stock EU28'!P209-'TRA_Stock UK'!P209</f>
        <v>724186.99999999988</v>
      </c>
      <c r="Q209" s="64">
        <f>'TRA_Stock EU28'!Q209-'TRA_Stock UK'!Q209</f>
        <v>754218</v>
      </c>
      <c r="R209" s="64">
        <f>'TRA_Stock EU28'!R209-'TRA_Stock UK'!R209</f>
        <v>793397.81896581128</v>
      </c>
      <c r="S209" s="64">
        <f>'TRA_Stock EU28'!S209-'TRA_Stock UK'!S209</f>
        <v>846606.43349339766</v>
      </c>
      <c r="T209" s="64">
        <f>'TRA_Stock EU28'!T209-'TRA_Stock UK'!T209</f>
        <v>902250.20758618112</v>
      </c>
      <c r="U209" s="64">
        <f>'TRA_Stock EU28'!U209-'TRA_Stock UK'!U209</f>
        <v>955124.11135970836</v>
      </c>
      <c r="V209" s="64">
        <f>'TRA_Stock EU28'!V209-'TRA_Stock UK'!V209</f>
        <v>1004833.4090546881</v>
      </c>
      <c r="W209" s="64">
        <f>'TRA_Stock EU28'!W209-'TRA_Stock UK'!W209</f>
        <v>1054636.8446208602</v>
      </c>
      <c r="X209" s="64">
        <f>'TRA_Stock EU28'!X209-'TRA_Stock UK'!X209</f>
        <v>1101608.5719212859</v>
      </c>
      <c r="Y209" s="64">
        <f>'TRA_Stock EU28'!Y209-'TRA_Stock UK'!Y209</f>
        <v>1147478.3437072486</v>
      </c>
      <c r="Z209" s="64">
        <f>'TRA_Stock EU28'!Z209-'TRA_Stock UK'!Z209</f>
        <v>1186496.8493159893</v>
      </c>
      <c r="AA209" s="64">
        <f>'TRA_Stock EU28'!AA209-'TRA_Stock UK'!AA209</f>
        <v>1227985.5914329092</v>
      </c>
      <c r="AB209" s="64">
        <f>'TRA_Stock EU28'!AB209-'TRA_Stock UK'!AB209</f>
        <v>1272627.019566295</v>
      </c>
      <c r="AC209" s="64">
        <f>'TRA_Stock EU28'!AC209-'TRA_Stock UK'!AC209</f>
        <v>1320533.1242522357</v>
      </c>
      <c r="AD209" s="64">
        <f>'TRA_Stock EU28'!AD209-'TRA_Stock UK'!AD209</f>
        <v>1371006.4478523231</v>
      </c>
      <c r="AE209" s="64">
        <f>'TRA_Stock EU28'!AE209-'TRA_Stock UK'!AE209</f>
        <v>1420986.0232507442</v>
      </c>
      <c r="AF209" s="64">
        <f>'TRA_Stock EU28'!AF209-'TRA_Stock UK'!AF209</f>
        <v>1471883.2601229022</v>
      </c>
      <c r="AG209" s="64">
        <f>'TRA_Stock EU28'!AG209-'TRA_Stock UK'!AG209</f>
        <v>1524172.8578684197</v>
      </c>
      <c r="AH209" s="64">
        <f>'TRA_Stock EU28'!AH209-'TRA_Stock UK'!AH209</f>
        <v>1572118.410534001</v>
      </c>
      <c r="AI209" s="64">
        <f>'TRA_Stock EU28'!AI209-'TRA_Stock UK'!AI209</f>
        <v>1619221.5884384138</v>
      </c>
      <c r="AJ209" s="64">
        <f>'TRA_Stock EU28'!AJ209-'TRA_Stock UK'!AJ209</f>
        <v>1666438.2234888622</v>
      </c>
      <c r="AK209" s="64">
        <f>'TRA_Stock EU28'!AK209-'TRA_Stock UK'!AK209</f>
        <v>1710166.050755102</v>
      </c>
      <c r="AL209" s="64">
        <f>'TRA_Stock EU28'!AL209-'TRA_Stock UK'!AL209</f>
        <v>1758341.7723780666</v>
      </c>
      <c r="AM209" s="64">
        <f>'TRA_Stock EU28'!AM209-'TRA_Stock UK'!AM209</f>
        <v>1807681.660111452</v>
      </c>
      <c r="AN209" s="64">
        <f>'TRA_Stock EU28'!AN209-'TRA_Stock UK'!AN209</f>
        <v>1873901.5468302215</v>
      </c>
      <c r="AO209" s="64">
        <f>'TRA_Stock EU28'!AO209-'TRA_Stock UK'!AO209</f>
        <v>1932950.2207311667</v>
      </c>
      <c r="AP209" s="64">
        <f>'TRA_Stock EU28'!AP209-'TRA_Stock UK'!AP209</f>
        <v>1992947.4131398557</v>
      </c>
      <c r="AQ209" s="64">
        <f>'TRA_Stock EU28'!AQ209-'TRA_Stock UK'!AQ209</f>
        <v>2056370.7672680684</v>
      </c>
      <c r="AR209" s="64">
        <f>'TRA_Stock EU28'!AR209-'TRA_Stock UK'!AR209</f>
        <v>2120837.5155272298</v>
      </c>
      <c r="AS209" s="64">
        <f>'TRA_Stock EU28'!AS209-'TRA_Stock UK'!AS209</f>
        <v>2182660.8607496172</v>
      </c>
      <c r="AT209" s="64">
        <f>'TRA_Stock EU28'!AT209-'TRA_Stock UK'!AT209</f>
        <v>2243755.7692296566</v>
      </c>
      <c r="AU209" s="64">
        <f>'TRA_Stock EU28'!AU209-'TRA_Stock UK'!AU209</f>
        <v>2312497.6501542386</v>
      </c>
      <c r="AV209" s="64">
        <f>'TRA_Stock EU28'!AV209-'TRA_Stock UK'!AV209</f>
        <v>2380497.1200613063</v>
      </c>
      <c r="AW209" s="64">
        <f>'TRA_Stock EU28'!AW209-'TRA_Stock UK'!AW209</f>
        <v>2440658.846980243</v>
      </c>
      <c r="AX209" s="64">
        <f>'TRA_Stock EU28'!AX209-'TRA_Stock UK'!AX209</f>
        <v>2508755.0682951156</v>
      </c>
      <c r="AY209" s="64">
        <f>'TRA_Stock EU28'!AY209-'TRA_Stock UK'!AY209</f>
        <v>2569803.2980121491</v>
      </c>
      <c r="AZ209" s="64">
        <f>'TRA_Stock EU28'!AZ209-'TRA_Stock UK'!AZ209</f>
        <v>2628479.1431659721</v>
      </c>
    </row>
    <row r="210" spans="1:52" x14ac:dyDescent="0.35">
      <c r="A210" s="73" t="s">
        <v>874</v>
      </c>
      <c r="B210" s="68">
        <f>'TRA_Stock EU28'!B210-'TRA_Stock UK'!B210</f>
        <v>311482</v>
      </c>
      <c r="C210" s="68">
        <f>'TRA_Stock EU28'!C210-'TRA_Stock UK'!C210</f>
        <v>300533</v>
      </c>
      <c r="D210" s="68">
        <f>'TRA_Stock EU28'!D210-'TRA_Stock UK'!D210</f>
        <v>288022</v>
      </c>
      <c r="E210" s="68">
        <f>'TRA_Stock EU28'!E210-'TRA_Stock UK'!E210</f>
        <v>293316.99999999994</v>
      </c>
      <c r="F210" s="68">
        <f>'TRA_Stock EU28'!F210-'TRA_Stock UK'!F210</f>
        <v>307921.99999999994</v>
      </c>
      <c r="G210" s="68">
        <f>'TRA_Stock EU28'!G210-'TRA_Stock UK'!G210</f>
        <v>313618</v>
      </c>
      <c r="H210" s="68">
        <f>'TRA_Stock EU28'!H210-'TRA_Stock UK'!H210</f>
        <v>351320</v>
      </c>
      <c r="I210" s="68">
        <f>'TRA_Stock EU28'!I210-'TRA_Stock UK'!I210</f>
        <v>369101.99999999994</v>
      </c>
      <c r="J210" s="68">
        <f>'TRA_Stock EU28'!J210-'TRA_Stock UK'!J210</f>
        <v>373948</v>
      </c>
      <c r="K210" s="68">
        <f>'TRA_Stock EU28'!K210-'TRA_Stock UK'!K210</f>
        <v>336188</v>
      </c>
      <c r="L210" s="68">
        <f>'TRA_Stock EU28'!L210-'TRA_Stock UK'!L210</f>
        <v>339315</v>
      </c>
      <c r="M210" s="68">
        <f>'TRA_Stock EU28'!M210-'TRA_Stock UK'!M210</f>
        <v>334245</v>
      </c>
      <c r="N210" s="68">
        <f>'TRA_Stock EU28'!N210-'TRA_Stock UK'!N210</f>
        <v>332134</v>
      </c>
      <c r="O210" s="68">
        <f>'TRA_Stock EU28'!O210-'TRA_Stock UK'!O210</f>
        <v>325792</v>
      </c>
      <c r="P210" s="68">
        <f>'TRA_Stock EU28'!P210-'TRA_Stock UK'!P210</f>
        <v>330939.99999999994</v>
      </c>
      <c r="Q210" s="68">
        <f>'TRA_Stock EU28'!Q210-'TRA_Stock UK'!Q210</f>
        <v>340112.99999999994</v>
      </c>
      <c r="R210" s="68">
        <f>'TRA_Stock EU28'!R210-'TRA_Stock UK'!R210</f>
        <v>360986.00659624132</v>
      </c>
      <c r="S210" s="68">
        <f>'TRA_Stock EU28'!S210-'TRA_Stock UK'!S210</f>
        <v>390497.8751147305</v>
      </c>
      <c r="T210" s="68">
        <f>'TRA_Stock EU28'!T210-'TRA_Stock UK'!T210</f>
        <v>420959.4905882008</v>
      </c>
      <c r="U210" s="68">
        <f>'TRA_Stock EU28'!U210-'TRA_Stock UK'!U210</f>
        <v>449663.43500222167</v>
      </c>
      <c r="V210" s="68">
        <f>'TRA_Stock EU28'!V210-'TRA_Stock UK'!V210</f>
        <v>476722.18704590708</v>
      </c>
      <c r="W210" s="68">
        <f>'TRA_Stock EU28'!W210-'TRA_Stock UK'!W210</f>
        <v>504290.90339740366</v>
      </c>
      <c r="X210" s="68">
        <f>'TRA_Stock EU28'!X210-'TRA_Stock UK'!X210</f>
        <v>530056.92209317815</v>
      </c>
      <c r="Y210" s="68">
        <f>'TRA_Stock EU28'!Y210-'TRA_Stock UK'!Y210</f>
        <v>555269.35178152542</v>
      </c>
      <c r="Z210" s="68">
        <f>'TRA_Stock EU28'!Z210-'TRA_Stock UK'!Z210</f>
        <v>580381.36201410787</v>
      </c>
      <c r="AA210" s="68">
        <f>'TRA_Stock EU28'!AA210-'TRA_Stock UK'!AA210</f>
        <v>606121.67879674141</v>
      </c>
      <c r="AB210" s="68">
        <f>'TRA_Stock EU28'!AB210-'TRA_Stock UK'!AB210</f>
        <v>633886.18241858226</v>
      </c>
      <c r="AC210" s="68">
        <f>'TRA_Stock EU28'!AC210-'TRA_Stock UK'!AC210</f>
        <v>663778.72791477712</v>
      </c>
      <c r="AD210" s="68">
        <f>'TRA_Stock EU28'!AD210-'TRA_Stock UK'!AD210</f>
        <v>694848.73032724939</v>
      </c>
      <c r="AE210" s="68">
        <f>'TRA_Stock EU28'!AE210-'TRA_Stock UK'!AE210</f>
        <v>726438.69981043763</v>
      </c>
      <c r="AF210" s="68">
        <f>'TRA_Stock EU28'!AF210-'TRA_Stock UK'!AF210</f>
        <v>758625.56995802454</v>
      </c>
      <c r="AG210" s="68">
        <f>'TRA_Stock EU28'!AG210-'TRA_Stock UK'!AG210</f>
        <v>792317.64888151851</v>
      </c>
      <c r="AH210" s="68">
        <f>'TRA_Stock EU28'!AH210-'TRA_Stock UK'!AH210</f>
        <v>823017.22413131874</v>
      </c>
      <c r="AI210" s="68">
        <f>'TRA_Stock EU28'!AI210-'TRA_Stock UK'!AI210</f>
        <v>854007.12043697503</v>
      </c>
      <c r="AJ210" s="68">
        <f>'TRA_Stock EU28'!AJ210-'TRA_Stock UK'!AJ210</f>
        <v>885693.8843266248</v>
      </c>
      <c r="AK210" s="68">
        <f>'TRA_Stock EU28'!AK210-'TRA_Stock UK'!AK210</f>
        <v>916561.29522273084</v>
      </c>
      <c r="AL210" s="68">
        <f>'TRA_Stock EU28'!AL210-'TRA_Stock UK'!AL210</f>
        <v>949992.44588224252</v>
      </c>
      <c r="AM210" s="68">
        <f>'TRA_Stock EU28'!AM210-'TRA_Stock UK'!AM210</f>
        <v>984401.81372972974</v>
      </c>
      <c r="AN210" s="68">
        <f>'TRA_Stock EU28'!AN210-'TRA_Stock UK'!AN210</f>
        <v>1028367.3480708722</v>
      </c>
      <c r="AO210" s="68">
        <f>'TRA_Stock EU28'!AO210-'TRA_Stock UK'!AO210</f>
        <v>1068449.4155230874</v>
      </c>
      <c r="AP210" s="68">
        <f>'TRA_Stock EU28'!AP210-'TRA_Stock UK'!AP210</f>
        <v>1107789.4122225065</v>
      </c>
      <c r="AQ210" s="68">
        <f>'TRA_Stock EU28'!AQ210-'TRA_Stock UK'!AQ210</f>
        <v>1148117.0669562821</v>
      </c>
      <c r="AR210" s="68">
        <f>'TRA_Stock EU28'!AR210-'TRA_Stock UK'!AR210</f>
        <v>1188171.4145480779</v>
      </c>
      <c r="AS210" s="68">
        <f>'TRA_Stock EU28'!AS210-'TRA_Stock UK'!AS210</f>
        <v>1228081.9672003842</v>
      </c>
      <c r="AT210" s="68">
        <f>'TRA_Stock EU28'!AT210-'TRA_Stock UK'!AT210</f>
        <v>1267264.1587551632</v>
      </c>
      <c r="AU210" s="68">
        <f>'TRA_Stock EU28'!AU210-'TRA_Stock UK'!AU210</f>
        <v>1311496.8933679808</v>
      </c>
      <c r="AV210" s="68">
        <f>'TRA_Stock EU28'!AV210-'TRA_Stock UK'!AV210</f>
        <v>1355105.6454189119</v>
      </c>
      <c r="AW210" s="68">
        <f>'TRA_Stock EU28'!AW210-'TRA_Stock UK'!AW210</f>
        <v>1394014.3326160102</v>
      </c>
      <c r="AX210" s="68">
        <f>'TRA_Stock EU28'!AX210-'TRA_Stock UK'!AX210</f>
        <v>1436880.9841972436</v>
      </c>
      <c r="AY210" s="68">
        <f>'TRA_Stock EU28'!AY210-'TRA_Stock UK'!AY210</f>
        <v>1474870.1001424443</v>
      </c>
      <c r="AZ210" s="68">
        <f>'TRA_Stock EU28'!AZ210-'TRA_Stock UK'!AZ210</f>
        <v>1511095.2333618521</v>
      </c>
    </row>
    <row r="211" spans="1:52" x14ac:dyDescent="0.35">
      <c r="A211" s="74" t="s">
        <v>902</v>
      </c>
      <c r="B211" s="70">
        <f>'TRA_Stock EU28'!B211-'TRA_Stock UK'!B211</f>
        <v>311482</v>
      </c>
      <c r="C211" s="70">
        <f>'TRA_Stock EU28'!C211-'TRA_Stock UK'!C211</f>
        <v>300533</v>
      </c>
      <c r="D211" s="70">
        <f>'TRA_Stock EU28'!D211-'TRA_Stock UK'!D211</f>
        <v>288022</v>
      </c>
      <c r="E211" s="70">
        <f>'TRA_Stock EU28'!E211-'TRA_Stock UK'!E211</f>
        <v>293316.99999999994</v>
      </c>
      <c r="F211" s="70">
        <f>'TRA_Stock EU28'!F211-'TRA_Stock UK'!F211</f>
        <v>307921.99999999994</v>
      </c>
      <c r="G211" s="70">
        <f>'TRA_Stock EU28'!G211-'TRA_Stock UK'!G211</f>
        <v>313618</v>
      </c>
      <c r="H211" s="70">
        <f>'TRA_Stock EU28'!H211-'TRA_Stock UK'!H211</f>
        <v>351320</v>
      </c>
      <c r="I211" s="70">
        <f>'TRA_Stock EU28'!I211-'TRA_Stock UK'!I211</f>
        <v>369101.99999999994</v>
      </c>
      <c r="J211" s="70">
        <f>'TRA_Stock EU28'!J211-'TRA_Stock UK'!J211</f>
        <v>373948</v>
      </c>
      <c r="K211" s="70">
        <f>'TRA_Stock EU28'!K211-'TRA_Stock UK'!K211</f>
        <v>336188</v>
      </c>
      <c r="L211" s="70">
        <f>'TRA_Stock EU28'!L211-'TRA_Stock UK'!L211</f>
        <v>339315</v>
      </c>
      <c r="M211" s="70">
        <f>'TRA_Stock EU28'!M211-'TRA_Stock UK'!M211</f>
        <v>334245</v>
      </c>
      <c r="N211" s="70">
        <f>'TRA_Stock EU28'!N211-'TRA_Stock UK'!N211</f>
        <v>332134</v>
      </c>
      <c r="O211" s="70">
        <f>'TRA_Stock EU28'!O211-'TRA_Stock UK'!O211</f>
        <v>325792</v>
      </c>
      <c r="P211" s="70">
        <f>'TRA_Stock EU28'!P211-'TRA_Stock UK'!P211</f>
        <v>330939.99999999994</v>
      </c>
      <c r="Q211" s="70">
        <f>'TRA_Stock EU28'!Q211-'TRA_Stock UK'!Q211</f>
        <v>340112.99999999994</v>
      </c>
      <c r="R211" s="70">
        <f>'TRA_Stock EU28'!R211-'TRA_Stock UK'!R211</f>
        <v>360986.00659581681</v>
      </c>
      <c r="S211" s="70">
        <f>'TRA_Stock EU28'!S211-'TRA_Stock UK'!S211</f>
        <v>390497.87511249434</v>
      </c>
      <c r="T211" s="70">
        <f>'TRA_Stock EU28'!T211-'TRA_Stock UK'!T211</f>
        <v>420959.49057999422</v>
      </c>
      <c r="U211" s="70">
        <f>'TRA_Stock EU28'!U211-'TRA_Stock UK'!U211</f>
        <v>449663.4349802105</v>
      </c>
      <c r="V211" s="70">
        <f>'TRA_Stock EU28'!V211-'TRA_Stock UK'!V211</f>
        <v>476722.18699744629</v>
      </c>
      <c r="W211" s="70">
        <f>'TRA_Stock EU28'!W211-'TRA_Stock UK'!W211</f>
        <v>504290.90328252566</v>
      </c>
      <c r="X211" s="70">
        <f>'TRA_Stock EU28'!X211-'TRA_Stock UK'!X211</f>
        <v>530056.92184747732</v>
      </c>
      <c r="Y211" s="70">
        <f>'TRA_Stock EU28'!Y211-'TRA_Stock UK'!Y211</f>
        <v>555269.35117569193</v>
      </c>
      <c r="Z211" s="70">
        <f>'TRA_Stock EU28'!Z211-'TRA_Stock UK'!Z211</f>
        <v>580381.36076541711</v>
      </c>
      <c r="AA211" s="70">
        <f>'TRA_Stock EU28'!AA211-'TRA_Stock UK'!AA211</f>
        <v>606121.67608302238</v>
      </c>
      <c r="AB211" s="70">
        <f>'TRA_Stock EU28'!AB211-'TRA_Stock UK'!AB211</f>
        <v>633886.17611446104</v>
      </c>
      <c r="AC211" s="70">
        <f>'TRA_Stock EU28'!AC211-'TRA_Stock UK'!AC211</f>
        <v>663778.7140326933</v>
      </c>
      <c r="AD211" s="70">
        <f>'TRA_Stock EU28'!AD211-'TRA_Stock UK'!AD211</f>
        <v>694848.70049817953</v>
      </c>
      <c r="AE211" s="70">
        <f>'TRA_Stock EU28'!AE211-'TRA_Stock UK'!AE211</f>
        <v>726438.63224425865</v>
      </c>
      <c r="AF211" s="70">
        <f>'TRA_Stock EU28'!AF211-'TRA_Stock UK'!AF211</f>
        <v>758625.41100160603</v>
      </c>
      <c r="AG211" s="70">
        <f>'TRA_Stock EU28'!AG211-'TRA_Stock UK'!AG211</f>
        <v>792317.2954580494</v>
      </c>
      <c r="AH211" s="70">
        <f>'TRA_Stock EU28'!AH211-'TRA_Stock UK'!AH211</f>
        <v>823016.46273905085</v>
      </c>
      <c r="AI211" s="70">
        <f>'TRA_Stock EU28'!AI211-'TRA_Stock UK'!AI211</f>
        <v>854005.44480361661</v>
      </c>
      <c r="AJ211" s="70">
        <f>'TRA_Stock EU28'!AJ211-'TRA_Stock UK'!AJ211</f>
        <v>885689.95561510464</v>
      </c>
      <c r="AK211" s="70">
        <f>'TRA_Stock EU28'!AK211-'TRA_Stock UK'!AK211</f>
        <v>916552.37593773706</v>
      </c>
      <c r="AL211" s="70">
        <f>'TRA_Stock EU28'!AL211-'TRA_Stock UK'!AL211</f>
        <v>949973.36016496748</v>
      </c>
      <c r="AM211" s="70">
        <f>'TRA_Stock EU28'!AM211-'TRA_Stock UK'!AM211</f>
        <v>984358.98693176627</v>
      </c>
      <c r="AN211" s="70">
        <f>'TRA_Stock EU28'!AN211-'TRA_Stock UK'!AN211</f>
        <v>1028251.2941246595</v>
      </c>
      <c r="AO211" s="70">
        <f>'TRA_Stock EU28'!AO211-'TRA_Stock UK'!AO211</f>
        <v>1068233.5305691627</v>
      </c>
      <c r="AP211" s="70">
        <f>'TRA_Stock EU28'!AP211-'TRA_Stock UK'!AP211</f>
        <v>1107409.5825725442</v>
      </c>
      <c r="AQ211" s="70">
        <f>'TRA_Stock EU28'!AQ211-'TRA_Stock UK'!AQ211</f>
        <v>1147430.2451944805</v>
      </c>
      <c r="AR211" s="70">
        <f>'TRA_Stock EU28'!AR211-'TRA_Stock UK'!AR211</f>
        <v>1186914.7576677348</v>
      </c>
      <c r="AS211" s="70">
        <f>'TRA_Stock EU28'!AS211-'TRA_Stock UK'!AS211</f>
        <v>1225831.2187570098</v>
      </c>
      <c r="AT211" s="70">
        <f>'TRA_Stock EU28'!AT211-'TRA_Stock UK'!AT211</f>
        <v>1263330.2158095655</v>
      </c>
      <c r="AU211" s="70">
        <f>'TRA_Stock EU28'!AU211-'TRA_Stock UK'!AU211</f>
        <v>1304750.6627119866</v>
      </c>
      <c r="AV211" s="70">
        <f>'TRA_Stock EU28'!AV211-'TRA_Stock UK'!AV211</f>
        <v>1344342.9686899546</v>
      </c>
      <c r="AW211" s="70">
        <f>'TRA_Stock EU28'!AW211-'TRA_Stock UK'!AW211</f>
        <v>1377556.3118882938</v>
      </c>
      <c r="AX211" s="70">
        <f>'TRA_Stock EU28'!AX211-'TRA_Stock UK'!AX211</f>
        <v>1412212.0932013632</v>
      </c>
      <c r="AY211" s="70">
        <f>'TRA_Stock EU28'!AY211-'TRA_Stock UK'!AY211</f>
        <v>1439550.0844439394</v>
      </c>
      <c r="AZ211" s="70">
        <f>'TRA_Stock EU28'!AZ211-'TRA_Stock UK'!AZ211</f>
        <v>1462908.3954686297</v>
      </c>
    </row>
    <row r="212" spans="1:52" x14ac:dyDescent="0.35">
      <c r="A212" s="74" t="s">
        <v>903</v>
      </c>
      <c r="B212" s="70">
        <f>'TRA_Stock EU28'!B212-'TRA_Stock UK'!B212</f>
        <v>0</v>
      </c>
      <c r="C212" s="70">
        <f>'TRA_Stock EU28'!C212-'TRA_Stock UK'!C212</f>
        <v>0</v>
      </c>
      <c r="D212" s="70">
        <f>'TRA_Stock EU28'!D212-'TRA_Stock UK'!D212</f>
        <v>0</v>
      </c>
      <c r="E212" s="70">
        <f>'TRA_Stock EU28'!E212-'TRA_Stock UK'!E212</f>
        <v>0</v>
      </c>
      <c r="F212" s="70">
        <f>'TRA_Stock EU28'!F212-'TRA_Stock UK'!F212</f>
        <v>0</v>
      </c>
      <c r="G212" s="70">
        <f>'TRA_Stock EU28'!G212-'TRA_Stock UK'!G212</f>
        <v>0</v>
      </c>
      <c r="H212" s="70">
        <f>'TRA_Stock EU28'!H212-'TRA_Stock UK'!H212</f>
        <v>0</v>
      </c>
      <c r="I212" s="70">
        <f>'TRA_Stock EU28'!I212-'TRA_Stock UK'!I212</f>
        <v>0</v>
      </c>
      <c r="J212" s="70">
        <f>'TRA_Stock EU28'!J212-'TRA_Stock UK'!J212</f>
        <v>0</v>
      </c>
      <c r="K212" s="70">
        <f>'TRA_Stock EU28'!K212-'TRA_Stock UK'!K212</f>
        <v>0</v>
      </c>
      <c r="L212" s="70">
        <f>'TRA_Stock EU28'!L212-'TRA_Stock UK'!L212</f>
        <v>0</v>
      </c>
      <c r="M212" s="70">
        <f>'TRA_Stock EU28'!M212-'TRA_Stock UK'!M212</f>
        <v>0</v>
      </c>
      <c r="N212" s="70">
        <f>'TRA_Stock EU28'!N212-'TRA_Stock UK'!N212</f>
        <v>0</v>
      </c>
      <c r="O212" s="70">
        <f>'TRA_Stock EU28'!O212-'TRA_Stock UK'!O212</f>
        <v>0</v>
      </c>
      <c r="P212" s="70">
        <f>'TRA_Stock EU28'!P212-'TRA_Stock UK'!P212</f>
        <v>0</v>
      </c>
      <c r="Q212" s="70">
        <f>'TRA_Stock EU28'!Q212-'TRA_Stock UK'!Q212</f>
        <v>0</v>
      </c>
      <c r="R212" s="70">
        <f>'TRA_Stock EU28'!R212-'TRA_Stock UK'!R212</f>
        <v>4.2451376277598813E-7</v>
      </c>
      <c r="S212" s="70">
        <f>'TRA_Stock EU28'!S212-'TRA_Stock UK'!S212</f>
        <v>2.236133175389967E-6</v>
      </c>
      <c r="T212" s="70">
        <f>'TRA_Stock EU28'!T212-'TRA_Stock UK'!T212</f>
        <v>8.2065358088203764E-6</v>
      </c>
      <c r="U212" s="70">
        <f>'TRA_Stock EU28'!U212-'TRA_Stock UK'!U212</f>
        <v>2.2011197458196305E-5</v>
      </c>
      <c r="V212" s="70">
        <f>'TRA_Stock EU28'!V212-'TRA_Stock UK'!V212</f>
        <v>4.8460766480845577E-5</v>
      </c>
      <c r="W212" s="70">
        <f>'TRA_Stock EU28'!W212-'TRA_Stock UK'!W212</f>
        <v>1.1487794415376788E-4</v>
      </c>
      <c r="X212" s="70">
        <f>'TRA_Stock EU28'!X212-'TRA_Stock UK'!X212</f>
        <v>2.4570087544739807E-4</v>
      </c>
      <c r="Y212" s="70">
        <f>'TRA_Stock EU28'!Y212-'TRA_Stock UK'!Y212</f>
        <v>6.0583349638054589E-4</v>
      </c>
      <c r="Z212" s="70">
        <f>'TRA_Stock EU28'!Z212-'TRA_Stock UK'!Z212</f>
        <v>1.2486908291725197E-3</v>
      </c>
      <c r="AA212" s="70">
        <f>'TRA_Stock EU28'!AA212-'TRA_Stock UK'!AA212</f>
        <v>2.713719016568287E-3</v>
      </c>
      <c r="AB212" s="70">
        <f>'TRA_Stock EU28'!AB212-'TRA_Stock UK'!AB212</f>
        <v>6.3041212484669078E-3</v>
      </c>
      <c r="AC212" s="70">
        <f>'TRA_Stock EU28'!AC212-'TRA_Stock UK'!AC212</f>
        <v>1.3882083904705158E-2</v>
      </c>
      <c r="AD212" s="70">
        <f>'TRA_Stock EU28'!AD212-'TRA_Stock UK'!AD212</f>
        <v>2.9829069913873095E-2</v>
      </c>
      <c r="AE212" s="70">
        <f>'TRA_Stock EU28'!AE212-'TRA_Stock UK'!AE212</f>
        <v>6.7566178872646085E-2</v>
      </c>
      <c r="AF212" s="70">
        <f>'TRA_Stock EU28'!AF212-'TRA_Stock UK'!AF212</f>
        <v>0.15895641849129472</v>
      </c>
      <c r="AG212" s="70">
        <f>'TRA_Stock EU28'!AG212-'TRA_Stock UK'!AG212</f>
        <v>0.35342346904793148</v>
      </c>
      <c r="AH212" s="70">
        <f>'TRA_Stock EU28'!AH212-'TRA_Stock UK'!AH212</f>
        <v>0.76139226787774128</v>
      </c>
      <c r="AI212" s="70">
        <f>'TRA_Stock EU28'!AI212-'TRA_Stock UK'!AI212</f>
        <v>1.6756333584221823</v>
      </c>
      <c r="AJ212" s="70">
        <f>'TRA_Stock EU28'!AJ212-'TRA_Stock UK'!AJ212</f>
        <v>3.9287115201762681</v>
      </c>
      <c r="AK212" s="70">
        <f>'TRA_Stock EU28'!AK212-'TRA_Stock UK'!AK212</f>
        <v>8.9192849938275334</v>
      </c>
      <c r="AL212" s="70">
        <f>'TRA_Stock EU28'!AL212-'TRA_Stock UK'!AL212</f>
        <v>19.08571727495131</v>
      </c>
      <c r="AM212" s="70">
        <f>'TRA_Stock EU28'!AM212-'TRA_Stock UK'!AM212</f>
        <v>42.826797963357123</v>
      </c>
      <c r="AN212" s="70">
        <f>'TRA_Stock EU28'!AN212-'TRA_Stock UK'!AN212</f>
        <v>116.05394621266069</v>
      </c>
      <c r="AO212" s="70">
        <f>'TRA_Stock EU28'!AO212-'TRA_Stock UK'!AO212</f>
        <v>215.88495392474906</v>
      </c>
      <c r="AP212" s="70">
        <f>'TRA_Stock EU28'!AP212-'TRA_Stock UK'!AP212</f>
        <v>379.82964996237746</v>
      </c>
      <c r="AQ212" s="70">
        <f>'TRA_Stock EU28'!AQ212-'TRA_Stock UK'!AQ212</f>
        <v>686.82176180158979</v>
      </c>
      <c r="AR212" s="70">
        <f>'TRA_Stock EU28'!AR212-'TRA_Stock UK'!AR212</f>
        <v>1256.6568803429645</v>
      </c>
      <c r="AS212" s="70">
        <f>'TRA_Stock EU28'!AS212-'TRA_Stock UK'!AS212</f>
        <v>2250.7484433744389</v>
      </c>
      <c r="AT212" s="70">
        <f>'TRA_Stock EU28'!AT212-'TRA_Stock UK'!AT212</f>
        <v>3933.9429455978079</v>
      </c>
      <c r="AU212" s="70">
        <f>'TRA_Stock EU28'!AU212-'TRA_Stock UK'!AU212</f>
        <v>6746.2306559944727</v>
      </c>
      <c r="AV212" s="70">
        <f>'TRA_Stock EU28'!AV212-'TRA_Stock UK'!AV212</f>
        <v>10762.676728957274</v>
      </c>
      <c r="AW212" s="70">
        <f>'TRA_Stock EU28'!AW212-'TRA_Stock UK'!AW212</f>
        <v>16458.020727716324</v>
      </c>
      <c r="AX212" s="70">
        <f>'TRA_Stock EU28'!AX212-'TRA_Stock UK'!AX212</f>
        <v>24668.890995880505</v>
      </c>
      <c r="AY212" s="70">
        <f>'TRA_Stock EU28'!AY212-'TRA_Stock UK'!AY212</f>
        <v>35320.015698504874</v>
      </c>
      <c r="AZ212" s="70">
        <f>'TRA_Stock EU28'!AZ212-'TRA_Stock UK'!AZ212</f>
        <v>48186.837893222459</v>
      </c>
    </row>
    <row r="213" spans="1:52" x14ac:dyDescent="0.35">
      <c r="A213" s="74" t="s">
        <v>904</v>
      </c>
      <c r="B213" s="70">
        <f>'TRA_Stock EU28'!B213-'TRA_Stock UK'!B213</f>
        <v>0</v>
      </c>
      <c r="C213" s="70">
        <f>'TRA_Stock EU28'!C213-'TRA_Stock UK'!C213</f>
        <v>0</v>
      </c>
      <c r="D213" s="70">
        <f>'TRA_Stock EU28'!D213-'TRA_Stock UK'!D213</f>
        <v>0</v>
      </c>
      <c r="E213" s="70">
        <f>'TRA_Stock EU28'!E213-'TRA_Stock UK'!E213</f>
        <v>0</v>
      </c>
      <c r="F213" s="70">
        <f>'TRA_Stock EU28'!F213-'TRA_Stock UK'!F213</f>
        <v>0</v>
      </c>
      <c r="G213" s="70">
        <f>'TRA_Stock EU28'!G213-'TRA_Stock UK'!G213</f>
        <v>0</v>
      </c>
      <c r="H213" s="70">
        <f>'TRA_Stock EU28'!H213-'TRA_Stock UK'!H213</f>
        <v>0</v>
      </c>
      <c r="I213" s="70">
        <f>'TRA_Stock EU28'!I213-'TRA_Stock UK'!I213</f>
        <v>0</v>
      </c>
      <c r="J213" s="70">
        <f>'TRA_Stock EU28'!J213-'TRA_Stock UK'!J213</f>
        <v>0</v>
      </c>
      <c r="K213" s="70">
        <f>'TRA_Stock EU28'!K213-'TRA_Stock UK'!K213</f>
        <v>0</v>
      </c>
      <c r="L213" s="70">
        <f>'TRA_Stock EU28'!L213-'TRA_Stock UK'!L213</f>
        <v>0</v>
      </c>
      <c r="M213" s="70">
        <f>'TRA_Stock EU28'!M213-'TRA_Stock UK'!M213</f>
        <v>0</v>
      </c>
      <c r="N213" s="70">
        <f>'TRA_Stock EU28'!N213-'TRA_Stock UK'!N213</f>
        <v>0</v>
      </c>
      <c r="O213" s="70">
        <f>'TRA_Stock EU28'!O213-'TRA_Stock UK'!O213</f>
        <v>0</v>
      </c>
      <c r="P213" s="70">
        <f>'TRA_Stock EU28'!P213-'TRA_Stock UK'!P213</f>
        <v>0</v>
      </c>
      <c r="Q213" s="70">
        <f>'TRA_Stock EU28'!Q213-'TRA_Stock UK'!Q213</f>
        <v>0</v>
      </c>
      <c r="R213" s="70">
        <f>'TRA_Stock EU28'!R213-'TRA_Stock UK'!R213</f>
        <v>0</v>
      </c>
      <c r="S213" s="70">
        <f>'TRA_Stock EU28'!S213-'TRA_Stock UK'!S213</f>
        <v>0</v>
      </c>
      <c r="T213" s="70">
        <f>'TRA_Stock EU28'!T213-'TRA_Stock UK'!T213</f>
        <v>0</v>
      </c>
      <c r="U213" s="70">
        <f>'TRA_Stock EU28'!U213-'TRA_Stock UK'!U213</f>
        <v>0</v>
      </c>
      <c r="V213" s="70">
        <f>'TRA_Stock EU28'!V213-'TRA_Stock UK'!V213</f>
        <v>0</v>
      </c>
      <c r="W213" s="70">
        <f>'TRA_Stock EU28'!W213-'TRA_Stock UK'!W213</f>
        <v>0</v>
      </c>
      <c r="X213" s="70">
        <f>'TRA_Stock EU28'!X213-'TRA_Stock UK'!X213</f>
        <v>0</v>
      </c>
      <c r="Y213" s="70">
        <f>'TRA_Stock EU28'!Y213-'TRA_Stock UK'!Y213</f>
        <v>0</v>
      </c>
      <c r="Z213" s="70">
        <f>'TRA_Stock EU28'!Z213-'TRA_Stock UK'!Z213</f>
        <v>0</v>
      </c>
      <c r="AA213" s="70">
        <f>'TRA_Stock EU28'!AA213-'TRA_Stock UK'!AA213</f>
        <v>0</v>
      </c>
      <c r="AB213" s="70">
        <f>'TRA_Stock EU28'!AB213-'TRA_Stock UK'!AB213</f>
        <v>0</v>
      </c>
      <c r="AC213" s="70">
        <f>'TRA_Stock EU28'!AC213-'TRA_Stock UK'!AC213</f>
        <v>0</v>
      </c>
      <c r="AD213" s="70">
        <f>'TRA_Stock EU28'!AD213-'TRA_Stock UK'!AD213</f>
        <v>0</v>
      </c>
      <c r="AE213" s="70">
        <f>'TRA_Stock EU28'!AE213-'TRA_Stock UK'!AE213</f>
        <v>0</v>
      </c>
      <c r="AF213" s="70">
        <f>'TRA_Stock EU28'!AF213-'TRA_Stock UK'!AF213</f>
        <v>0</v>
      </c>
      <c r="AG213" s="70">
        <f>'TRA_Stock EU28'!AG213-'TRA_Stock UK'!AG213</f>
        <v>0</v>
      </c>
      <c r="AH213" s="70">
        <f>'TRA_Stock EU28'!AH213-'TRA_Stock UK'!AH213</f>
        <v>0</v>
      </c>
      <c r="AI213" s="70">
        <f>'TRA_Stock EU28'!AI213-'TRA_Stock UK'!AI213</f>
        <v>0</v>
      </c>
      <c r="AJ213" s="70">
        <f>'TRA_Stock EU28'!AJ213-'TRA_Stock UK'!AJ213</f>
        <v>0</v>
      </c>
      <c r="AK213" s="70">
        <f>'TRA_Stock EU28'!AK213-'TRA_Stock UK'!AK213</f>
        <v>0</v>
      </c>
      <c r="AL213" s="70">
        <f>'TRA_Stock EU28'!AL213-'TRA_Stock UK'!AL213</f>
        <v>0</v>
      </c>
      <c r="AM213" s="70">
        <f>'TRA_Stock EU28'!AM213-'TRA_Stock UK'!AM213</f>
        <v>0</v>
      </c>
      <c r="AN213" s="70">
        <f>'TRA_Stock EU28'!AN213-'TRA_Stock UK'!AN213</f>
        <v>0</v>
      </c>
      <c r="AO213" s="70">
        <f>'TRA_Stock EU28'!AO213-'TRA_Stock UK'!AO213</f>
        <v>0</v>
      </c>
      <c r="AP213" s="70">
        <f>'TRA_Stock EU28'!AP213-'TRA_Stock UK'!AP213</f>
        <v>0</v>
      </c>
      <c r="AQ213" s="70">
        <f>'TRA_Stock EU28'!AQ213-'TRA_Stock UK'!AQ213</f>
        <v>0</v>
      </c>
      <c r="AR213" s="70">
        <f>'TRA_Stock EU28'!AR213-'TRA_Stock UK'!AR213</f>
        <v>0</v>
      </c>
      <c r="AS213" s="70">
        <f>'TRA_Stock EU28'!AS213-'TRA_Stock UK'!AS213</f>
        <v>0</v>
      </c>
      <c r="AT213" s="70">
        <f>'TRA_Stock EU28'!AT213-'TRA_Stock UK'!AT213</f>
        <v>0</v>
      </c>
      <c r="AU213" s="70">
        <f>'TRA_Stock EU28'!AU213-'TRA_Stock UK'!AU213</f>
        <v>0</v>
      </c>
      <c r="AV213" s="70">
        <f>'TRA_Stock EU28'!AV213-'TRA_Stock UK'!AV213</f>
        <v>0</v>
      </c>
      <c r="AW213" s="70">
        <f>'TRA_Stock EU28'!AW213-'TRA_Stock UK'!AW213</f>
        <v>0</v>
      </c>
      <c r="AX213" s="70">
        <f>'TRA_Stock EU28'!AX213-'TRA_Stock UK'!AX213</f>
        <v>0</v>
      </c>
      <c r="AY213" s="70">
        <f>'TRA_Stock EU28'!AY213-'TRA_Stock UK'!AY213</f>
        <v>0</v>
      </c>
      <c r="AZ213" s="70">
        <f>'TRA_Stock EU28'!AZ213-'TRA_Stock UK'!AZ213</f>
        <v>0</v>
      </c>
    </row>
    <row r="214" spans="1:52" x14ac:dyDescent="0.35">
      <c r="A214" s="74" t="s">
        <v>905</v>
      </c>
      <c r="B214" s="70">
        <f>'TRA_Stock EU28'!B214-'TRA_Stock UK'!B214</f>
        <v>0</v>
      </c>
      <c r="C214" s="70">
        <f>'TRA_Stock EU28'!C214-'TRA_Stock UK'!C214</f>
        <v>0</v>
      </c>
      <c r="D214" s="70">
        <f>'TRA_Stock EU28'!D214-'TRA_Stock UK'!D214</f>
        <v>0</v>
      </c>
      <c r="E214" s="70">
        <f>'TRA_Stock EU28'!E214-'TRA_Stock UK'!E214</f>
        <v>0</v>
      </c>
      <c r="F214" s="70">
        <f>'TRA_Stock EU28'!F214-'TRA_Stock UK'!F214</f>
        <v>0</v>
      </c>
      <c r="G214" s="70">
        <f>'TRA_Stock EU28'!G214-'TRA_Stock UK'!G214</f>
        <v>0</v>
      </c>
      <c r="H214" s="70">
        <f>'TRA_Stock EU28'!H214-'TRA_Stock UK'!H214</f>
        <v>0</v>
      </c>
      <c r="I214" s="70">
        <f>'TRA_Stock EU28'!I214-'TRA_Stock UK'!I214</f>
        <v>0</v>
      </c>
      <c r="J214" s="70">
        <f>'TRA_Stock EU28'!J214-'TRA_Stock UK'!J214</f>
        <v>0</v>
      </c>
      <c r="K214" s="70">
        <f>'TRA_Stock EU28'!K214-'TRA_Stock UK'!K214</f>
        <v>0</v>
      </c>
      <c r="L214" s="70">
        <f>'TRA_Stock EU28'!L214-'TRA_Stock UK'!L214</f>
        <v>0</v>
      </c>
      <c r="M214" s="70">
        <f>'TRA_Stock EU28'!M214-'TRA_Stock UK'!M214</f>
        <v>0</v>
      </c>
      <c r="N214" s="70">
        <f>'TRA_Stock EU28'!N214-'TRA_Stock UK'!N214</f>
        <v>0</v>
      </c>
      <c r="O214" s="70">
        <f>'TRA_Stock EU28'!O214-'TRA_Stock UK'!O214</f>
        <v>0</v>
      </c>
      <c r="P214" s="70">
        <f>'TRA_Stock EU28'!P214-'TRA_Stock UK'!P214</f>
        <v>0</v>
      </c>
      <c r="Q214" s="70">
        <f>'TRA_Stock EU28'!Q214-'TRA_Stock UK'!Q214</f>
        <v>0</v>
      </c>
      <c r="R214" s="70">
        <f>'TRA_Stock EU28'!R214-'TRA_Stock UK'!R214</f>
        <v>0</v>
      </c>
      <c r="S214" s="70">
        <f>'TRA_Stock EU28'!S214-'TRA_Stock UK'!S214</f>
        <v>0</v>
      </c>
      <c r="T214" s="70">
        <f>'TRA_Stock EU28'!T214-'TRA_Stock UK'!T214</f>
        <v>0</v>
      </c>
      <c r="U214" s="70">
        <f>'TRA_Stock EU28'!U214-'TRA_Stock UK'!U214</f>
        <v>0</v>
      </c>
      <c r="V214" s="70">
        <f>'TRA_Stock EU28'!V214-'TRA_Stock UK'!V214</f>
        <v>0</v>
      </c>
      <c r="W214" s="70">
        <f>'TRA_Stock EU28'!W214-'TRA_Stock UK'!W214</f>
        <v>0</v>
      </c>
      <c r="X214" s="70">
        <f>'TRA_Stock EU28'!X214-'TRA_Stock UK'!X214</f>
        <v>0</v>
      </c>
      <c r="Y214" s="70">
        <f>'TRA_Stock EU28'!Y214-'TRA_Stock UK'!Y214</f>
        <v>0</v>
      </c>
      <c r="Z214" s="70">
        <f>'TRA_Stock EU28'!Z214-'TRA_Stock UK'!Z214</f>
        <v>0</v>
      </c>
      <c r="AA214" s="70">
        <f>'TRA_Stock EU28'!AA214-'TRA_Stock UK'!AA214</f>
        <v>0</v>
      </c>
      <c r="AB214" s="70">
        <f>'TRA_Stock EU28'!AB214-'TRA_Stock UK'!AB214</f>
        <v>0</v>
      </c>
      <c r="AC214" s="70">
        <f>'TRA_Stock EU28'!AC214-'TRA_Stock UK'!AC214</f>
        <v>0</v>
      </c>
      <c r="AD214" s="70">
        <f>'TRA_Stock EU28'!AD214-'TRA_Stock UK'!AD214</f>
        <v>0</v>
      </c>
      <c r="AE214" s="70">
        <f>'TRA_Stock EU28'!AE214-'TRA_Stock UK'!AE214</f>
        <v>0</v>
      </c>
      <c r="AF214" s="70">
        <f>'TRA_Stock EU28'!AF214-'TRA_Stock UK'!AF214</f>
        <v>0</v>
      </c>
      <c r="AG214" s="70">
        <f>'TRA_Stock EU28'!AG214-'TRA_Stock UK'!AG214</f>
        <v>0</v>
      </c>
      <c r="AH214" s="70">
        <f>'TRA_Stock EU28'!AH214-'TRA_Stock UK'!AH214</f>
        <v>0</v>
      </c>
      <c r="AI214" s="70">
        <f>'TRA_Stock EU28'!AI214-'TRA_Stock UK'!AI214</f>
        <v>0</v>
      </c>
      <c r="AJ214" s="70">
        <f>'TRA_Stock EU28'!AJ214-'TRA_Stock UK'!AJ214</f>
        <v>0</v>
      </c>
      <c r="AK214" s="70">
        <f>'TRA_Stock EU28'!AK214-'TRA_Stock UK'!AK214</f>
        <v>0</v>
      </c>
      <c r="AL214" s="70">
        <f>'TRA_Stock EU28'!AL214-'TRA_Stock UK'!AL214</f>
        <v>0</v>
      </c>
      <c r="AM214" s="70">
        <f>'TRA_Stock EU28'!AM214-'TRA_Stock UK'!AM214</f>
        <v>0</v>
      </c>
      <c r="AN214" s="70">
        <f>'TRA_Stock EU28'!AN214-'TRA_Stock UK'!AN214</f>
        <v>0</v>
      </c>
      <c r="AO214" s="70">
        <f>'TRA_Stock EU28'!AO214-'TRA_Stock UK'!AO214</f>
        <v>0</v>
      </c>
      <c r="AP214" s="70">
        <f>'TRA_Stock EU28'!AP214-'TRA_Stock UK'!AP214</f>
        <v>0</v>
      </c>
      <c r="AQ214" s="70">
        <f>'TRA_Stock EU28'!AQ214-'TRA_Stock UK'!AQ214</f>
        <v>0</v>
      </c>
      <c r="AR214" s="70">
        <f>'TRA_Stock EU28'!AR214-'TRA_Stock UK'!AR214</f>
        <v>0</v>
      </c>
      <c r="AS214" s="70">
        <f>'TRA_Stock EU28'!AS214-'TRA_Stock UK'!AS214</f>
        <v>0</v>
      </c>
      <c r="AT214" s="70">
        <f>'TRA_Stock EU28'!AT214-'TRA_Stock UK'!AT214</f>
        <v>0</v>
      </c>
      <c r="AU214" s="70">
        <f>'TRA_Stock EU28'!AU214-'TRA_Stock UK'!AU214</f>
        <v>0</v>
      </c>
      <c r="AV214" s="70">
        <f>'TRA_Stock EU28'!AV214-'TRA_Stock UK'!AV214</f>
        <v>0</v>
      </c>
      <c r="AW214" s="70">
        <f>'TRA_Stock EU28'!AW214-'TRA_Stock UK'!AW214</f>
        <v>0</v>
      </c>
      <c r="AX214" s="70">
        <f>'TRA_Stock EU28'!AX214-'TRA_Stock UK'!AX214</f>
        <v>0</v>
      </c>
      <c r="AY214" s="70">
        <f>'TRA_Stock EU28'!AY214-'TRA_Stock UK'!AY214</f>
        <v>0</v>
      </c>
      <c r="AZ214" s="70">
        <f>'TRA_Stock EU28'!AZ214-'TRA_Stock UK'!AZ214</f>
        <v>0</v>
      </c>
    </row>
    <row r="215" spans="1:52" x14ac:dyDescent="0.35">
      <c r="A215" s="73" t="s">
        <v>869</v>
      </c>
      <c r="B215" s="68">
        <f>'TRA_Stock EU28'!B215-'TRA_Stock UK'!B215</f>
        <v>229135</v>
      </c>
      <c r="C215" s="68">
        <f>'TRA_Stock EU28'!C215-'TRA_Stock UK'!C215</f>
        <v>226564</v>
      </c>
      <c r="D215" s="68">
        <f>'TRA_Stock EU28'!D215-'TRA_Stock UK'!D215</f>
        <v>229751</v>
      </c>
      <c r="E215" s="68">
        <f>'TRA_Stock EU28'!E215-'TRA_Stock UK'!E215</f>
        <v>245598</v>
      </c>
      <c r="F215" s="68">
        <f>'TRA_Stock EU28'!F215-'TRA_Stock UK'!F215</f>
        <v>269651</v>
      </c>
      <c r="G215" s="68">
        <f>'TRA_Stock EU28'!G215-'TRA_Stock UK'!G215</f>
        <v>281168</v>
      </c>
      <c r="H215" s="68">
        <f>'TRA_Stock EU28'!H215-'TRA_Stock UK'!H215</f>
        <v>311443</v>
      </c>
      <c r="I215" s="68">
        <f>'TRA_Stock EU28'!I215-'TRA_Stock UK'!I215</f>
        <v>332493</v>
      </c>
      <c r="J215" s="68">
        <f>'TRA_Stock EU28'!J215-'TRA_Stock UK'!J215</f>
        <v>348191</v>
      </c>
      <c r="K215" s="68">
        <f>'TRA_Stock EU28'!K215-'TRA_Stock UK'!K215</f>
        <v>303831</v>
      </c>
      <c r="L215" s="68">
        <f>'TRA_Stock EU28'!L215-'TRA_Stock UK'!L215</f>
        <v>354994</v>
      </c>
      <c r="M215" s="68">
        <f>'TRA_Stock EU28'!M215-'TRA_Stock UK'!M215</f>
        <v>374836</v>
      </c>
      <c r="N215" s="68">
        <f>'TRA_Stock EU28'!N215-'TRA_Stock UK'!N215</f>
        <v>368793.00000000006</v>
      </c>
      <c r="O215" s="68">
        <f>'TRA_Stock EU28'!O215-'TRA_Stock UK'!O215</f>
        <v>384513.99999999994</v>
      </c>
      <c r="P215" s="68">
        <f>'TRA_Stock EU28'!P215-'TRA_Stock UK'!P215</f>
        <v>393246.99999999994</v>
      </c>
      <c r="Q215" s="68">
        <f>'TRA_Stock EU28'!Q215-'TRA_Stock UK'!Q215</f>
        <v>414105</v>
      </c>
      <c r="R215" s="68">
        <f>'TRA_Stock EU28'!R215-'TRA_Stock UK'!R215</f>
        <v>432411.81236957008</v>
      </c>
      <c r="S215" s="68">
        <f>'TRA_Stock EU28'!S215-'TRA_Stock UK'!S215</f>
        <v>456108.55837866716</v>
      </c>
      <c r="T215" s="68">
        <f>'TRA_Stock EU28'!T215-'TRA_Stock UK'!T215</f>
        <v>481290.71699798031</v>
      </c>
      <c r="U215" s="68">
        <f>'TRA_Stock EU28'!U215-'TRA_Stock UK'!U215</f>
        <v>505460.67635748669</v>
      </c>
      <c r="V215" s="68">
        <f>'TRA_Stock EU28'!V215-'TRA_Stock UK'!V215</f>
        <v>528111.22200878116</v>
      </c>
      <c r="W215" s="68">
        <f>'TRA_Stock EU28'!W215-'TRA_Stock UK'!W215</f>
        <v>550345.94122345629</v>
      </c>
      <c r="X215" s="68">
        <f>'TRA_Stock EU28'!X215-'TRA_Stock UK'!X215</f>
        <v>571551.64982810768</v>
      </c>
      <c r="Y215" s="68">
        <f>'TRA_Stock EU28'!Y215-'TRA_Stock UK'!Y215</f>
        <v>592208.99192572339</v>
      </c>
      <c r="Z215" s="68">
        <f>'TRA_Stock EU28'!Z215-'TRA_Stock UK'!Z215</f>
        <v>606115.48730188143</v>
      </c>
      <c r="AA215" s="68">
        <f>'TRA_Stock EU28'!AA215-'TRA_Stock UK'!AA215</f>
        <v>621863.91263616772</v>
      </c>
      <c r="AB215" s="68">
        <f>'TRA_Stock EU28'!AB215-'TRA_Stock UK'!AB215</f>
        <v>638740.83714771282</v>
      </c>
      <c r="AC215" s="68">
        <f>'TRA_Stock EU28'!AC215-'TRA_Stock UK'!AC215</f>
        <v>656754.39633745863</v>
      </c>
      <c r="AD215" s="68">
        <f>'TRA_Stock EU28'!AD215-'TRA_Stock UK'!AD215</f>
        <v>676157.71752507368</v>
      </c>
      <c r="AE215" s="68">
        <f>'TRA_Stock EU28'!AE215-'TRA_Stock UK'!AE215</f>
        <v>694547.32344030682</v>
      </c>
      <c r="AF215" s="68">
        <f>'TRA_Stock EU28'!AF215-'TRA_Stock UK'!AF215</f>
        <v>713257.69016487792</v>
      </c>
      <c r="AG215" s="68">
        <f>'TRA_Stock EU28'!AG215-'TRA_Stock UK'!AG215</f>
        <v>731855.20898690121</v>
      </c>
      <c r="AH215" s="68">
        <f>'TRA_Stock EU28'!AH215-'TRA_Stock UK'!AH215</f>
        <v>749101.18640268198</v>
      </c>
      <c r="AI215" s="68">
        <f>'TRA_Stock EU28'!AI215-'TRA_Stock UK'!AI215</f>
        <v>765214.46800143865</v>
      </c>
      <c r="AJ215" s="68">
        <f>'TRA_Stock EU28'!AJ215-'TRA_Stock UK'!AJ215</f>
        <v>780744.33916223724</v>
      </c>
      <c r="AK215" s="68">
        <f>'TRA_Stock EU28'!AK215-'TRA_Stock UK'!AK215</f>
        <v>793604.755532371</v>
      </c>
      <c r="AL215" s="68">
        <f>'TRA_Stock EU28'!AL215-'TRA_Stock UK'!AL215</f>
        <v>808349.32649582403</v>
      </c>
      <c r="AM215" s="68">
        <f>'TRA_Stock EU28'!AM215-'TRA_Stock UK'!AM215</f>
        <v>823279.84638172213</v>
      </c>
      <c r="AN215" s="68">
        <f>'TRA_Stock EU28'!AN215-'TRA_Stock UK'!AN215</f>
        <v>845534.19875934918</v>
      </c>
      <c r="AO215" s="68">
        <f>'TRA_Stock EU28'!AO215-'TRA_Stock UK'!AO215</f>
        <v>864500.80520807917</v>
      </c>
      <c r="AP215" s="68">
        <f>'TRA_Stock EU28'!AP215-'TRA_Stock UK'!AP215</f>
        <v>885158.00091734901</v>
      </c>
      <c r="AQ215" s="68">
        <f>'TRA_Stock EU28'!AQ215-'TRA_Stock UK'!AQ215</f>
        <v>908253.70031178615</v>
      </c>
      <c r="AR215" s="68">
        <f>'TRA_Stock EU28'!AR215-'TRA_Stock UK'!AR215</f>
        <v>932666.10097915202</v>
      </c>
      <c r="AS215" s="68">
        <f>'TRA_Stock EU28'!AS215-'TRA_Stock UK'!AS215</f>
        <v>954578.89354923309</v>
      </c>
      <c r="AT215" s="68">
        <f>'TRA_Stock EU28'!AT215-'TRA_Stock UK'!AT215</f>
        <v>976491.61047449347</v>
      </c>
      <c r="AU215" s="68">
        <f>'TRA_Stock EU28'!AU215-'TRA_Stock UK'!AU215</f>
        <v>1001000.7567862577</v>
      </c>
      <c r="AV215" s="68">
        <f>'TRA_Stock EU28'!AV215-'TRA_Stock UK'!AV215</f>
        <v>1025391.4746423945</v>
      </c>
      <c r="AW215" s="68">
        <f>'TRA_Stock EU28'!AW215-'TRA_Stock UK'!AW215</f>
        <v>1046644.5143642329</v>
      </c>
      <c r="AX215" s="68">
        <f>'TRA_Stock EU28'!AX215-'TRA_Stock UK'!AX215</f>
        <v>1071874.084097872</v>
      </c>
      <c r="AY215" s="68">
        <f>'TRA_Stock EU28'!AY215-'TRA_Stock UK'!AY215</f>
        <v>1094933.197869705</v>
      </c>
      <c r="AZ215" s="68">
        <f>'TRA_Stock EU28'!AZ215-'TRA_Stock UK'!AZ215</f>
        <v>1117383.9098041202</v>
      </c>
    </row>
    <row r="216" spans="1:52" x14ac:dyDescent="0.35">
      <c r="A216" s="74" t="s">
        <v>902</v>
      </c>
      <c r="B216" s="70">
        <f>'TRA_Stock EU28'!B216-'TRA_Stock UK'!B216</f>
        <v>229135</v>
      </c>
      <c r="C216" s="70">
        <f>'TRA_Stock EU28'!C216-'TRA_Stock UK'!C216</f>
        <v>226564</v>
      </c>
      <c r="D216" s="70">
        <f>'TRA_Stock EU28'!D216-'TRA_Stock UK'!D216</f>
        <v>229751</v>
      </c>
      <c r="E216" s="70">
        <f>'TRA_Stock EU28'!E216-'TRA_Stock UK'!E216</f>
        <v>245598</v>
      </c>
      <c r="F216" s="70">
        <f>'TRA_Stock EU28'!F216-'TRA_Stock UK'!F216</f>
        <v>269651</v>
      </c>
      <c r="G216" s="70">
        <f>'TRA_Stock EU28'!G216-'TRA_Stock UK'!G216</f>
        <v>281168</v>
      </c>
      <c r="H216" s="70">
        <f>'TRA_Stock EU28'!H216-'TRA_Stock UK'!H216</f>
        <v>311443</v>
      </c>
      <c r="I216" s="70">
        <f>'TRA_Stock EU28'!I216-'TRA_Stock UK'!I216</f>
        <v>332493</v>
      </c>
      <c r="J216" s="70">
        <f>'TRA_Stock EU28'!J216-'TRA_Stock UK'!J216</f>
        <v>348191</v>
      </c>
      <c r="K216" s="70">
        <f>'TRA_Stock EU28'!K216-'TRA_Stock UK'!K216</f>
        <v>303831</v>
      </c>
      <c r="L216" s="70">
        <f>'TRA_Stock EU28'!L216-'TRA_Stock UK'!L216</f>
        <v>354994</v>
      </c>
      <c r="M216" s="70">
        <f>'TRA_Stock EU28'!M216-'TRA_Stock UK'!M216</f>
        <v>374836</v>
      </c>
      <c r="N216" s="70">
        <f>'TRA_Stock EU28'!N216-'TRA_Stock UK'!N216</f>
        <v>368793.00000000006</v>
      </c>
      <c r="O216" s="70">
        <f>'TRA_Stock EU28'!O216-'TRA_Stock UK'!O216</f>
        <v>384513.99999999994</v>
      </c>
      <c r="P216" s="70">
        <f>'TRA_Stock EU28'!P216-'TRA_Stock UK'!P216</f>
        <v>393246.99999999994</v>
      </c>
      <c r="Q216" s="70">
        <f>'TRA_Stock EU28'!Q216-'TRA_Stock UK'!Q216</f>
        <v>414105</v>
      </c>
      <c r="R216" s="70">
        <f>'TRA_Stock EU28'!R216-'TRA_Stock UK'!R216</f>
        <v>432411.81236957008</v>
      </c>
      <c r="S216" s="70">
        <f>'TRA_Stock EU28'!S216-'TRA_Stock UK'!S216</f>
        <v>456108.55837866716</v>
      </c>
      <c r="T216" s="70">
        <f>'TRA_Stock EU28'!T216-'TRA_Stock UK'!T216</f>
        <v>481290.71699798031</v>
      </c>
      <c r="U216" s="70">
        <f>'TRA_Stock EU28'!U216-'TRA_Stock UK'!U216</f>
        <v>505460.67635748669</v>
      </c>
      <c r="V216" s="70">
        <f>'TRA_Stock EU28'!V216-'TRA_Stock UK'!V216</f>
        <v>528111.22200878116</v>
      </c>
      <c r="W216" s="70">
        <f>'TRA_Stock EU28'!W216-'TRA_Stock UK'!W216</f>
        <v>550345.94122345629</v>
      </c>
      <c r="X216" s="70">
        <f>'TRA_Stock EU28'!X216-'TRA_Stock UK'!X216</f>
        <v>571551.64982810768</v>
      </c>
      <c r="Y216" s="70">
        <f>'TRA_Stock EU28'!Y216-'TRA_Stock UK'!Y216</f>
        <v>592208.99192572339</v>
      </c>
      <c r="Z216" s="70">
        <f>'TRA_Stock EU28'!Z216-'TRA_Stock UK'!Z216</f>
        <v>606115.48730188143</v>
      </c>
      <c r="AA216" s="70">
        <f>'TRA_Stock EU28'!AA216-'TRA_Stock UK'!AA216</f>
        <v>621863.91263616772</v>
      </c>
      <c r="AB216" s="70">
        <f>'TRA_Stock EU28'!AB216-'TRA_Stock UK'!AB216</f>
        <v>638740.83714771282</v>
      </c>
      <c r="AC216" s="70">
        <f>'TRA_Stock EU28'!AC216-'TRA_Stock UK'!AC216</f>
        <v>656754.39633745863</v>
      </c>
      <c r="AD216" s="70">
        <f>'TRA_Stock EU28'!AD216-'TRA_Stock UK'!AD216</f>
        <v>676157.71752507368</v>
      </c>
      <c r="AE216" s="70">
        <f>'TRA_Stock EU28'!AE216-'TRA_Stock UK'!AE216</f>
        <v>694547.32344030682</v>
      </c>
      <c r="AF216" s="70">
        <f>'TRA_Stock EU28'!AF216-'TRA_Stock UK'!AF216</f>
        <v>713257.69016487792</v>
      </c>
      <c r="AG216" s="70">
        <f>'TRA_Stock EU28'!AG216-'TRA_Stock UK'!AG216</f>
        <v>731855.20898690121</v>
      </c>
      <c r="AH216" s="70">
        <f>'TRA_Stock EU28'!AH216-'TRA_Stock UK'!AH216</f>
        <v>749101.18640268198</v>
      </c>
      <c r="AI216" s="70">
        <f>'TRA_Stock EU28'!AI216-'TRA_Stock UK'!AI216</f>
        <v>765214.46800143865</v>
      </c>
      <c r="AJ216" s="70">
        <f>'TRA_Stock EU28'!AJ216-'TRA_Stock UK'!AJ216</f>
        <v>780744.33916223724</v>
      </c>
      <c r="AK216" s="70">
        <f>'TRA_Stock EU28'!AK216-'TRA_Stock UK'!AK216</f>
        <v>793604.755532371</v>
      </c>
      <c r="AL216" s="70">
        <f>'TRA_Stock EU28'!AL216-'TRA_Stock UK'!AL216</f>
        <v>808349.32649582403</v>
      </c>
      <c r="AM216" s="70">
        <f>'TRA_Stock EU28'!AM216-'TRA_Stock UK'!AM216</f>
        <v>823279.84638172213</v>
      </c>
      <c r="AN216" s="70">
        <f>'TRA_Stock EU28'!AN216-'TRA_Stock UK'!AN216</f>
        <v>845534.1987593486</v>
      </c>
      <c r="AO216" s="70">
        <f>'TRA_Stock EU28'!AO216-'TRA_Stock UK'!AO216</f>
        <v>864500.80520803656</v>
      </c>
      <c r="AP216" s="70">
        <f>'TRA_Stock EU28'!AP216-'TRA_Stock UK'!AP216</f>
        <v>885158.00091484468</v>
      </c>
      <c r="AQ216" s="70">
        <f>'TRA_Stock EU28'!AQ216-'TRA_Stock UK'!AQ216</f>
        <v>908253.70022034924</v>
      </c>
      <c r="AR216" s="70">
        <f>'TRA_Stock EU28'!AR216-'TRA_Stock UK'!AR216</f>
        <v>932666.09889283695</v>
      </c>
      <c r="AS216" s="70">
        <f>'TRA_Stock EU28'!AS216-'TRA_Stock UK'!AS216</f>
        <v>954578.86507886276</v>
      </c>
      <c r="AT216" s="70">
        <f>'TRA_Stock EU28'!AT216-'TRA_Stock UK'!AT216</f>
        <v>976491.2992000829</v>
      </c>
      <c r="AU216" s="70">
        <f>'TRA_Stock EU28'!AU216-'TRA_Stock UK'!AU216</f>
        <v>1000998.3374815842</v>
      </c>
      <c r="AV216" s="70">
        <f>'TRA_Stock EU28'!AV216-'TRA_Stock UK'!AV216</f>
        <v>1025377.4188077757</v>
      </c>
      <c r="AW216" s="70">
        <f>'TRA_Stock EU28'!AW216-'TRA_Stock UK'!AW216</f>
        <v>1046583.9014718693</v>
      </c>
      <c r="AX216" s="70">
        <f>'TRA_Stock EU28'!AX216-'TRA_Stock UK'!AX216</f>
        <v>1071650.4062033952</v>
      </c>
      <c r="AY216" s="70">
        <f>'TRA_Stock EU28'!AY216-'TRA_Stock UK'!AY216</f>
        <v>1094265.5860181879</v>
      </c>
      <c r="AZ216" s="70">
        <f>'TRA_Stock EU28'!AZ216-'TRA_Stock UK'!AZ216</f>
        <v>1115713.8096295511</v>
      </c>
    </row>
    <row r="217" spans="1:52" x14ac:dyDescent="0.35">
      <c r="A217" s="74" t="s">
        <v>903</v>
      </c>
      <c r="B217" s="70">
        <f>'TRA_Stock EU28'!B217-'TRA_Stock UK'!B217</f>
        <v>0</v>
      </c>
      <c r="C217" s="70">
        <f>'TRA_Stock EU28'!C217-'TRA_Stock UK'!C217</f>
        <v>0</v>
      </c>
      <c r="D217" s="70">
        <f>'TRA_Stock EU28'!D217-'TRA_Stock UK'!D217</f>
        <v>0</v>
      </c>
      <c r="E217" s="70">
        <f>'TRA_Stock EU28'!E217-'TRA_Stock UK'!E217</f>
        <v>0</v>
      </c>
      <c r="F217" s="70">
        <f>'TRA_Stock EU28'!F217-'TRA_Stock UK'!F217</f>
        <v>0</v>
      </c>
      <c r="G217" s="70">
        <f>'TRA_Stock EU28'!G217-'TRA_Stock UK'!G217</f>
        <v>0</v>
      </c>
      <c r="H217" s="70">
        <f>'TRA_Stock EU28'!H217-'TRA_Stock UK'!H217</f>
        <v>0</v>
      </c>
      <c r="I217" s="70">
        <f>'TRA_Stock EU28'!I217-'TRA_Stock UK'!I217</f>
        <v>0</v>
      </c>
      <c r="J217" s="70">
        <f>'TRA_Stock EU28'!J217-'TRA_Stock UK'!J217</f>
        <v>0</v>
      </c>
      <c r="K217" s="70">
        <f>'TRA_Stock EU28'!K217-'TRA_Stock UK'!K217</f>
        <v>0</v>
      </c>
      <c r="L217" s="70">
        <f>'TRA_Stock EU28'!L217-'TRA_Stock UK'!L217</f>
        <v>0</v>
      </c>
      <c r="M217" s="70">
        <f>'TRA_Stock EU28'!M217-'TRA_Stock UK'!M217</f>
        <v>0</v>
      </c>
      <c r="N217" s="70">
        <f>'TRA_Stock EU28'!N217-'TRA_Stock UK'!N217</f>
        <v>0</v>
      </c>
      <c r="O217" s="70">
        <f>'TRA_Stock EU28'!O217-'TRA_Stock UK'!O217</f>
        <v>0</v>
      </c>
      <c r="P217" s="70">
        <f>'TRA_Stock EU28'!P217-'TRA_Stock UK'!P217</f>
        <v>0</v>
      </c>
      <c r="Q217" s="70">
        <f>'TRA_Stock EU28'!Q217-'TRA_Stock UK'!Q217</f>
        <v>0</v>
      </c>
      <c r="R217" s="70">
        <f>'TRA_Stock EU28'!R217-'TRA_Stock UK'!R217</f>
        <v>4.2031643454779303E-90</v>
      </c>
      <c r="S217" s="70">
        <f>'TRA_Stock EU28'!S217-'TRA_Stock UK'!S217</f>
        <v>1.181397716375609E-85</v>
      </c>
      <c r="T217" s="70">
        <f>'TRA_Stock EU28'!T217-'TRA_Stock UK'!T217</f>
        <v>2.3213852540258372E-81</v>
      </c>
      <c r="U217" s="70">
        <f>'TRA_Stock EU28'!U217-'TRA_Stock UK'!U217</f>
        <v>3.9681876737695376E-77</v>
      </c>
      <c r="V217" s="70">
        <f>'TRA_Stock EU28'!V217-'TRA_Stock UK'!V217</f>
        <v>6.1707759171556918E-73</v>
      </c>
      <c r="W217" s="70">
        <f>'TRA_Stock EU28'!W217-'TRA_Stock UK'!W217</f>
        <v>9.8984993195826646E-69</v>
      </c>
      <c r="X217" s="70">
        <f>'TRA_Stock EU28'!X217-'TRA_Stock UK'!X217</f>
        <v>1.3518262918547113E-64</v>
      </c>
      <c r="Y217" s="70">
        <f>'TRA_Stock EU28'!Y217-'TRA_Stock UK'!Y217</f>
        <v>2.2088821531092292E-60</v>
      </c>
      <c r="Z217" s="70">
        <f>'TRA_Stock EU28'!Z217-'TRA_Stock UK'!Z217</f>
        <v>2.8005475085280853E-56</v>
      </c>
      <c r="AA217" s="70">
        <f>'TRA_Stock EU28'!AA217-'TRA_Stock UK'!AA217</f>
        <v>3.3556374889232769E-52</v>
      </c>
      <c r="AB217" s="70">
        <f>'TRA_Stock EU28'!AB217-'TRA_Stock UK'!AB217</f>
        <v>2.6551100473084625E-48</v>
      </c>
      <c r="AC217" s="70">
        <f>'TRA_Stock EU28'!AC217-'TRA_Stock UK'!AC217</f>
        <v>2.2789522992442309E-44</v>
      </c>
      <c r="AD217" s="70">
        <f>'TRA_Stock EU28'!AD217-'TRA_Stock UK'!AD217</f>
        <v>1.7668487100673335E-40</v>
      </c>
      <c r="AE217" s="70">
        <f>'TRA_Stock EU28'!AE217-'TRA_Stock UK'!AE217</f>
        <v>7.9439206676685981E-37</v>
      </c>
      <c r="AF217" s="70">
        <f>'TRA_Stock EU28'!AF217-'TRA_Stock UK'!AF217</f>
        <v>3.9859757542206461E-33</v>
      </c>
      <c r="AG217" s="70">
        <f>'TRA_Stock EU28'!AG217-'TRA_Stock UK'!AG217</f>
        <v>9.1254491170100284E-30</v>
      </c>
      <c r="AH217" s="70">
        <f>'TRA_Stock EU28'!AH217-'TRA_Stock UK'!AH217</f>
        <v>2.498341268703954E-26</v>
      </c>
      <c r="AI217" s="70">
        <f>'TRA_Stock EU28'!AI217-'TRA_Stock UK'!AI217</f>
        <v>3.1974879869328049E-23</v>
      </c>
      <c r="AJ217" s="70">
        <f>'TRA_Stock EU28'!AJ217-'TRA_Stock UK'!AJ217</f>
        <v>4.2877007014106329E-20</v>
      </c>
      <c r="AK217" s="70">
        <f>'TRA_Stock EU28'!AK217-'TRA_Stock UK'!AK217</f>
        <v>2.0128188587787816E-17</v>
      </c>
      <c r="AL217" s="70">
        <f>'TRA_Stock EU28'!AL217-'TRA_Stock UK'!AL217</f>
        <v>9.1057447296620578E-15</v>
      </c>
      <c r="AM217" s="70">
        <f>'TRA_Stock EU28'!AM217-'TRA_Stock UK'!AM217</f>
        <v>2.4063430306281112E-12</v>
      </c>
      <c r="AN217" s="70">
        <f>'TRA_Stock EU28'!AN217-'TRA_Stock UK'!AN217</f>
        <v>6.1944713340496471E-10</v>
      </c>
      <c r="AO217" s="70">
        <f>'TRA_Stock EU28'!AO217-'TRA_Stock UK'!AO217</f>
        <v>4.2484214788734688E-8</v>
      </c>
      <c r="AP217" s="70">
        <f>'TRA_Stock EU28'!AP217-'TRA_Stock UK'!AP217</f>
        <v>2.5043890129937408E-6</v>
      </c>
      <c r="AQ217" s="70">
        <f>'TRA_Stock EU28'!AQ217-'TRA_Stock UK'!AQ217</f>
        <v>9.143688587913815E-5</v>
      </c>
      <c r="AR217" s="70">
        <f>'TRA_Stock EU28'!AR217-'TRA_Stock UK'!AR217</f>
        <v>2.0863151041064041E-3</v>
      </c>
      <c r="AS217" s="70">
        <f>'TRA_Stock EU28'!AS217-'TRA_Stock UK'!AS217</f>
        <v>2.8470370405105173E-2</v>
      </c>
      <c r="AT217" s="70">
        <f>'TRA_Stock EU28'!AT217-'TRA_Stock UK'!AT217</f>
        <v>0.31127441053986205</v>
      </c>
      <c r="AU217" s="70">
        <f>'TRA_Stock EU28'!AU217-'TRA_Stock UK'!AU217</f>
        <v>2.419304673623587</v>
      </c>
      <c r="AV217" s="70">
        <f>'TRA_Stock EU28'!AV217-'TRA_Stock UK'!AV217</f>
        <v>14.055834618862281</v>
      </c>
      <c r="AW217" s="70">
        <f>'TRA_Stock EU28'!AW217-'TRA_Stock UK'!AW217</f>
        <v>60.612892363604061</v>
      </c>
      <c r="AX217" s="70">
        <f>'TRA_Stock EU28'!AX217-'TRA_Stock UK'!AX217</f>
        <v>223.67789447684905</v>
      </c>
      <c r="AY217" s="70">
        <f>'TRA_Stock EU28'!AY217-'TRA_Stock UK'!AY217</f>
        <v>667.61185151720508</v>
      </c>
      <c r="AZ217" s="70">
        <f>'TRA_Stock EU28'!AZ217-'TRA_Stock UK'!AZ217</f>
        <v>1670.1001745688975</v>
      </c>
    </row>
    <row r="218" spans="1:52" x14ac:dyDescent="0.35">
      <c r="A218" s="74" t="s">
        <v>904</v>
      </c>
      <c r="B218" s="70">
        <f>'TRA_Stock EU28'!B218-'TRA_Stock UK'!B218</f>
        <v>0</v>
      </c>
      <c r="C218" s="70">
        <f>'TRA_Stock EU28'!C218-'TRA_Stock UK'!C218</f>
        <v>0</v>
      </c>
      <c r="D218" s="70">
        <f>'TRA_Stock EU28'!D218-'TRA_Stock UK'!D218</f>
        <v>0</v>
      </c>
      <c r="E218" s="70">
        <f>'TRA_Stock EU28'!E218-'TRA_Stock UK'!E218</f>
        <v>0</v>
      </c>
      <c r="F218" s="70">
        <f>'TRA_Stock EU28'!F218-'TRA_Stock UK'!F218</f>
        <v>0</v>
      </c>
      <c r="G218" s="70">
        <f>'TRA_Stock EU28'!G218-'TRA_Stock UK'!G218</f>
        <v>0</v>
      </c>
      <c r="H218" s="70">
        <f>'TRA_Stock EU28'!H218-'TRA_Stock UK'!H218</f>
        <v>0</v>
      </c>
      <c r="I218" s="70">
        <f>'TRA_Stock EU28'!I218-'TRA_Stock UK'!I218</f>
        <v>0</v>
      </c>
      <c r="J218" s="70">
        <f>'TRA_Stock EU28'!J218-'TRA_Stock UK'!J218</f>
        <v>0</v>
      </c>
      <c r="K218" s="70">
        <f>'TRA_Stock EU28'!K218-'TRA_Stock UK'!K218</f>
        <v>0</v>
      </c>
      <c r="L218" s="70">
        <f>'TRA_Stock EU28'!L218-'TRA_Stock UK'!L218</f>
        <v>0</v>
      </c>
      <c r="M218" s="70">
        <f>'TRA_Stock EU28'!M218-'TRA_Stock UK'!M218</f>
        <v>0</v>
      </c>
      <c r="N218" s="70">
        <f>'TRA_Stock EU28'!N218-'TRA_Stock UK'!N218</f>
        <v>0</v>
      </c>
      <c r="O218" s="70">
        <f>'TRA_Stock EU28'!O218-'TRA_Stock UK'!O218</f>
        <v>0</v>
      </c>
      <c r="P218" s="70">
        <f>'TRA_Stock EU28'!P218-'TRA_Stock UK'!P218</f>
        <v>0</v>
      </c>
      <c r="Q218" s="70">
        <f>'TRA_Stock EU28'!Q218-'TRA_Stock UK'!Q218</f>
        <v>0</v>
      </c>
      <c r="R218" s="70">
        <f>'TRA_Stock EU28'!R218-'TRA_Stock UK'!R218</f>
        <v>0</v>
      </c>
      <c r="S218" s="70">
        <f>'TRA_Stock EU28'!S218-'TRA_Stock UK'!S218</f>
        <v>0</v>
      </c>
      <c r="T218" s="70">
        <f>'TRA_Stock EU28'!T218-'TRA_Stock UK'!T218</f>
        <v>0</v>
      </c>
      <c r="U218" s="70">
        <f>'TRA_Stock EU28'!U218-'TRA_Stock UK'!U218</f>
        <v>0</v>
      </c>
      <c r="V218" s="70">
        <f>'TRA_Stock EU28'!V218-'TRA_Stock UK'!V218</f>
        <v>0</v>
      </c>
      <c r="W218" s="70">
        <f>'TRA_Stock EU28'!W218-'TRA_Stock UK'!W218</f>
        <v>0</v>
      </c>
      <c r="X218" s="70">
        <f>'TRA_Stock EU28'!X218-'TRA_Stock UK'!X218</f>
        <v>0</v>
      </c>
      <c r="Y218" s="70">
        <f>'TRA_Stock EU28'!Y218-'TRA_Stock UK'!Y218</f>
        <v>0</v>
      </c>
      <c r="Z218" s="70">
        <f>'TRA_Stock EU28'!Z218-'TRA_Stock UK'!Z218</f>
        <v>0</v>
      </c>
      <c r="AA218" s="70">
        <f>'TRA_Stock EU28'!AA218-'TRA_Stock UK'!AA218</f>
        <v>0</v>
      </c>
      <c r="AB218" s="70">
        <f>'TRA_Stock EU28'!AB218-'TRA_Stock UK'!AB218</f>
        <v>0</v>
      </c>
      <c r="AC218" s="70">
        <f>'TRA_Stock EU28'!AC218-'TRA_Stock UK'!AC218</f>
        <v>0</v>
      </c>
      <c r="AD218" s="70">
        <f>'TRA_Stock EU28'!AD218-'TRA_Stock UK'!AD218</f>
        <v>0</v>
      </c>
      <c r="AE218" s="70">
        <f>'TRA_Stock EU28'!AE218-'TRA_Stock UK'!AE218</f>
        <v>0</v>
      </c>
      <c r="AF218" s="70">
        <f>'TRA_Stock EU28'!AF218-'TRA_Stock UK'!AF218</f>
        <v>0</v>
      </c>
      <c r="AG218" s="70">
        <f>'TRA_Stock EU28'!AG218-'TRA_Stock UK'!AG218</f>
        <v>0</v>
      </c>
      <c r="AH218" s="70">
        <f>'TRA_Stock EU28'!AH218-'TRA_Stock UK'!AH218</f>
        <v>0</v>
      </c>
      <c r="AI218" s="70">
        <f>'TRA_Stock EU28'!AI218-'TRA_Stock UK'!AI218</f>
        <v>0</v>
      </c>
      <c r="AJ218" s="70">
        <f>'TRA_Stock EU28'!AJ218-'TRA_Stock UK'!AJ218</f>
        <v>0</v>
      </c>
      <c r="AK218" s="70">
        <f>'TRA_Stock EU28'!AK218-'TRA_Stock UK'!AK218</f>
        <v>0</v>
      </c>
      <c r="AL218" s="70">
        <f>'TRA_Stock EU28'!AL218-'TRA_Stock UK'!AL218</f>
        <v>0</v>
      </c>
      <c r="AM218" s="70">
        <f>'TRA_Stock EU28'!AM218-'TRA_Stock UK'!AM218</f>
        <v>0</v>
      </c>
      <c r="AN218" s="70">
        <f>'TRA_Stock EU28'!AN218-'TRA_Stock UK'!AN218</f>
        <v>0</v>
      </c>
      <c r="AO218" s="70">
        <f>'TRA_Stock EU28'!AO218-'TRA_Stock UK'!AO218</f>
        <v>0</v>
      </c>
      <c r="AP218" s="70">
        <f>'TRA_Stock EU28'!AP218-'TRA_Stock UK'!AP218</f>
        <v>0</v>
      </c>
      <c r="AQ218" s="70">
        <f>'TRA_Stock EU28'!AQ218-'TRA_Stock UK'!AQ218</f>
        <v>0</v>
      </c>
      <c r="AR218" s="70">
        <f>'TRA_Stock EU28'!AR218-'TRA_Stock UK'!AR218</f>
        <v>0</v>
      </c>
      <c r="AS218" s="70">
        <f>'TRA_Stock EU28'!AS218-'TRA_Stock UK'!AS218</f>
        <v>0</v>
      </c>
      <c r="AT218" s="70">
        <f>'TRA_Stock EU28'!AT218-'TRA_Stock UK'!AT218</f>
        <v>0</v>
      </c>
      <c r="AU218" s="70">
        <f>'TRA_Stock EU28'!AU218-'TRA_Stock UK'!AU218</f>
        <v>0</v>
      </c>
      <c r="AV218" s="70">
        <f>'TRA_Stock EU28'!AV218-'TRA_Stock UK'!AV218</f>
        <v>0</v>
      </c>
      <c r="AW218" s="70">
        <f>'TRA_Stock EU28'!AW218-'TRA_Stock UK'!AW218</f>
        <v>0</v>
      </c>
      <c r="AX218" s="70">
        <f>'TRA_Stock EU28'!AX218-'TRA_Stock UK'!AX218</f>
        <v>0</v>
      </c>
      <c r="AY218" s="70">
        <f>'TRA_Stock EU28'!AY218-'TRA_Stock UK'!AY218</f>
        <v>0</v>
      </c>
      <c r="AZ218" s="70">
        <f>'TRA_Stock EU28'!AZ218-'TRA_Stock UK'!AZ218</f>
        <v>0</v>
      </c>
    </row>
    <row r="219" spans="1:52" x14ac:dyDescent="0.35">
      <c r="A219" s="54" t="s">
        <v>905</v>
      </c>
      <c r="B219" s="55">
        <f>'TRA_Stock EU28'!B219-'TRA_Stock UK'!B219</f>
        <v>0</v>
      </c>
      <c r="C219" s="55">
        <f>'TRA_Stock EU28'!C219-'TRA_Stock UK'!C219</f>
        <v>0</v>
      </c>
      <c r="D219" s="55">
        <f>'TRA_Stock EU28'!D219-'TRA_Stock UK'!D219</f>
        <v>0</v>
      </c>
      <c r="E219" s="55">
        <f>'TRA_Stock EU28'!E219-'TRA_Stock UK'!E219</f>
        <v>0</v>
      </c>
      <c r="F219" s="55">
        <f>'TRA_Stock EU28'!F219-'TRA_Stock UK'!F219</f>
        <v>0</v>
      </c>
      <c r="G219" s="55">
        <f>'TRA_Stock EU28'!G219-'TRA_Stock UK'!G219</f>
        <v>0</v>
      </c>
      <c r="H219" s="55">
        <f>'TRA_Stock EU28'!H219-'TRA_Stock UK'!H219</f>
        <v>0</v>
      </c>
      <c r="I219" s="55">
        <f>'TRA_Stock EU28'!I219-'TRA_Stock UK'!I219</f>
        <v>0</v>
      </c>
      <c r="J219" s="55">
        <f>'TRA_Stock EU28'!J219-'TRA_Stock UK'!J219</f>
        <v>0</v>
      </c>
      <c r="K219" s="55">
        <f>'TRA_Stock EU28'!K219-'TRA_Stock UK'!K219</f>
        <v>0</v>
      </c>
      <c r="L219" s="55">
        <f>'TRA_Stock EU28'!L219-'TRA_Stock UK'!L219</f>
        <v>0</v>
      </c>
      <c r="M219" s="55">
        <f>'TRA_Stock EU28'!M219-'TRA_Stock UK'!M219</f>
        <v>0</v>
      </c>
      <c r="N219" s="55">
        <f>'TRA_Stock EU28'!N219-'TRA_Stock UK'!N219</f>
        <v>0</v>
      </c>
      <c r="O219" s="55">
        <f>'TRA_Stock EU28'!O219-'TRA_Stock UK'!O219</f>
        <v>0</v>
      </c>
      <c r="P219" s="55">
        <f>'TRA_Stock EU28'!P219-'TRA_Stock UK'!P219</f>
        <v>0</v>
      </c>
      <c r="Q219" s="55">
        <f>'TRA_Stock EU28'!Q219-'TRA_Stock UK'!Q219</f>
        <v>0</v>
      </c>
      <c r="R219" s="55">
        <f>'TRA_Stock EU28'!R219-'TRA_Stock UK'!R219</f>
        <v>0</v>
      </c>
      <c r="S219" s="55">
        <f>'TRA_Stock EU28'!S219-'TRA_Stock UK'!S219</f>
        <v>0</v>
      </c>
      <c r="T219" s="55">
        <f>'TRA_Stock EU28'!T219-'TRA_Stock UK'!T219</f>
        <v>0</v>
      </c>
      <c r="U219" s="55">
        <f>'TRA_Stock EU28'!U219-'TRA_Stock UK'!U219</f>
        <v>0</v>
      </c>
      <c r="V219" s="55">
        <f>'TRA_Stock EU28'!V219-'TRA_Stock UK'!V219</f>
        <v>0</v>
      </c>
      <c r="W219" s="55">
        <f>'TRA_Stock EU28'!W219-'TRA_Stock UK'!W219</f>
        <v>0</v>
      </c>
      <c r="X219" s="55">
        <f>'TRA_Stock EU28'!X219-'TRA_Stock UK'!X219</f>
        <v>0</v>
      </c>
      <c r="Y219" s="55">
        <f>'TRA_Stock EU28'!Y219-'TRA_Stock UK'!Y219</f>
        <v>0</v>
      </c>
      <c r="Z219" s="55">
        <f>'TRA_Stock EU28'!Z219-'TRA_Stock UK'!Z219</f>
        <v>0</v>
      </c>
      <c r="AA219" s="55">
        <f>'TRA_Stock EU28'!AA219-'TRA_Stock UK'!AA219</f>
        <v>0</v>
      </c>
      <c r="AB219" s="55">
        <f>'TRA_Stock EU28'!AB219-'TRA_Stock UK'!AB219</f>
        <v>0</v>
      </c>
      <c r="AC219" s="55">
        <f>'TRA_Stock EU28'!AC219-'TRA_Stock UK'!AC219</f>
        <v>0</v>
      </c>
      <c r="AD219" s="55">
        <f>'TRA_Stock EU28'!AD219-'TRA_Stock UK'!AD219</f>
        <v>0</v>
      </c>
      <c r="AE219" s="55">
        <f>'TRA_Stock EU28'!AE219-'TRA_Stock UK'!AE219</f>
        <v>0</v>
      </c>
      <c r="AF219" s="55">
        <f>'TRA_Stock EU28'!AF219-'TRA_Stock UK'!AF219</f>
        <v>0</v>
      </c>
      <c r="AG219" s="55">
        <f>'TRA_Stock EU28'!AG219-'TRA_Stock UK'!AG219</f>
        <v>0</v>
      </c>
      <c r="AH219" s="55">
        <f>'TRA_Stock EU28'!AH219-'TRA_Stock UK'!AH219</f>
        <v>0</v>
      </c>
      <c r="AI219" s="55">
        <f>'TRA_Stock EU28'!AI219-'TRA_Stock UK'!AI219</f>
        <v>0</v>
      </c>
      <c r="AJ219" s="55">
        <f>'TRA_Stock EU28'!AJ219-'TRA_Stock UK'!AJ219</f>
        <v>0</v>
      </c>
      <c r="AK219" s="55">
        <f>'TRA_Stock EU28'!AK219-'TRA_Stock UK'!AK219</f>
        <v>0</v>
      </c>
      <c r="AL219" s="55">
        <f>'TRA_Stock EU28'!AL219-'TRA_Stock UK'!AL219</f>
        <v>0</v>
      </c>
      <c r="AM219" s="55">
        <f>'TRA_Stock EU28'!AM219-'TRA_Stock UK'!AM219</f>
        <v>0</v>
      </c>
      <c r="AN219" s="55">
        <f>'TRA_Stock EU28'!AN219-'TRA_Stock UK'!AN219</f>
        <v>0</v>
      </c>
      <c r="AO219" s="55">
        <f>'TRA_Stock EU28'!AO219-'TRA_Stock UK'!AO219</f>
        <v>0</v>
      </c>
      <c r="AP219" s="55">
        <f>'TRA_Stock EU28'!AP219-'TRA_Stock UK'!AP219</f>
        <v>0</v>
      </c>
      <c r="AQ219" s="55">
        <f>'TRA_Stock EU28'!AQ219-'TRA_Stock UK'!AQ219</f>
        <v>0</v>
      </c>
      <c r="AR219" s="55">
        <f>'TRA_Stock EU28'!AR219-'TRA_Stock UK'!AR219</f>
        <v>0</v>
      </c>
      <c r="AS219" s="55">
        <f>'TRA_Stock EU28'!AS219-'TRA_Stock UK'!AS219</f>
        <v>0</v>
      </c>
      <c r="AT219" s="55">
        <f>'TRA_Stock EU28'!AT219-'TRA_Stock UK'!AT219</f>
        <v>0</v>
      </c>
      <c r="AU219" s="55">
        <f>'TRA_Stock EU28'!AU219-'TRA_Stock UK'!AU219</f>
        <v>0</v>
      </c>
      <c r="AV219" s="55">
        <f>'TRA_Stock EU28'!AV219-'TRA_Stock UK'!AV219</f>
        <v>0</v>
      </c>
      <c r="AW219" s="55">
        <f>'TRA_Stock EU28'!AW219-'TRA_Stock UK'!AW219</f>
        <v>0</v>
      </c>
      <c r="AX219" s="55">
        <f>'TRA_Stock EU28'!AX219-'TRA_Stock UK'!AX219</f>
        <v>0</v>
      </c>
      <c r="AY219" s="55">
        <f>'TRA_Stock EU28'!AY219-'TRA_Stock UK'!AY219</f>
        <v>0</v>
      </c>
      <c r="AZ219" s="55">
        <f>'TRA_Stock EU28'!AZ219-'TRA_Stock UK'!AZ219</f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>
        <f>'TRA_Stock EU28'!B222-'TRA_Stock UK'!B222</f>
        <v>626.32866775834077</v>
      </c>
      <c r="C222" s="68">
        <f>'TRA_Stock EU28'!C222-'TRA_Stock UK'!C222</f>
        <v>664.54672755273236</v>
      </c>
      <c r="D222" s="68">
        <f>'TRA_Stock EU28'!D222-'TRA_Stock UK'!D222</f>
        <v>673.38500518399269</v>
      </c>
      <c r="E222" s="68">
        <f>'TRA_Stock EU28'!E222-'TRA_Stock UK'!E222</f>
        <v>727.42904858694237</v>
      </c>
      <c r="F222" s="68">
        <f>'TRA_Stock EU28'!F222-'TRA_Stock UK'!F222</f>
        <v>751.57507991068428</v>
      </c>
      <c r="G222" s="68">
        <f>'TRA_Stock EU28'!G222-'TRA_Stock UK'!G222</f>
        <v>753.1532408781809</v>
      </c>
      <c r="H222" s="68">
        <f>'TRA_Stock EU28'!H222-'TRA_Stock UK'!H222</f>
        <v>788.03772654386353</v>
      </c>
      <c r="I222" s="68">
        <f>'TRA_Stock EU28'!I222-'TRA_Stock UK'!I222</f>
        <v>789.50557245049094</v>
      </c>
      <c r="J222" s="68">
        <f>'TRA_Stock EU28'!J222-'TRA_Stock UK'!J222</f>
        <v>799.15784794438275</v>
      </c>
      <c r="K222" s="68">
        <f>'TRA_Stock EU28'!K222-'TRA_Stock UK'!K222</f>
        <v>805.73971369573883</v>
      </c>
      <c r="L222" s="68">
        <f>'TRA_Stock EU28'!L222-'TRA_Stock UK'!L222</f>
        <v>796.84354913010338</v>
      </c>
      <c r="M222" s="68">
        <f>'TRA_Stock EU28'!M222-'TRA_Stock UK'!M222</f>
        <v>765.05642112370379</v>
      </c>
      <c r="N222" s="68">
        <f>'TRA_Stock EU28'!N222-'TRA_Stock UK'!N222</f>
        <v>750.56226859108585</v>
      </c>
      <c r="O222" s="68">
        <f>'TRA_Stock EU28'!O222-'TRA_Stock UK'!O222</f>
        <v>701.2223315846602</v>
      </c>
      <c r="P222" s="68">
        <f>'TRA_Stock EU28'!P222-'TRA_Stock UK'!P222</f>
        <v>682.4199361513547</v>
      </c>
      <c r="Q222" s="68">
        <f>'TRA_Stock EU28'!Q222-'TRA_Stock UK'!Q222</f>
        <v>687.02565402561595</v>
      </c>
      <c r="R222" s="68">
        <f>'TRA_Stock EU28'!R222-'TRA_Stock UK'!R222</f>
        <v>694.52936788275019</v>
      </c>
      <c r="S222" s="68">
        <f>'TRA_Stock EU28'!S222-'TRA_Stock UK'!S222</f>
        <v>705.13126381790141</v>
      </c>
      <c r="T222" s="68">
        <f>'TRA_Stock EU28'!T222-'TRA_Stock UK'!T222</f>
        <v>715.75957326811181</v>
      </c>
      <c r="U222" s="68">
        <f>'TRA_Stock EU28'!U222-'TRA_Stock UK'!U222</f>
        <v>724.93334840642763</v>
      </c>
      <c r="V222" s="68">
        <f>'TRA_Stock EU28'!V222-'TRA_Stock UK'!V222</f>
        <v>732.53874887558129</v>
      </c>
      <c r="W222" s="68">
        <f>'TRA_Stock EU28'!W222-'TRA_Stock UK'!W222</f>
        <v>739.0207393703522</v>
      </c>
      <c r="X222" s="68">
        <f>'TRA_Stock EU28'!X222-'TRA_Stock UK'!X222</f>
        <v>744.48295350244689</v>
      </c>
      <c r="Y222" s="68">
        <f>'TRA_Stock EU28'!Y222-'TRA_Stock UK'!Y222</f>
        <v>750.91079463769029</v>
      </c>
      <c r="Z222" s="68">
        <f>'TRA_Stock EU28'!Z222-'TRA_Stock UK'!Z222</f>
        <v>756.54309106482754</v>
      </c>
      <c r="AA222" s="68">
        <f>'TRA_Stock EU28'!AA222-'TRA_Stock UK'!AA222</f>
        <v>762.13637738304965</v>
      </c>
      <c r="AB222" s="68">
        <f>'TRA_Stock EU28'!AB222-'TRA_Stock UK'!AB222</f>
        <v>767.3049251122485</v>
      </c>
      <c r="AC222" s="68">
        <f>'TRA_Stock EU28'!AC222-'TRA_Stock UK'!AC222</f>
        <v>772.09195274953436</v>
      </c>
      <c r="AD222" s="68">
        <f>'TRA_Stock EU28'!AD222-'TRA_Stock UK'!AD222</f>
        <v>776.71101287323233</v>
      </c>
      <c r="AE222" s="68">
        <f>'TRA_Stock EU28'!AE222-'TRA_Stock UK'!AE222</f>
        <v>781.21704084170347</v>
      </c>
      <c r="AF222" s="68">
        <f>'TRA_Stock EU28'!AF222-'TRA_Stock UK'!AF222</f>
        <v>785.80891139565665</v>
      </c>
      <c r="AG222" s="68">
        <f>'TRA_Stock EU28'!AG222-'TRA_Stock UK'!AG222</f>
        <v>790.3495288727911</v>
      </c>
      <c r="AH222" s="68">
        <f>'TRA_Stock EU28'!AH222-'TRA_Stock UK'!AH222</f>
        <v>794.94518804546487</v>
      </c>
      <c r="AI222" s="68">
        <f>'TRA_Stock EU28'!AI222-'TRA_Stock UK'!AI222</f>
        <v>798.56043431795149</v>
      </c>
      <c r="AJ222" s="68">
        <f>'TRA_Stock EU28'!AJ222-'TRA_Stock UK'!AJ222</f>
        <v>802.17329352537558</v>
      </c>
      <c r="AK222" s="68">
        <f>'TRA_Stock EU28'!AK222-'TRA_Stock UK'!AK222</f>
        <v>805.78743459383509</v>
      </c>
      <c r="AL222" s="68">
        <f>'TRA_Stock EU28'!AL222-'TRA_Stock UK'!AL222</f>
        <v>809.50992006301544</v>
      </c>
      <c r="AM222" s="68">
        <f>'TRA_Stock EU28'!AM222-'TRA_Stock UK'!AM222</f>
        <v>813.29006000046502</v>
      </c>
      <c r="AN222" s="68">
        <f>'TRA_Stock EU28'!AN222-'TRA_Stock UK'!AN222</f>
        <v>817.17653592194313</v>
      </c>
      <c r="AO222" s="68">
        <f>'TRA_Stock EU28'!AO222-'TRA_Stock UK'!AO222</f>
        <v>821.18777058228693</v>
      </c>
      <c r="AP222" s="68">
        <f>'TRA_Stock EU28'!AP222-'TRA_Stock UK'!AP222</f>
        <v>825.55910065109219</v>
      </c>
      <c r="AQ222" s="68">
        <f>'TRA_Stock EU28'!AQ222-'TRA_Stock UK'!AQ222</f>
        <v>830.35137539226048</v>
      </c>
      <c r="AR222" s="68">
        <f>'TRA_Stock EU28'!AR222-'TRA_Stock UK'!AR222</f>
        <v>835.07444823480523</v>
      </c>
      <c r="AS222" s="68">
        <f>'TRA_Stock EU28'!AS222-'TRA_Stock UK'!AS222</f>
        <v>840.33484137180005</v>
      </c>
      <c r="AT222" s="68">
        <f>'TRA_Stock EU28'!AT222-'TRA_Stock UK'!AT222</f>
        <v>846.07379103814412</v>
      </c>
      <c r="AU222" s="68">
        <f>'TRA_Stock EU28'!AU222-'TRA_Stock UK'!AU222</f>
        <v>852.41543374049297</v>
      </c>
      <c r="AV222" s="68">
        <f>'TRA_Stock EU28'!AV222-'TRA_Stock UK'!AV222</f>
        <v>859.00161776745483</v>
      </c>
      <c r="AW222" s="68">
        <f>'TRA_Stock EU28'!AW222-'TRA_Stock UK'!AW222</f>
        <v>865.98017269574007</v>
      </c>
      <c r="AX222" s="68">
        <f>'TRA_Stock EU28'!AX222-'TRA_Stock UK'!AX222</f>
        <v>873.33917978087061</v>
      </c>
      <c r="AY222" s="68">
        <f>'TRA_Stock EU28'!AY222-'TRA_Stock UK'!AY222</f>
        <v>881.12818889501659</v>
      </c>
      <c r="AZ222" s="68">
        <f>'TRA_Stock EU28'!AZ222-'TRA_Stock UK'!AZ222</f>
        <v>889.39890364021107</v>
      </c>
    </row>
    <row r="223" spans="1:52" x14ac:dyDescent="0.35">
      <c r="A223" s="75" t="s">
        <v>906</v>
      </c>
      <c r="B223" s="70">
        <f>'TRA_Stock EU28'!B223-'TRA_Stock UK'!B223</f>
        <v>626.32866775834077</v>
      </c>
      <c r="C223" s="70">
        <f>'TRA_Stock EU28'!C223-'TRA_Stock UK'!C223</f>
        <v>664.54672755273236</v>
      </c>
      <c r="D223" s="70">
        <f>'TRA_Stock EU28'!D223-'TRA_Stock UK'!D223</f>
        <v>673.38500518399269</v>
      </c>
      <c r="E223" s="70">
        <f>'TRA_Stock EU28'!E223-'TRA_Stock UK'!E223</f>
        <v>727.42904858694237</v>
      </c>
      <c r="F223" s="70">
        <f>'TRA_Stock EU28'!F223-'TRA_Stock UK'!F223</f>
        <v>751.57507991068428</v>
      </c>
      <c r="G223" s="70">
        <f>'TRA_Stock EU28'!G223-'TRA_Stock UK'!G223</f>
        <v>753.1532408781809</v>
      </c>
      <c r="H223" s="70">
        <f>'TRA_Stock EU28'!H223-'TRA_Stock UK'!H223</f>
        <v>788.03772654386353</v>
      </c>
      <c r="I223" s="70">
        <f>'TRA_Stock EU28'!I223-'TRA_Stock UK'!I223</f>
        <v>789.50557245049094</v>
      </c>
      <c r="J223" s="70">
        <f>'TRA_Stock EU28'!J223-'TRA_Stock UK'!J223</f>
        <v>799.15784794438275</v>
      </c>
      <c r="K223" s="70">
        <f>'TRA_Stock EU28'!K223-'TRA_Stock UK'!K223</f>
        <v>805.73971369573883</v>
      </c>
      <c r="L223" s="70">
        <f>'TRA_Stock EU28'!L223-'TRA_Stock UK'!L223</f>
        <v>796.84354913010338</v>
      </c>
      <c r="M223" s="70">
        <f>'TRA_Stock EU28'!M223-'TRA_Stock UK'!M223</f>
        <v>765.05642112370379</v>
      </c>
      <c r="N223" s="70">
        <f>'TRA_Stock EU28'!N223-'TRA_Stock UK'!N223</f>
        <v>750.56226859108585</v>
      </c>
      <c r="O223" s="70">
        <f>'TRA_Stock EU28'!O223-'TRA_Stock UK'!O223</f>
        <v>701.2223315846602</v>
      </c>
      <c r="P223" s="70">
        <f>'TRA_Stock EU28'!P223-'TRA_Stock UK'!P223</f>
        <v>682.4199361513547</v>
      </c>
      <c r="Q223" s="70">
        <f>'TRA_Stock EU28'!Q223-'TRA_Stock UK'!Q223</f>
        <v>687.02565402561595</v>
      </c>
      <c r="R223" s="70">
        <f>'TRA_Stock EU28'!R223-'TRA_Stock UK'!R223</f>
        <v>694.52153735052639</v>
      </c>
      <c r="S223" s="70">
        <f>'TRA_Stock EU28'!S223-'TRA_Stock UK'!S223</f>
        <v>705.1125460692042</v>
      </c>
      <c r="T223" s="70">
        <f>'TRA_Stock EU28'!T223-'TRA_Stock UK'!T223</f>
        <v>715.72855783071952</v>
      </c>
      <c r="U223" s="70">
        <f>'TRA_Stock EU28'!U223-'TRA_Stock UK'!U223</f>
        <v>724.88948417953725</v>
      </c>
      <c r="V223" s="70">
        <f>'TRA_Stock EU28'!V223-'TRA_Stock UK'!V223</f>
        <v>732.48164266995616</v>
      </c>
      <c r="W223" s="70">
        <f>'TRA_Stock EU28'!W223-'TRA_Stock UK'!W223</f>
        <v>738.95053579859848</v>
      </c>
      <c r="X223" s="70">
        <f>'TRA_Stock EU28'!X223-'TRA_Stock UK'!X223</f>
        <v>744.40095798246182</v>
      </c>
      <c r="Y223" s="70">
        <f>'TRA_Stock EU28'!Y223-'TRA_Stock UK'!Y223</f>
        <v>750.81686491304697</v>
      </c>
      <c r="Z223" s="70">
        <f>'TRA_Stock EU28'!Z223-'TRA_Stock UK'!Z223</f>
        <v>756.43780088986489</v>
      </c>
      <c r="AA223" s="70">
        <f>'TRA_Stock EU28'!AA223-'TRA_Stock UK'!AA223</f>
        <v>762.01892922919308</v>
      </c>
      <c r="AB223" s="70">
        <f>'TRA_Stock EU28'!AB223-'TRA_Stock UK'!AB223</f>
        <v>767.17609512578701</v>
      </c>
      <c r="AC223" s="70">
        <f>'TRA_Stock EU28'!AC223-'TRA_Stock UK'!AC223</f>
        <v>771.95181696405007</v>
      </c>
      <c r="AD223" s="70">
        <f>'TRA_Stock EU28'!AD223-'TRA_Stock UK'!AD223</f>
        <v>776.55982467228341</v>
      </c>
      <c r="AE223" s="70">
        <f>'TRA_Stock EU28'!AE223-'TRA_Stock UK'!AE223</f>
        <v>781.05495135217222</v>
      </c>
      <c r="AF223" s="70">
        <f>'TRA_Stock EU28'!AF223-'TRA_Stock UK'!AF223</f>
        <v>785.63331851464272</v>
      </c>
      <c r="AG223" s="70">
        <f>'TRA_Stock EU28'!AG223-'TRA_Stock UK'!AG223</f>
        <v>790.16276174999598</v>
      </c>
      <c r="AH223" s="70">
        <f>'TRA_Stock EU28'!AH223-'TRA_Stock UK'!AH223</f>
        <v>794.74663010888673</v>
      </c>
      <c r="AI223" s="70">
        <f>'TRA_Stock EU28'!AI223-'TRA_Stock UK'!AI223</f>
        <v>798.35021781218006</v>
      </c>
      <c r="AJ223" s="70">
        <f>'TRA_Stock EU28'!AJ223-'TRA_Stock UK'!AJ223</f>
        <v>801.95241577465094</v>
      </c>
      <c r="AK223" s="70">
        <f>'TRA_Stock EU28'!AK223-'TRA_Stock UK'!AK223</f>
        <v>805.55479967878023</v>
      </c>
      <c r="AL223" s="70">
        <f>'TRA_Stock EU28'!AL223-'TRA_Stock UK'!AL223</f>
        <v>809.26539067530348</v>
      </c>
      <c r="AM223" s="70">
        <f>'TRA_Stock EU28'!AM223-'TRA_Stock UK'!AM223</f>
        <v>813.0340430790194</v>
      </c>
      <c r="AN223" s="70">
        <f>'TRA_Stock EU28'!AN223-'TRA_Stock UK'!AN223</f>
        <v>816.89506460827715</v>
      </c>
      <c r="AO223" s="70">
        <f>'TRA_Stock EU28'!AO223-'TRA_Stock UK'!AO223</f>
        <v>820.89532018924797</v>
      </c>
      <c r="AP223" s="70">
        <f>'TRA_Stock EU28'!AP223-'TRA_Stock UK'!AP223</f>
        <v>825.25069178456033</v>
      </c>
      <c r="AQ223" s="70">
        <f>'TRA_Stock EU28'!AQ223-'TRA_Stock UK'!AQ223</f>
        <v>830.02832641235045</v>
      </c>
      <c r="AR223" s="70">
        <f>'TRA_Stock EU28'!AR223-'TRA_Stock UK'!AR223</f>
        <v>834.73515660063276</v>
      </c>
      <c r="AS223" s="70">
        <f>'TRA_Stock EU28'!AS223-'TRA_Stock UK'!AS223</f>
        <v>839.97746295400873</v>
      </c>
      <c r="AT223" s="70">
        <f>'TRA_Stock EU28'!AT223-'TRA_Stock UK'!AT223</f>
        <v>845.68907658350633</v>
      </c>
      <c r="AU223" s="70">
        <f>'TRA_Stock EU28'!AU223-'TRA_Stock UK'!AU223</f>
        <v>852.01094403901811</v>
      </c>
      <c r="AV223" s="70">
        <f>'TRA_Stock EU28'!AV223-'TRA_Stock UK'!AV223</f>
        <v>858.57726203433685</v>
      </c>
      <c r="AW223" s="70">
        <f>'TRA_Stock EU28'!AW223-'TRA_Stock UK'!AW223</f>
        <v>865.5306997128946</v>
      </c>
      <c r="AX223" s="70">
        <f>'TRA_Stock EU28'!AX223-'TRA_Stock UK'!AX223</f>
        <v>872.86143911431031</v>
      </c>
      <c r="AY223" s="70">
        <f>'TRA_Stock EU28'!AY223-'TRA_Stock UK'!AY223</f>
        <v>880.59421462222167</v>
      </c>
      <c r="AZ223" s="70">
        <f>'TRA_Stock EU28'!AZ223-'TRA_Stock UK'!AZ223</f>
        <v>888.83222564980929</v>
      </c>
    </row>
    <row r="224" spans="1:52" x14ac:dyDescent="0.35">
      <c r="A224" s="75" t="s">
        <v>907</v>
      </c>
      <c r="B224" s="70">
        <f>'TRA_Stock EU28'!B224-'TRA_Stock UK'!B224</f>
        <v>0</v>
      </c>
      <c r="C224" s="70">
        <f>'TRA_Stock EU28'!C224-'TRA_Stock UK'!C224</f>
        <v>0</v>
      </c>
      <c r="D224" s="70">
        <f>'TRA_Stock EU28'!D224-'TRA_Stock UK'!D224</f>
        <v>0</v>
      </c>
      <c r="E224" s="70">
        <f>'TRA_Stock EU28'!E224-'TRA_Stock UK'!E224</f>
        <v>0</v>
      </c>
      <c r="F224" s="70">
        <f>'TRA_Stock EU28'!F224-'TRA_Stock UK'!F224</f>
        <v>0</v>
      </c>
      <c r="G224" s="70">
        <f>'TRA_Stock EU28'!G224-'TRA_Stock UK'!G224</f>
        <v>0</v>
      </c>
      <c r="H224" s="70">
        <f>'TRA_Stock EU28'!H224-'TRA_Stock UK'!H224</f>
        <v>0</v>
      </c>
      <c r="I224" s="70">
        <f>'TRA_Stock EU28'!I224-'TRA_Stock UK'!I224</f>
        <v>0</v>
      </c>
      <c r="J224" s="70">
        <f>'TRA_Stock EU28'!J224-'TRA_Stock UK'!J224</f>
        <v>0</v>
      </c>
      <c r="K224" s="70">
        <f>'TRA_Stock EU28'!K224-'TRA_Stock UK'!K224</f>
        <v>0</v>
      </c>
      <c r="L224" s="70">
        <f>'TRA_Stock EU28'!L224-'TRA_Stock UK'!L224</f>
        <v>0</v>
      </c>
      <c r="M224" s="70">
        <f>'TRA_Stock EU28'!M224-'TRA_Stock UK'!M224</f>
        <v>0</v>
      </c>
      <c r="N224" s="70">
        <f>'TRA_Stock EU28'!N224-'TRA_Stock UK'!N224</f>
        <v>0</v>
      </c>
      <c r="O224" s="70">
        <f>'TRA_Stock EU28'!O224-'TRA_Stock UK'!O224</f>
        <v>0</v>
      </c>
      <c r="P224" s="70">
        <f>'TRA_Stock EU28'!P224-'TRA_Stock UK'!P224</f>
        <v>0</v>
      </c>
      <c r="Q224" s="70">
        <f>'TRA_Stock EU28'!Q224-'TRA_Stock UK'!Q224</f>
        <v>0</v>
      </c>
      <c r="R224" s="70">
        <f>'TRA_Stock EU28'!R224-'TRA_Stock UK'!R224</f>
        <v>7.8304757752608659E-3</v>
      </c>
      <c r="S224" s="70">
        <f>'TRA_Stock EU28'!S224-'TRA_Stock UK'!S224</f>
        <v>1.8717574145416097E-2</v>
      </c>
      <c r="T224" s="70">
        <f>'TRA_Stock EU28'!T224-'TRA_Stock UK'!T224</f>
        <v>3.1015061443188531E-2</v>
      </c>
      <c r="U224" s="70">
        <f>'TRA_Stock EU28'!U224-'TRA_Stock UK'!U224</f>
        <v>4.3863532338282898E-2</v>
      </c>
      <c r="V224" s="70">
        <f>'TRA_Stock EU28'!V224-'TRA_Stock UK'!V224</f>
        <v>5.7105017432726939E-2</v>
      </c>
      <c r="W224" s="70">
        <f>'TRA_Stock EU28'!W224-'TRA_Stock UK'!W224</f>
        <v>7.0201652227967065E-2</v>
      </c>
      <c r="X224" s="70">
        <f>'TRA_Stock EU28'!X224-'TRA_Stock UK'!X224</f>
        <v>8.1992617538386645E-2</v>
      </c>
      <c r="Y224" s="70">
        <f>'TRA_Stock EU28'!Y224-'TRA_Stock UK'!Y224</f>
        <v>9.3925354111136269E-2</v>
      </c>
      <c r="Z224" s="70">
        <f>'TRA_Stock EU28'!Z224-'TRA_Stock UK'!Z224</f>
        <v>0.10528371125543377</v>
      </c>
      <c r="AA224" s="70">
        <f>'TRA_Stock EU28'!AA224-'TRA_Stock UK'!AA224</f>
        <v>0.1174383347518371</v>
      </c>
      <c r="AB224" s="70">
        <f>'TRA_Stock EU28'!AB224-'TRA_Stock UK'!AB224</f>
        <v>0.128815538789887</v>
      </c>
      <c r="AC224" s="70">
        <f>'TRA_Stock EU28'!AC224-'TRA_Stock UK'!AC224</f>
        <v>0.14011443551850028</v>
      </c>
      <c r="AD224" s="70">
        <f>'TRA_Stock EU28'!AD224-'TRA_Stock UK'!AD224</f>
        <v>0.15115699145595246</v>
      </c>
      <c r="AE224" s="70">
        <f>'TRA_Stock EU28'!AE224-'TRA_Stock UK'!AE224</f>
        <v>0.1620440799686127</v>
      </c>
      <c r="AF224" s="70">
        <f>'TRA_Stock EU28'!AF224-'TRA_Stock UK'!AF224</f>
        <v>0.17552126954865627</v>
      </c>
      <c r="AG224" s="70">
        <f>'TRA_Stock EU28'!AG224-'TRA_Stock UK'!AG224</f>
        <v>0.18666442858644122</v>
      </c>
      <c r="AH224" s="70">
        <f>'TRA_Stock EU28'!AH224-'TRA_Stock UK'!AH224</f>
        <v>0.198407466831476</v>
      </c>
      <c r="AI224" s="70">
        <f>'TRA_Stock EU28'!AI224-'TRA_Stock UK'!AI224</f>
        <v>0.2099970293653364</v>
      </c>
      <c r="AJ224" s="70">
        <f>'TRA_Stock EU28'!AJ224-'TRA_Stock UK'!AJ224</f>
        <v>0.22056839971590461</v>
      </c>
      <c r="AK224" s="70">
        <f>'TRA_Stock EU28'!AK224-'TRA_Stock UK'!AK224</f>
        <v>0.23218369720978316</v>
      </c>
      <c r="AL224" s="70">
        <f>'TRA_Stock EU28'!AL224-'TRA_Stock UK'!AL224</f>
        <v>0.2438747386989682</v>
      </c>
      <c r="AM224" s="70">
        <f>'TRA_Stock EU28'!AM224-'TRA_Stock UK'!AM224</f>
        <v>0.25509089280453218</v>
      </c>
      <c r="AN224" s="70">
        <f>'TRA_Stock EU28'!AN224-'TRA_Stock UK'!AN224</f>
        <v>0.27966869118335824</v>
      </c>
      <c r="AO224" s="70">
        <f>'TRA_Stock EU28'!AO224-'TRA_Stock UK'!AO224</f>
        <v>0.29016150154964243</v>
      </c>
      <c r="AP224" s="70">
        <f>'TRA_Stock EU28'!AP224-'TRA_Stock UK'!AP224</f>
        <v>0.30510594894522874</v>
      </c>
      <c r="AQ224" s="70">
        <f>'TRA_Stock EU28'!AQ224-'TRA_Stock UK'!AQ224</f>
        <v>0.31857461527632291</v>
      </c>
      <c r="AR224" s="70">
        <f>'TRA_Stock EU28'!AR224-'TRA_Stock UK'!AR224</f>
        <v>0.33310994522444037</v>
      </c>
      <c r="AS224" s="70">
        <f>'TRA_Stock EU28'!AS224-'TRA_Stock UK'!AS224</f>
        <v>0.34888319849420835</v>
      </c>
      <c r="AT224" s="70">
        <f>'TRA_Stock EU28'!AT224-'TRA_Stock UK'!AT224</f>
        <v>0.37177858369545536</v>
      </c>
      <c r="AU224" s="70">
        <f>'TRA_Stock EU28'!AU224-'TRA_Stock UK'!AU224</f>
        <v>0.3876910173513804</v>
      </c>
      <c r="AV224" s="70">
        <f>'TRA_Stock EU28'!AV224-'TRA_Stock UK'!AV224</f>
        <v>0.40293371157562868</v>
      </c>
      <c r="AW224" s="70">
        <f>'TRA_Stock EU28'!AW224-'TRA_Stock UK'!AW224</f>
        <v>0.42141450662612245</v>
      </c>
      <c r="AX224" s="70">
        <f>'TRA_Stock EU28'!AX224-'TRA_Stock UK'!AX224</f>
        <v>0.44208896958576993</v>
      </c>
      <c r="AY224" s="70">
        <f>'TRA_Stock EU28'!AY224-'TRA_Stock UK'!AY224</f>
        <v>0.48029152608466341</v>
      </c>
      <c r="AZ224" s="70">
        <f>'TRA_Stock EU28'!AZ224-'TRA_Stock UK'!AZ224</f>
        <v>0.50129148922272093</v>
      </c>
    </row>
    <row r="225" spans="1:52" x14ac:dyDescent="0.35">
      <c r="A225" s="75" t="s">
        <v>898</v>
      </c>
      <c r="B225" s="70">
        <f>'TRA_Stock EU28'!B225-'TRA_Stock UK'!B225</f>
        <v>0</v>
      </c>
      <c r="C225" s="70">
        <f>'TRA_Stock EU28'!C225-'TRA_Stock UK'!C225</f>
        <v>0</v>
      </c>
      <c r="D225" s="70">
        <f>'TRA_Stock EU28'!D225-'TRA_Stock UK'!D225</f>
        <v>0</v>
      </c>
      <c r="E225" s="70">
        <f>'TRA_Stock EU28'!E225-'TRA_Stock UK'!E225</f>
        <v>0</v>
      </c>
      <c r="F225" s="70">
        <f>'TRA_Stock EU28'!F225-'TRA_Stock UK'!F225</f>
        <v>0</v>
      </c>
      <c r="G225" s="70">
        <f>'TRA_Stock EU28'!G225-'TRA_Stock UK'!G225</f>
        <v>0</v>
      </c>
      <c r="H225" s="70">
        <f>'TRA_Stock EU28'!H225-'TRA_Stock UK'!H225</f>
        <v>0</v>
      </c>
      <c r="I225" s="70">
        <f>'TRA_Stock EU28'!I225-'TRA_Stock UK'!I225</f>
        <v>0</v>
      </c>
      <c r="J225" s="70">
        <f>'TRA_Stock EU28'!J225-'TRA_Stock UK'!J225</f>
        <v>0</v>
      </c>
      <c r="K225" s="70">
        <f>'TRA_Stock EU28'!K225-'TRA_Stock UK'!K225</f>
        <v>0</v>
      </c>
      <c r="L225" s="70">
        <f>'TRA_Stock EU28'!L225-'TRA_Stock UK'!L225</f>
        <v>0</v>
      </c>
      <c r="M225" s="70">
        <f>'TRA_Stock EU28'!M225-'TRA_Stock UK'!M225</f>
        <v>0</v>
      </c>
      <c r="N225" s="70">
        <f>'TRA_Stock EU28'!N225-'TRA_Stock UK'!N225</f>
        <v>0</v>
      </c>
      <c r="O225" s="70">
        <f>'TRA_Stock EU28'!O225-'TRA_Stock UK'!O225</f>
        <v>0</v>
      </c>
      <c r="P225" s="70">
        <f>'TRA_Stock EU28'!P225-'TRA_Stock UK'!P225</f>
        <v>0</v>
      </c>
      <c r="Q225" s="70">
        <f>'TRA_Stock EU28'!Q225-'TRA_Stock UK'!Q225</f>
        <v>0</v>
      </c>
      <c r="R225" s="70">
        <f>'TRA_Stock EU28'!R225-'TRA_Stock UK'!R225</f>
        <v>5.6448594793807264E-8</v>
      </c>
      <c r="S225" s="70">
        <f>'TRA_Stock EU28'!S225-'TRA_Stock UK'!S225</f>
        <v>1.7455173540841666E-7</v>
      </c>
      <c r="T225" s="70">
        <f>'TRA_Stock EU28'!T225-'TRA_Stock UK'!T225</f>
        <v>3.7594895780010918E-7</v>
      </c>
      <c r="U225" s="70">
        <f>'TRA_Stock EU28'!U225-'TRA_Stock UK'!U225</f>
        <v>6.9455204531552177E-7</v>
      </c>
      <c r="V225" s="70">
        <f>'TRA_Stock EU28'!V225-'TRA_Stock UK'!V225</f>
        <v>1.1881923145332769E-6</v>
      </c>
      <c r="W225" s="70">
        <f>'TRA_Stock EU28'!W225-'TRA_Stock UK'!W225</f>
        <v>1.9195257759655163E-6</v>
      </c>
      <c r="X225" s="70">
        <f>'TRA_Stock EU28'!X225-'TRA_Stock UK'!X225</f>
        <v>2.9024466790852327E-6</v>
      </c>
      <c r="Y225" s="70">
        <f>'TRA_Stock EU28'!Y225-'TRA_Stock UK'!Y225</f>
        <v>4.3705321985091338E-6</v>
      </c>
      <c r="Z225" s="70">
        <f>'TRA_Stock EU28'!Z225-'TRA_Stock UK'!Z225</f>
        <v>6.4637071709186403E-6</v>
      </c>
      <c r="AA225" s="70">
        <f>'TRA_Stock EU28'!AA225-'TRA_Stock UK'!AA225</f>
        <v>9.8191046712550334E-6</v>
      </c>
      <c r="AB225" s="70">
        <f>'TRA_Stock EU28'!AB225-'TRA_Stock UK'!AB225</f>
        <v>1.4447671556761327E-5</v>
      </c>
      <c r="AC225" s="70">
        <f>'TRA_Stock EU28'!AC225-'TRA_Stock UK'!AC225</f>
        <v>2.1349965843291377E-5</v>
      </c>
      <c r="AD225" s="70">
        <f>'TRA_Stock EU28'!AD225-'TRA_Stock UK'!AD225</f>
        <v>3.1209493036928415E-5</v>
      </c>
      <c r="AE225" s="70">
        <f>'TRA_Stock EU28'!AE225-'TRA_Stock UK'!AE225</f>
        <v>4.5409562668309201E-5</v>
      </c>
      <c r="AF225" s="70">
        <f>'TRA_Stock EU28'!AF225-'TRA_Stock UK'!AF225</f>
        <v>7.1611465168847156E-5</v>
      </c>
      <c r="AG225" s="70">
        <f>'TRA_Stock EU28'!AG225-'TRA_Stock UK'!AG225</f>
        <v>1.0269420859136951E-4</v>
      </c>
      <c r="AH225" s="70">
        <f>'TRA_Stock EU28'!AH225-'TRA_Stock UK'!AH225</f>
        <v>1.5046974670720892E-4</v>
      </c>
      <c r="AI225" s="70">
        <f>'TRA_Stock EU28'!AI225-'TRA_Stock UK'!AI225</f>
        <v>2.1947640614030728E-4</v>
      </c>
      <c r="AJ225" s="70">
        <f>'TRA_Stock EU28'!AJ225-'TRA_Stock UK'!AJ225</f>
        <v>3.0935100885814217E-4</v>
      </c>
      <c r="AK225" s="70">
        <f>'TRA_Stock EU28'!AK225-'TRA_Stock UK'!AK225</f>
        <v>4.5121784511037807E-4</v>
      </c>
      <c r="AL225" s="70">
        <f>'TRA_Stock EU28'!AL225-'TRA_Stock UK'!AL225</f>
        <v>6.5464901305179173E-4</v>
      </c>
      <c r="AM225" s="70">
        <f>'TRA_Stock EU28'!AM225-'TRA_Stock UK'!AM225</f>
        <v>9.2602864108248101E-4</v>
      </c>
      <c r="AN225" s="70">
        <f>'TRA_Stock EU28'!AN225-'TRA_Stock UK'!AN225</f>
        <v>1.8026224823890593E-3</v>
      </c>
      <c r="AO225" s="70">
        <f>'TRA_Stock EU28'!AO225-'TRA_Stock UK'!AO225</f>
        <v>2.2888914892318234E-3</v>
      </c>
      <c r="AP225" s="70">
        <f>'TRA_Stock EU28'!AP225-'TRA_Stock UK'!AP225</f>
        <v>3.3029175864986871E-3</v>
      </c>
      <c r="AQ225" s="70">
        <f>'TRA_Stock EU28'!AQ225-'TRA_Stock UK'!AQ225</f>
        <v>4.474364633860679E-3</v>
      </c>
      <c r="AR225" s="70">
        <f>'TRA_Stock EU28'!AR225-'TRA_Stock UK'!AR225</f>
        <v>6.181688947959044E-3</v>
      </c>
      <c r="AS225" s="70">
        <f>'TRA_Stock EU28'!AS225-'TRA_Stock UK'!AS225</f>
        <v>8.4952192971131553E-3</v>
      </c>
      <c r="AT225" s="70">
        <f>'TRA_Stock EU28'!AT225-'TRA_Stock UK'!AT225</f>
        <v>1.2935870942153888E-2</v>
      </c>
      <c r="AU225" s="70">
        <f>'TRA_Stock EU28'!AU225-'TRA_Stock UK'!AU225</f>
        <v>1.6798684123501363E-2</v>
      </c>
      <c r="AV225" s="70">
        <f>'TRA_Stock EU28'!AV225-'TRA_Stock UK'!AV225</f>
        <v>2.1422021542498497E-2</v>
      </c>
      <c r="AW225" s="70">
        <f>'TRA_Stock EU28'!AW225-'TRA_Stock UK'!AW225</f>
        <v>2.805847621911068E-2</v>
      </c>
      <c r="AX225" s="70">
        <f>'TRA_Stock EU28'!AX225-'TRA_Stock UK'!AX225</f>
        <v>3.5651696974663069E-2</v>
      </c>
      <c r="AY225" s="70">
        <f>'TRA_Stock EU28'!AY225-'TRA_Stock UK'!AY225</f>
        <v>5.3682746710045817E-2</v>
      </c>
      <c r="AZ225" s="70">
        <f>'TRA_Stock EU28'!AZ225-'TRA_Stock UK'!AZ225</f>
        <v>6.5386501179180656E-2</v>
      </c>
    </row>
    <row r="226" spans="1:52" x14ac:dyDescent="0.35">
      <c r="A226" s="75" t="s">
        <v>908</v>
      </c>
      <c r="B226" s="70">
        <f>'TRA_Stock EU28'!B226-'TRA_Stock UK'!B226</f>
        <v>0</v>
      </c>
      <c r="C226" s="70">
        <f>'TRA_Stock EU28'!C226-'TRA_Stock UK'!C226</f>
        <v>0</v>
      </c>
      <c r="D226" s="70">
        <f>'TRA_Stock EU28'!D226-'TRA_Stock UK'!D226</f>
        <v>0</v>
      </c>
      <c r="E226" s="70">
        <f>'TRA_Stock EU28'!E226-'TRA_Stock UK'!E226</f>
        <v>0</v>
      </c>
      <c r="F226" s="70">
        <f>'TRA_Stock EU28'!F226-'TRA_Stock UK'!F226</f>
        <v>0</v>
      </c>
      <c r="G226" s="70">
        <f>'TRA_Stock EU28'!G226-'TRA_Stock UK'!G226</f>
        <v>0</v>
      </c>
      <c r="H226" s="70">
        <f>'TRA_Stock EU28'!H226-'TRA_Stock UK'!H226</f>
        <v>0</v>
      </c>
      <c r="I226" s="70">
        <f>'TRA_Stock EU28'!I226-'TRA_Stock UK'!I226</f>
        <v>0</v>
      </c>
      <c r="J226" s="70">
        <f>'TRA_Stock EU28'!J226-'TRA_Stock UK'!J226</f>
        <v>0</v>
      </c>
      <c r="K226" s="70">
        <f>'TRA_Stock EU28'!K226-'TRA_Stock UK'!K226</f>
        <v>0</v>
      </c>
      <c r="L226" s="70">
        <f>'TRA_Stock EU28'!L226-'TRA_Stock UK'!L226</f>
        <v>0</v>
      </c>
      <c r="M226" s="70">
        <f>'TRA_Stock EU28'!M226-'TRA_Stock UK'!M226</f>
        <v>0</v>
      </c>
      <c r="N226" s="70">
        <f>'TRA_Stock EU28'!N226-'TRA_Stock UK'!N226</f>
        <v>0</v>
      </c>
      <c r="O226" s="70">
        <f>'TRA_Stock EU28'!O226-'TRA_Stock UK'!O226</f>
        <v>0</v>
      </c>
      <c r="P226" s="70">
        <f>'TRA_Stock EU28'!P226-'TRA_Stock UK'!P226</f>
        <v>0</v>
      </c>
      <c r="Q226" s="70">
        <f>'TRA_Stock EU28'!Q226-'TRA_Stock UK'!Q226</f>
        <v>0</v>
      </c>
      <c r="R226" s="70">
        <f>'TRA_Stock EU28'!R226-'TRA_Stock UK'!R226</f>
        <v>0</v>
      </c>
      <c r="S226" s="70">
        <f>'TRA_Stock EU28'!S226-'TRA_Stock UK'!S226</f>
        <v>0</v>
      </c>
      <c r="T226" s="70">
        <f>'TRA_Stock EU28'!T226-'TRA_Stock UK'!T226</f>
        <v>0</v>
      </c>
      <c r="U226" s="70">
        <f>'TRA_Stock EU28'!U226-'TRA_Stock UK'!U226</f>
        <v>0</v>
      </c>
      <c r="V226" s="70">
        <f>'TRA_Stock EU28'!V226-'TRA_Stock UK'!V226</f>
        <v>0</v>
      </c>
      <c r="W226" s="70">
        <f>'TRA_Stock EU28'!W226-'TRA_Stock UK'!W226</f>
        <v>0</v>
      </c>
      <c r="X226" s="70">
        <f>'TRA_Stock EU28'!X226-'TRA_Stock UK'!X226</f>
        <v>0</v>
      </c>
      <c r="Y226" s="70">
        <f>'TRA_Stock EU28'!Y226-'TRA_Stock UK'!Y226</f>
        <v>0</v>
      </c>
      <c r="Z226" s="70">
        <f>'TRA_Stock EU28'!Z226-'TRA_Stock UK'!Z226</f>
        <v>0</v>
      </c>
      <c r="AA226" s="70">
        <f>'TRA_Stock EU28'!AA226-'TRA_Stock UK'!AA226</f>
        <v>0</v>
      </c>
      <c r="AB226" s="70">
        <f>'TRA_Stock EU28'!AB226-'TRA_Stock UK'!AB226</f>
        <v>0</v>
      </c>
      <c r="AC226" s="70">
        <f>'TRA_Stock EU28'!AC226-'TRA_Stock UK'!AC226</f>
        <v>0</v>
      </c>
      <c r="AD226" s="70">
        <f>'TRA_Stock EU28'!AD226-'TRA_Stock UK'!AD226</f>
        <v>0</v>
      </c>
      <c r="AE226" s="70">
        <f>'TRA_Stock EU28'!AE226-'TRA_Stock UK'!AE226</f>
        <v>0</v>
      </c>
      <c r="AF226" s="70">
        <f>'TRA_Stock EU28'!AF226-'TRA_Stock UK'!AF226</f>
        <v>0</v>
      </c>
      <c r="AG226" s="70">
        <f>'TRA_Stock EU28'!AG226-'TRA_Stock UK'!AG226</f>
        <v>0</v>
      </c>
      <c r="AH226" s="70">
        <f>'TRA_Stock EU28'!AH226-'TRA_Stock UK'!AH226</f>
        <v>0</v>
      </c>
      <c r="AI226" s="70">
        <f>'TRA_Stock EU28'!AI226-'TRA_Stock UK'!AI226</f>
        <v>0</v>
      </c>
      <c r="AJ226" s="70">
        <f>'TRA_Stock EU28'!AJ226-'TRA_Stock UK'!AJ226</f>
        <v>0</v>
      </c>
      <c r="AK226" s="70">
        <f>'TRA_Stock EU28'!AK226-'TRA_Stock UK'!AK226</f>
        <v>0</v>
      </c>
      <c r="AL226" s="70">
        <f>'TRA_Stock EU28'!AL226-'TRA_Stock UK'!AL226</f>
        <v>0</v>
      </c>
      <c r="AM226" s="70">
        <f>'TRA_Stock EU28'!AM226-'TRA_Stock UK'!AM226</f>
        <v>0</v>
      </c>
      <c r="AN226" s="70">
        <f>'TRA_Stock EU28'!AN226-'TRA_Stock UK'!AN226</f>
        <v>0</v>
      </c>
      <c r="AO226" s="70">
        <f>'TRA_Stock EU28'!AO226-'TRA_Stock UK'!AO226</f>
        <v>0</v>
      </c>
      <c r="AP226" s="70">
        <f>'TRA_Stock EU28'!AP226-'TRA_Stock UK'!AP226</f>
        <v>0</v>
      </c>
      <c r="AQ226" s="70">
        <f>'TRA_Stock EU28'!AQ226-'TRA_Stock UK'!AQ226</f>
        <v>0</v>
      </c>
      <c r="AR226" s="70">
        <f>'TRA_Stock EU28'!AR226-'TRA_Stock UK'!AR226</f>
        <v>0</v>
      </c>
      <c r="AS226" s="70">
        <f>'TRA_Stock EU28'!AS226-'TRA_Stock UK'!AS226</f>
        <v>0</v>
      </c>
      <c r="AT226" s="70">
        <f>'TRA_Stock EU28'!AT226-'TRA_Stock UK'!AT226</f>
        <v>0</v>
      </c>
      <c r="AU226" s="70">
        <f>'TRA_Stock EU28'!AU226-'TRA_Stock UK'!AU226</f>
        <v>0</v>
      </c>
      <c r="AV226" s="70">
        <f>'TRA_Stock EU28'!AV226-'TRA_Stock UK'!AV226</f>
        <v>0</v>
      </c>
      <c r="AW226" s="70">
        <f>'TRA_Stock EU28'!AW226-'TRA_Stock UK'!AW226</f>
        <v>0</v>
      </c>
      <c r="AX226" s="70">
        <f>'TRA_Stock EU28'!AX226-'TRA_Stock UK'!AX226</f>
        <v>0</v>
      </c>
      <c r="AY226" s="70">
        <f>'TRA_Stock EU28'!AY226-'TRA_Stock UK'!AY226</f>
        <v>0</v>
      </c>
      <c r="AZ226" s="70">
        <f>'TRA_Stock EU28'!AZ226-'TRA_Stock UK'!AZ226</f>
        <v>0</v>
      </c>
    </row>
    <row r="227" spans="1:52" x14ac:dyDescent="0.35">
      <c r="A227" s="75" t="s">
        <v>909</v>
      </c>
      <c r="B227" s="70">
        <f>'TRA_Stock EU28'!B227-'TRA_Stock UK'!B227</f>
        <v>0</v>
      </c>
      <c r="C227" s="70">
        <f>'TRA_Stock EU28'!C227-'TRA_Stock UK'!C227</f>
        <v>0</v>
      </c>
      <c r="D227" s="70">
        <f>'TRA_Stock EU28'!D227-'TRA_Stock UK'!D227</f>
        <v>0</v>
      </c>
      <c r="E227" s="70">
        <f>'TRA_Stock EU28'!E227-'TRA_Stock UK'!E227</f>
        <v>0</v>
      </c>
      <c r="F227" s="70">
        <f>'TRA_Stock EU28'!F227-'TRA_Stock UK'!F227</f>
        <v>0</v>
      </c>
      <c r="G227" s="70">
        <f>'TRA_Stock EU28'!G227-'TRA_Stock UK'!G227</f>
        <v>0</v>
      </c>
      <c r="H227" s="70">
        <f>'TRA_Stock EU28'!H227-'TRA_Stock UK'!H227</f>
        <v>0</v>
      </c>
      <c r="I227" s="70">
        <f>'TRA_Stock EU28'!I227-'TRA_Stock UK'!I227</f>
        <v>0</v>
      </c>
      <c r="J227" s="70">
        <f>'TRA_Stock EU28'!J227-'TRA_Stock UK'!J227</f>
        <v>0</v>
      </c>
      <c r="K227" s="70">
        <f>'TRA_Stock EU28'!K227-'TRA_Stock UK'!K227</f>
        <v>0</v>
      </c>
      <c r="L227" s="70">
        <f>'TRA_Stock EU28'!L227-'TRA_Stock UK'!L227</f>
        <v>0</v>
      </c>
      <c r="M227" s="70">
        <f>'TRA_Stock EU28'!M227-'TRA_Stock UK'!M227</f>
        <v>0</v>
      </c>
      <c r="N227" s="70">
        <f>'TRA_Stock EU28'!N227-'TRA_Stock UK'!N227</f>
        <v>0</v>
      </c>
      <c r="O227" s="70">
        <f>'TRA_Stock EU28'!O227-'TRA_Stock UK'!O227</f>
        <v>0</v>
      </c>
      <c r="P227" s="70">
        <f>'TRA_Stock EU28'!P227-'TRA_Stock UK'!P227</f>
        <v>0</v>
      </c>
      <c r="Q227" s="70">
        <f>'TRA_Stock EU28'!Q227-'TRA_Stock UK'!Q227</f>
        <v>0</v>
      </c>
      <c r="R227" s="70">
        <f>'TRA_Stock EU28'!R227-'TRA_Stock UK'!R227</f>
        <v>0</v>
      </c>
      <c r="S227" s="70">
        <f>'TRA_Stock EU28'!S227-'TRA_Stock UK'!S227</f>
        <v>0</v>
      </c>
      <c r="T227" s="70">
        <f>'TRA_Stock EU28'!T227-'TRA_Stock UK'!T227</f>
        <v>0</v>
      </c>
      <c r="U227" s="70">
        <f>'TRA_Stock EU28'!U227-'TRA_Stock UK'!U227</f>
        <v>0</v>
      </c>
      <c r="V227" s="70">
        <f>'TRA_Stock EU28'!V227-'TRA_Stock UK'!V227</f>
        <v>0</v>
      </c>
      <c r="W227" s="70">
        <f>'TRA_Stock EU28'!W227-'TRA_Stock UK'!W227</f>
        <v>0</v>
      </c>
      <c r="X227" s="70">
        <f>'TRA_Stock EU28'!X227-'TRA_Stock UK'!X227</f>
        <v>0</v>
      </c>
      <c r="Y227" s="70">
        <f>'TRA_Stock EU28'!Y227-'TRA_Stock UK'!Y227</f>
        <v>0</v>
      </c>
      <c r="Z227" s="70">
        <f>'TRA_Stock EU28'!Z227-'TRA_Stock UK'!Z227</f>
        <v>0</v>
      </c>
      <c r="AA227" s="70">
        <f>'TRA_Stock EU28'!AA227-'TRA_Stock UK'!AA227</f>
        <v>0</v>
      </c>
      <c r="AB227" s="70">
        <f>'TRA_Stock EU28'!AB227-'TRA_Stock UK'!AB227</f>
        <v>0</v>
      </c>
      <c r="AC227" s="70">
        <f>'TRA_Stock EU28'!AC227-'TRA_Stock UK'!AC227</f>
        <v>0</v>
      </c>
      <c r="AD227" s="70">
        <f>'TRA_Stock EU28'!AD227-'TRA_Stock UK'!AD227</f>
        <v>0</v>
      </c>
      <c r="AE227" s="70">
        <f>'TRA_Stock EU28'!AE227-'TRA_Stock UK'!AE227</f>
        <v>0</v>
      </c>
      <c r="AF227" s="70">
        <f>'TRA_Stock EU28'!AF227-'TRA_Stock UK'!AF227</f>
        <v>0</v>
      </c>
      <c r="AG227" s="70">
        <f>'TRA_Stock EU28'!AG227-'TRA_Stock UK'!AG227</f>
        <v>0</v>
      </c>
      <c r="AH227" s="70">
        <f>'TRA_Stock EU28'!AH227-'TRA_Stock UK'!AH227</f>
        <v>0</v>
      </c>
      <c r="AI227" s="70">
        <f>'TRA_Stock EU28'!AI227-'TRA_Stock UK'!AI227</f>
        <v>0</v>
      </c>
      <c r="AJ227" s="70">
        <f>'TRA_Stock EU28'!AJ227-'TRA_Stock UK'!AJ227</f>
        <v>0</v>
      </c>
      <c r="AK227" s="70">
        <f>'TRA_Stock EU28'!AK227-'TRA_Stock UK'!AK227</f>
        <v>0</v>
      </c>
      <c r="AL227" s="70">
        <f>'TRA_Stock EU28'!AL227-'TRA_Stock UK'!AL227</f>
        <v>0</v>
      </c>
      <c r="AM227" s="70">
        <f>'TRA_Stock EU28'!AM227-'TRA_Stock UK'!AM227</f>
        <v>0</v>
      </c>
      <c r="AN227" s="70">
        <f>'TRA_Stock EU28'!AN227-'TRA_Stock UK'!AN227</f>
        <v>0</v>
      </c>
      <c r="AO227" s="70">
        <f>'TRA_Stock EU28'!AO227-'TRA_Stock UK'!AO227</f>
        <v>0</v>
      </c>
      <c r="AP227" s="70">
        <f>'TRA_Stock EU28'!AP227-'TRA_Stock UK'!AP227</f>
        <v>0</v>
      </c>
      <c r="AQ227" s="70">
        <f>'TRA_Stock EU28'!AQ227-'TRA_Stock UK'!AQ227</f>
        <v>0</v>
      </c>
      <c r="AR227" s="70">
        <f>'TRA_Stock EU28'!AR227-'TRA_Stock UK'!AR227</f>
        <v>0</v>
      </c>
      <c r="AS227" s="70">
        <f>'TRA_Stock EU28'!AS227-'TRA_Stock UK'!AS227</f>
        <v>0</v>
      </c>
      <c r="AT227" s="70">
        <f>'TRA_Stock EU28'!AT227-'TRA_Stock UK'!AT227</f>
        <v>0</v>
      </c>
      <c r="AU227" s="70">
        <f>'TRA_Stock EU28'!AU227-'TRA_Stock UK'!AU227</f>
        <v>0</v>
      </c>
      <c r="AV227" s="70">
        <f>'TRA_Stock EU28'!AV227-'TRA_Stock UK'!AV227</f>
        <v>0</v>
      </c>
      <c r="AW227" s="70">
        <f>'TRA_Stock EU28'!AW227-'TRA_Stock UK'!AW227</f>
        <v>0</v>
      </c>
      <c r="AX227" s="70">
        <f>'TRA_Stock EU28'!AX227-'TRA_Stock UK'!AX227</f>
        <v>0</v>
      </c>
      <c r="AY227" s="70">
        <f>'TRA_Stock EU28'!AY227-'TRA_Stock UK'!AY227</f>
        <v>0</v>
      </c>
      <c r="AZ227" s="70">
        <f>'TRA_Stock EU28'!AZ227-'TRA_Stock UK'!AZ227</f>
        <v>0</v>
      </c>
    </row>
    <row r="228" spans="1:52" x14ac:dyDescent="0.35">
      <c r="A228" s="75" t="s">
        <v>910</v>
      </c>
      <c r="B228" s="70">
        <f>'TRA_Stock EU28'!B228-'TRA_Stock UK'!B228</f>
        <v>0</v>
      </c>
      <c r="C228" s="70">
        <f>'TRA_Stock EU28'!C228-'TRA_Stock UK'!C228</f>
        <v>0</v>
      </c>
      <c r="D228" s="70">
        <f>'TRA_Stock EU28'!D228-'TRA_Stock UK'!D228</f>
        <v>0</v>
      </c>
      <c r="E228" s="70">
        <f>'TRA_Stock EU28'!E228-'TRA_Stock UK'!E228</f>
        <v>0</v>
      </c>
      <c r="F228" s="70">
        <f>'TRA_Stock EU28'!F228-'TRA_Stock UK'!F228</f>
        <v>0</v>
      </c>
      <c r="G228" s="70">
        <f>'TRA_Stock EU28'!G228-'TRA_Stock UK'!G228</f>
        <v>0</v>
      </c>
      <c r="H228" s="70">
        <f>'TRA_Stock EU28'!H228-'TRA_Stock UK'!H228</f>
        <v>0</v>
      </c>
      <c r="I228" s="70">
        <f>'TRA_Stock EU28'!I228-'TRA_Stock UK'!I228</f>
        <v>0</v>
      </c>
      <c r="J228" s="70">
        <f>'TRA_Stock EU28'!J228-'TRA_Stock UK'!J228</f>
        <v>0</v>
      </c>
      <c r="K228" s="70">
        <f>'TRA_Stock EU28'!K228-'TRA_Stock UK'!K228</f>
        <v>0</v>
      </c>
      <c r="L228" s="70">
        <f>'TRA_Stock EU28'!L228-'TRA_Stock UK'!L228</f>
        <v>0</v>
      </c>
      <c r="M228" s="70">
        <f>'TRA_Stock EU28'!M228-'TRA_Stock UK'!M228</f>
        <v>0</v>
      </c>
      <c r="N228" s="70">
        <f>'TRA_Stock EU28'!N228-'TRA_Stock UK'!N228</f>
        <v>0</v>
      </c>
      <c r="O228" s="70">
        <f>'TRA_Stock EU28'!O228-'TRA_Stock UK'!O228</f>
        <v>0</v>
      </c>
      <c r="P228" s="70">
        <f>'TRA_Stock EU28'!P228-'TRA_Stock UK'!P228</f>
        <v>0</v>
      </c>
      <c r="Q228" s="70">
        <f>'TRA_Stock EU28'!Q228-'TRA_Stock UK'!Q228</f>
        <v>0</v>
      </c>
      <c r="R228" s="70">
        <f>'TRA_Stock EU28'!R228-'TRA_Stock UK'!R228</f>
        <v>0</v>
      </c>
      <c r="S228" s="70">
        <f>'TRA_Stock EU28'!S228-'TRA_Stock UK'!S228</f>
        <v>0</v>
      </c>
      <c r="T228" s="70">
        <f>'TRA_Stock EU28'!T228-'TRA_Stock UK'!T228</f>
        <v>0</v>
      </c>
      <c r="U228" s="70">
        <f>'TRA_Stock EU28'!U228-'TRA_Stock UK'!U228</f>
        <v>0</v>
      </c>
      <c r="V228" s="70">
        <f>'TRA_Stock EU28'!V228-'TRA_Stock UK'!V228</f>
        <v>0</v>
      </c>
      <c r="W228" s="70">
        <f>'TRA_Stock EU28'!W228-'TRA_Stock UK'!W228</f>
        <v>0</v>
      </c>
      <c r="X228" s="70">
        <f>'TRA_Stock EU28'!X228-'TRA_Stock UK'!X228</f>
        <v>0</v>
      </c>
      <c r="Y228" s="70">
        <f>'TRA_Stock EU28'!Y228-'TRA_Stock UK'!Y228</f>
        <v>0</v>
      </c>
      <c r="Z228" s="70">
        <f>'TRA_Stock EU28'!Z228-'TRA_Stock UK'!Z228</f>
        <v>0</v>
      </c>
      <c r="AA228" s="70">
        <f>'TRA_Stock EU28'!AA228-'TRA_Stock UK'!AA228</f>
        <v>0</v>
      </c>
      <c r="AB228" s="70">
        <f>'TRA_Stock EU28'!AB228-'TRA_Stock UK'!AB228</f>
        <v>0</v>
      </c>
      <c r="AC228" s="70">
        <f>'TRA_Stock EU28'!AC228-'TRA_Stock UK'!AC228</f>
        <v>0</v>
      </c>
      <c r="AD228" s="70">
        <f>'TRA_Stock EU28'!AD228-'TRA_Stock UK'!AD228</f>
        <v>0</v>
      </c>
      <c r="AE228" s="70">
        <f>'TRA_Stock EU28'!AE228-'TRA_Stock UK'!AE228</f>
        <v>0</v>
      </c>
      <c r="AF228" s="70">
        <f>'TRA_Stock EU28'!AF228-'TRA_Stock UK'!AF228</f>
        <v>0</v>
      </c>
      <c r="AG228" s="70">
        <f>'TRA_Stock EU28'!AG228-'TRA_Stock UK'!AG228</f>
        <v>0</v>
      </c>
      <c r="AH228" s="70">
        <f>'TRA_Stock EU28'!AH228-'TRA_Stock UK'!AH228</f>
        <v>0</v>
      </c>
      <c r="AI228" s="70">
        <f>'TRA_Stock EU28'!AI228-'TRA_Stock UK'!AI228</f>
        <v>0</v>
      </c>
      <c r="AJ228" s="70">
        <f>'TRA_Stock EU28'!AJ228-'TRA_Stock UK'!AJ228</f>
        <v>0</v>
      </c>
      <c r="AK228" s="70">
        <f>'TRA_Stock EU28'!AK228-'TRA_Stock UK'!AK228</f>
        <v>0</v>
      </c>
      <c r="AL228" s="70">
        <f>'TRA_Stock EU28'!AL228-'TRA_Stock UK'!AL228</f>
        <v>0</v>
      </c>
      <c r="AM228" s="70">
        <f>'TRA_Stock EU28'!AM228-'TRA_Stock UK'!AM228</f>
        <v>0</v>
      </c>
      <c r="AN228" s="70">
        <f>'TRA_Stock EU28'!AN228-'TRA_Stock UK'!AN228</f>
        <v>0</v>
      </c>
      <c r="AO228" s="70">
        <f>'TRA_Stock EU28'!AO228-'TRA_Stock UK'!AO228</f>
        <v>0</v>
      </c>
      <c r="AP228" s="70">
        <f>'TRA_Stock EU28'!AP228-'TRA_Stock UK'!AP228</f>
        <v>0</v>
      </c>
      <c r="AQ228" s="70">
        <f>'TRA_Stock EU28'!AQ228-'TRA_Stock UK'!AQ228</f>
        <v>0</v>
      </c>
      <c r="AR228" s="70">
        <f>'TRA_Stock EU28'!AR228-'TRA_Stock UK'!AR228</f>
        <v>0</v>
      </c>
      <c r="AS228" s="70">
        <f>'TRA_Stock EU28'!AS228-'TRA_Stock UK'!AS228</f>
        <v>0</v>
      </c>
      <c r="AT228" s="70">
        <f>'TRA_Stock EU28'!AT228-'TRA_Stock UK'!AT228</f>
        <v>0</v>
      </c>
      <c r="AU228" s="70">
        <f>'TRA_Stock EU28'!AU228-'TRA_Stock UK'!AU228</f>
        <v>0</v>
      </c>
      <c r="AV228" s="70">
        <f>'TRA_Stock EU28'!AV228-'TRA_Stock UK'!AV228</f>
        <v>0</v>
      </c>
      <c r="AW228" s="70">
        <f>'TRA_Stock EU28'!AW228-'TRA_Stock UK'!AW228</f>
        <v>0</v>
      </c>
      <c r="AX228" s="70">
        <f>'TRA_Stock EU28'!AX228-'TRA_Stock UK'!AX228</f>
        <v>0</v>
      </c>
      <c r="AY228" s="70">
        <f>'TRA_Stock EU28'!AY228-'TRA_Stock UK'!AY228</f>
        <v>0</v>
      </c>
      <c r="AZ228" s="70">
        <f>'TRA_Stock EU28'!AZ228-'TRA_Stock UK'!AZ228</f>
        <v>0</v>
      </c>
    </row>
    <row r="229" spans="1:52" x14ac:dyDescent="0.35">
      <c r="A229" s="78" t="s">
        <v>877</v>
      </c>
      <c r="B229" s="68">
        <f>'TRA_Stock EU28'!B229-'TRA_Stock UK'!B229</f>
        <v>664.45343667625127</v>
      </c>
      <c r="C229" s="68">
        <f>'TRA_Stock EU28'!C229-'TRA_Stock UK'!C229</f>
        <v>674.54800233395838</v>
      </c>
      <c r="D229" s="68">
        <f>'TRA_Stock EU28'!D229-'TRA_Stock UK'!D229</f>
        <v>685.93633591329149</v>
      </c>
      <c r="E229" s="68">
        <f>'TRA_Stock EU28'!E229-'TRA_Stock UK'!E229</f>
        <v>757.40147439010207</v>
      </c>
      <c r="F229" s="68">
        <f>'TRA_Stock EU28'!F229-'TRA_Stock UK'!F229</f>
        <v>755.12598931390141</v>
      </c>
      <c r="G229" s="68">
        <f>'TRA_Stock EU28'!G229-'TRA_Stock UK'!G229</f>
        <v>807.90411352227409</v>
      </c>
      <c r="H229" s="68">
        <f>'TRA_Stock EU28'!H229-'TRA_Stock UK'!H229</f>
        <v>815.63944277562234</v>
      </c>
      <c r="I229" s="68">
        <f>'TRA_Stock EU28'!I229-'TRA_Stock UK'!I229</f>
        <v>828.45377178059175</v>
      </c>
      <c r="J229" s="68">
        <f>'TRA_Stock EU28'!J229-'TRA_Stock UK'!J229</f>
        <v>845.62614806681916</v>
      </c>
      <c r="K229" s="68">
        <f>'TRA_Stock EU28'!K229-'TRA_Stock UK'!K229</f>
        <v>834.65940189253706</v>
      </c>
      <c r="L229" s="68">
        <f>'TRA_Stock EU28'!L229-'TRA_Stock UK'!L229</f>
        <v>857.51657451337394</v>
      </c>
      <c r="M229" s="68">
        <f>'TRA_Stock EU28'!M229-'TRA_Stock UK'!M229</f>
        <v>863.73660197130812</v>
      </c>
      <c r="N229" s="68">
        <f>'TRA_Stock EU28'!N229-'TRA_Stock UK'!N229</f>
        <v>861.93376117668265</v>
      </c>
      <c r="O229" s="68">
        <f>'TRA_Stock EU28'!O229-'TRA_Stock UK'!O229</f>
        <v>861.84725867112456</v>
      </c>
      <c r="P229" s="68">
        <f>'TRA_Stock EU28'!P229-'TRA_Stock UK'!P229</f>
        <v>866.04202952359185</v>
      </c>
      <c r="Q229" s="68">
        <f>'TRA_Stock EU28'!Q229-'TRA_Stock UK'!Q229</f>
        <v>926.19806189925248</v>
      </c>
      <c r="R229" s="68">
        <f>'TRA_Stock EU28'!R229-'TRA_Stock UK'!R229</f>
        <v>943.8660303286872</v>
      </c>
      <c r="S229" s="68">
        <f>'TRA_Stock EU28'!S229-'TRA_Stock UK'!S229</f>
        <v>968.69107306804528</v>
      </c>
      <c r="T229" s="68">
        <f>'TRA_Stock EU28'!T229-'TRA_Stock UK'!T229</f>
        <v>992.34894378188778</v>
      </c>
      <c r="U229" s="68">
        <f>'TRA_Stock EU28'!U229-'TRA_Stock UK'!U229</f>
        <v>1014.0637288079412</v>
      </c>
      <c r="V229" s="68">
        <f>'TRA_Stock EU28'!V229-'TRA_Stock UK'!V229</f>
        <v>1034.6622454638332</v>
      </c>
      <c r="W229" s="68">
        <f>'TRA_Stock EU28'!W229-'TRA_Stock UK'!W229</f>
        <v>1053.8301153878012</v>
      </c>
      <c r="X229" s="68">
        <f>'TRA_Stock EU28'!X229-'TRA_Stock UK'!X229</f>
        <v>1071.6767293573646</v>
      </c>
      <c r="Y229" s="68">
        <f>'TRA_Stock EU28'!Y229-'TRA_Stock UK'!Y229</f>
        <v>1091.5482611362643</v>
      </c>
      <c r="Z229" s="68">
        <f>'TRA_Stock EU28'!Z229-'TRA_Stock UK'!Z229</f>
        <v>1110.4880810716527</v>
      </c>
      <c r="AA229" s="68">
        <f>'TRA_Stock EU28'!AA229-'TRA_Stock UK'!AA229</f>
        <v>1128.6642740588081</v>
      </c>
      <c r="AB229" s="68">
        <f>'TRA_Stock EU28'!AB229-'TRA_Stock UK'!AB229</f>
        <v>1146.3742229950356</v>
      </c>
      <c r="AC229" s="68">
        <f>'TRA_Stock EU28'!AC229-'TRA_Stock UK'!AC229</f>
        <v>1164.0058220309911</v>
      </c>
      <c r="AD229" s="68">
        <f>'TRA_Stock EU28'!AD229-'TRA_Stock UK'!AD229</f>
        <v>1181.6898856770576</v>
      </c>
      <c r="AE229" s="68">
        <f>'TRA_Stock EU28'!AE229-'TRA_Stock UK'!AE229</f>
        <v>1199.5035335772022</v>
      </c>
      <c r="AF229" s="68">
        <f>'TRA_Stock EU28'!AF229-'TRA_Stock UK'!AF229</f>
        <v>1217.1340741300924</v>
      </c>
      <c r="AG229" s="68">
        <f>'TRA_Stock EU28'!AG229-'TRA_Stock UK'!AG229</f>
        <v>1234.5917662844815</v>
      </c>
      <c r="AH229" s="68">
        <f>'TRA_Stock EU28'!AH229-'TRA_Stock UK'!AH229</f>
        <v>1251.5097355045227</v>
      </c>
      <c r="AI229" s="68">
        <f>'TRA_Stock EU28'!AI229-'TRA_Stock UK'!AI229</f>
        <v>1265.7341624854027</v>
      </c>
      <c r="AJ229" s="68">
        <f>'TRA_Stock EU28'!AJ229-'TRA_Stock UK'!AJ229</f>
        <v>1280.2182220888096</v>
      </c>
      <c r="AK229" s="68">
        <f>'TRA_Stock EU28'!AK229-'TRA_Stock UK'!AK229</f>
        <v>1294.7284752528531</v>
      </c>
      <c r="AL229" s="68">
        <f>'TRA_Stock EU28'!AL229-'TRA_Stock UK'!AL229</f>
        <v>1309.3894096584256</v>
      </c>
      <c r="AM229" s="68">
        <f>'TRA_Stock EU28'!AM229-'TRA_Stock UK'!AM229</f>
        <v>1324.3829511752615</v>
      </c>
      <c r="AN229" s="68">
        <f>'TRA_Stock EU28'!AN229-'TRA_Stock UK'!AN229</f>
        <v>1339.2667341033823</v>
      </c>
      <c r="AO229" s="68">
        <f>'TRA_Stock EU28'!AO229-'TRA_Stock UK'!AO229</f>
        <v>1354.9602582037132</v>
      </c>
      <c r="AP229" s="68">
        <f>'TRA_Stock EU28'!AP229-'TRA_Stock UK'!AP229</f>
        <v>1371.2410383277104</v>
      </c>
      <c r="AQ229" s="68">
        <f>'TRA_Stock EU28'!AQ229-'TRA_Stock UK'!AQ229</f>
        <v>1387.802377731334</v>
      </c>
      <c r="AR229" s="68">
        <f>'TRA_Stock EU28'!AR229-'TRA_Stock UK'!AR229</f>
        <v>1404.5186394183127</v>
      </c>
      <c r="AS229" s="68">
        <f>'TRA_Stock EU28'!AS229-'TRA_Stock UK'!AS229</f>
        <v>1421.5905199152553</v>
      </c>
      <c r="AT229" s="68">
        <f>'TRA_Stock EU28'!AT229-'TRA_Stock UK'!AT229</f>
        <v>1438.8792634411786</v>
      </c>
      <c r="AU229" s="68">
        <f>'TRA_Stock EU28'!AU229-'TRA_Stock UK'!AU229</f>
        <v>1456.4842320295911</v>
      </c>
      <c r="AV229" s="68">
        <f>'TRA_Stock EU28'!AV229-'TRA_Stock UK'!AV229</f>
        <v>1474.6330613699761</v>
      </c>
      <c r="AW229" s="68">
        <f>'TRA_Stock EU28'!AW229-'TRA_Stock UK'!AW229</f>
        <v>1492.9937271799261</v>
      </c>
      <c r="AX229" s="68">
        <f>'TRA_Stock EU28'!AX229-'TRA_Stock UK'!AX229</f>
        <v>1511.1857845790639</v>
      </c>
      <c r="AY229" s="68">
        <f>'TRA_Stock EU28'!AY229-'TRA_Stock UK'!AY229</f>
        <v>1529.455343346066</v>
      </c>
      <c r="AZ229" s="68">
        <f>'TRA_Stock EU28'!AZ229-'TRA_Stock UK'!AZ229</f>
        <v>1547.6848972693954</v>
      </c>
    </row>
    <row r="230" spans="1:52" x14ac:dyDescent="0.35">
      <c r="A230" s="75" t="s">
        <v>906</v>
      </c>
      <c r="B230" s="70">
        <f>'TRA_Stock EU28'!B230-'TRA_Stock UK'!B230</f>
        <v>664.45343667625127</v>
      </c>
      <c r="C230" s="70">
        <f>'TRA_Stock EU28'!C230-'TRA_Stock UK'!C230</f>
        <v>674.54800233395838</v>
      </c>
      <c r="D230" s="70">
        <f>'TRA_Stock EU28'!D230-'TRA_Stock UK'!D230</f>
        <v>685.93633591329149</v>
      </c>
      <c r="E230" s="70">
        <f>'TRA_Stock EU28'!E230-'TRA_Stock UK'!E230</f>
        <v>757.40147439010207</v>
      </c>
      <c r="F230" s="70">
        <f>'TRA_Stock EU28'!F230-'TRA_Stock UK'!F230</f>
        <v>755.12598931390141</v>
      </c>
      <c r="G230" s="70">
        <f>'TRA_Stock EU28'!G230-'TRA_Stock UK'!G230</f>
        <v>807.90411352227409</v>
      </c>
      <c r="H230" s="70">
        <f>'TRA_Stock EU28'!H230-'TRA_Stock UK'!H230</f>
        <v>815.63944277562234</v>
      </c>
      <c r="I230" s="70">
        <f>'TRA_Stock EU28'!I230-'TRA_Stock UK'!I230</f>
        <v>828.45377178059175</v>
      </c>
      <c r="J230" s="70">
        <f>'TRA_Stock EU28'!J230-'TRA_Stock UK'!J230</f>
        <v>845.62614806681916</v>
      </c>
      <c r="K230" s="70">
        <f>'TRA_Stock EU28'!K230-'TRA_Stock UK'!K230</f>
        <v>834.65940189253706</v>
      </c>
      <c r="L230" s="70">
        <f>'TRA_Stock EU28'!L230-'TRA_Stock UK'!L230</f>
        <v>857.51657451337394</v>
      </c>
      <c r="M230" s="70">
        <f>'TRA_Stock EU28'!M230-'TRA_Stock UK'!M230</f>
        <v>863.73660197130812</v>
      </c>
      <c r="N230" s="70">
        <f>'TRA_Stock EU28'!N230-'TRA_Stock UK'!N230</f>
        <v>861.93376117668265</v>
      </c>
      <c r="O230" s="70">
        <f>'TRA_Stock EU28'!O230-'TRA_Stock UK'!O230</f>
        <v>861.84725867112456</v>
      </c>
      <c r="P230" s="70">
        <f>'TRA_Stock EU28'!P230-'TRA_Stock UK'!P230</f>
        <v>866.04202952359185</v>
      </c>
      <c r="Q230" s="70">
        <f>'TRA_Stock EU28'!Q230-'TRA_Stock UK'!Q230</f>
        <v>926.19806189925248</v>
      </c>
      <c r="R230" s="70">
        <f>'TRA_Stock EU28'!R230-'TRA_Stock UK'!R230</f>
        <v>943.85261964951883</v>
      </c>
      <c r="S230" s="70">
        <f>'TRA_Stock EU28'!S230-'TRA_Stock UK'!S230</f>
        <v>968.66180138167817</v>
      </c>
      <c r="T230" s="70">
        <f>'TRA_Stock EU28'!T230-'TRA_Stock UK'!T230</f>
        <v>992.30345864466165</v>
      </c>
      <c r="U230" s="70">
        <f>'TRA_Stock EU28'!U230-'TRA_Stock UK'!U230</f>
        <v>1014.0017965008678</v>
      </c>
      <c r="V230" s="70">
        <f>'TRA_Stock EU28'!V230-'TRA_Stock UK'!V230</f>
        <v>1034.5832766173978</v>
      </c>
      <c r="W230" s="70">
        <f>'TRA_Stock EU28'!W230-'TRA_Stock UK'!W230</f>
        <v>1053.7339233855871</v>
      </c>
      <c r="X230" s="70">
        <f>'TRA_Stock EU28'!X230-'TRA_Stock UK'!X230</f>
        <v>1071.5635452159408</v>
      </c>
      <c r="Y230" s="70">
        <f>'TRA_Stock EU28'!Y230-'TRA_Stock UK'!Y230</f>
        <v>1091.4171953016355</v>
      </c>
      <c r="Z230" s="70">
        <f>'TRA_Stock EU28'!Z230-'TRA_Stock UK'!Z230</f>
        <v>1110.3402343815978</v>
      </c>
      <c r="AA230" s="70">
        <f>'TRA_Stock EU28'!AA230-'TRA_Stock UK'!AA230</f>
        <v>1128.4996588879833</v>
      </c>
      <c r="AB230" s="70">
        <f>'TRA_Stock EU28'!AB230-'TRA_Stock UK'!AB230</f>
        <v>1146.192234095711</v>
      </c>
      <c r="AC230" s="70">
        <f>'TRA_Stock EU28'!AC230-'TRA_Stock UK'!AC230</f>
        <v>1163.8057071240851</v>
      </c>
      <c r="AD230" s="70">
        <f>'TRA_Stock EU28'!AD230-'TRA_Stock UK'!AD230</f>
        <v>1181.4719883471728</v>
      </c>
      <c r="AE230" s="70">
        <f>'TRA_Stock EU28'!AE230-'TRA_Stock UK'!AE230</f>
        <v>1199.2672993460867</v>
      </c>
      <c r="AF230" s="70">
        <f>'TRA_Stock EU28'!AF230-'TRA_Stock UK'!AF230</f>
        <v>1216.879276670365</v>
      </c>
      <c r="AG230" s="70">
        <f>'TRA_Stock EU28'!AG230-'TRA_Stock UK'!AG230</f>
        <v>1234.3176817059084</v>
      </c>
      <c r="AH230" s="70">
        <f>'TRA_Stock EU28'!AH230-'TRA_Stock UK'!AH230</f>
        <v>1251.216212162949</v>
      </c>
      <c r="AI230" s="70">
        <f>'TRA_Stock EU28'!AI230-'TRA_Stock UK'!AI230</f>
        <v>1265.4224884631033</v>
      </c>
      <c r="AJ230" s="70">
        <f>'TRA_Stock EU28'!AJ230-'TRA_Stock UK'!AJ230</f>
        <v>1279.8879806734726</v>
      </c>
      <c r="AK230" s="70">
        <f>'TRA_Stock EU28'!AK230-'TRA_Stock UK'!AK230</f>
        <v>1294.3791671575957</v>
      </c>
      <c r="AL230" s="70">
        <f>'TRA_Stock EU28'!AL230-'TRA_Stock UK'!AL230</f>
        <v>1309.020244400105</v>
      </c>
      <c r="AM230" s="70">
        <f>'TRA_Stock EU28'!AM230-'TRA_Stock UK'!AM230</f>
        <v>1323.9926079276206</v>
      </c>
      <c r="AN230" s="70">
        <f>'TRA_Stock EU28'!AN230-'TRA_Stock UK'!AN230</f>
        <v>1338.8355259194941</v>
      </c>
      <c r="AO230" s="70">
        <f>'TRA_Stock EU28'!AO230-'TRA_Stock UK'!AO230</f>
        <v>1354.5074740346188</v>
      </c>
      <c r="AP230" s="70">
        <f>'TRA_Stock EU28'!AP230-'TRA_Stock UK'!AP230</f>
        <v>1370.7634659925482</v>
      </c>
      <c r="AQ230" s="70">
        <f>'TRA_Stock EU28'!AQ230-'TRA_Stock UK'!AQ230</f>
        <v>1387.2980860421565</v>
      </c>
      <c r="AR230" s="70">
        <f>'TRA_Stock EU28'!AR230-'TRA_Stock UK'!AR230</f>
        <v>1403.9864336245917</v>
      </c>
      <c r="AS230" s="70">
        <f>'TRA_Stock EU28'!AS230-'TRA_Stock UK'!AS230</f>
        <v>1421.0247508225627</v>
      </c>
      <c r="AT230" s="70">
        <f>'TRA_Stock EU28'!AT230-'TRA_Stock UK'!AT230</f>
        <v>1438.2780838468389</v>
      </c>
      <c r="AU230" s="70">
        <f>'TRA_Stock EU28'!AU230-'TRA_Stock UK'!AU230</f>
        <v>1455.8383109929332</v>
      </c>
      <c r="AV230" s="70">
        <f>'TRA_Stock EU28'!AV230-'TRA_Stock UK'!AV230</f>
        <v>1473.9426948619919</v>
      </c>
      <c r="AW230" s="70">
        <f>'TRA_Stock EU28'!AW230-'TRA_Stock UK'!AW230</f>
        <v>1492.2558171178184</v>
      </c>
      <c r="AX230" s="70">
        <f>'TRA_Stock EU28'!AX230-'TRA_Stock UK'!AX230</f>
        <v>1510.3922152942082</v>
      </c>
      <c r="AY230" s="70">
        <f>'TRA_Stock EU28'!AY230-'TRA_Stock UK'!AY230</f>
        <v>1528.5948353058941</v>
      </c>
      <c r="AZ230" s="70">
        <f>'TRA_Stock EU28'!AZ230-'TRA_Stock UK'!AZ230</f>
        <v>1546.7523571617501</v>
      </c>
    </row>
    <row r="231" spans="1:52" x14ac:dyDescent="0.35">
      <c r="A231" s="75" t="s">
        <v>907</v>
      </c>
      <c r="B231" s="70">
        <f>'TRA_Stock EU28'!B231-'TRA_Stock UK'!B231</f>
        <v>0</v>
      </c>
      <c r="C231" s="70">
        <f>'TRA_Stock EU28'!C231-'TRA_Stock UK'!C231</f>
        <v>0</v>
      </c>
      <c r="D231" s="70">
        <f>'TRA_Stock EU28'!D231-'TRA_Stock UK'!D231</f>
        <v>0</v>
      </c>
      <c r="E231" s="70">
        <f>'TRA_Stock EU28'!E231-'TRA_Stock UK'!E231</f>
        <v>0</v>
      </c>
      <c r="F231" s="70">
        <f>'TRA_Stock EU28'!F231-'TRA_Stock UK'!F231</f>
        <v>0</v>
      </c>
      <c r="G231" s="70">
        <f>'TRA_Stock EU28'!G231-'TRA_Stock UK'!G231</f>
        <v>0</v>
      </c>
      <c r="H231" s="70">
        <f>'TRA_Stock EU28'!H231-'TRA_Stock UK'!H231</f>
        <v>0</v>
      </c>
      <c r="I231" s="70">
        <f>'TRA_Stock EU28'!I231-'TRA_Stock UK'!I231</f>
        <v>0</v>
      </c>
      <c r="J231" s="70">
        <f>'TRA_Stock EU28'!J231-'TRA_Stock UK'!J231</f>
        <v>0</v>
      </c>
      <c r="K231" s="70">
        <f>'TRA_Stock EU28'!K231-'TRA_Stock UK'!K231</f>
        <v>0</v>
      </c>
      <c r="L231" s="70">
        <f>'TRA_Stock EU28'!L231-'TRA_Stock UK'!L231</f>
        <v>0</v>
      </c>
      <c r="M231" s="70">
        <f>'TRA_Stock EU28'!M231-'TRA_Stock UK'!M231</f>
        <v>0</v>
      </c>
      <c r="N231" s="70">
        <f>'TRA_Stock EU28'!N231-'TRA_Stock UK'!N231</f>
        <v>0</v>
      </c>
      <c r="O231" s="70">
        <f>'TRA_Stock EU28'!O231-'TRA_Stock UK'!O231</f>
        <v>0</v>
      </c>
      <c r="P231" s="70">
        <f>'TRA_Stock EU28'!P231-'TRA_Stock UK'!P231</f>
        <v>0</v>
      </c>
      <c r="Q231" s="70">
        <f>'TRA_Stock EU28'!Q231-'TRA_Stock UK'!Q231</f>
        <v>0</v>
      </c>
      <c r="R231" s="70">
        <f>'TRA_Stock EU28'!R231-'TRA_Stock UK'!R231</f>
        <v>1.3410678641627408E-2</v>
      </c>
      <c r="S231" s="70">
        <f>'TRA_Stock EU28'!S231-'TRA_Stock UK'!S231</f>
        <v>2.9271684723896668E-2</v>
      </c>
      <c r="T231" s="70">
        <f>'TRA_Stock EU28'!T231-'TRA_Stock UK'!T231</f>
        <v>4.5485133546309522E-2</v>
      </c>
      <c r="U231" s="70">
        <f>'TRA_Stock EU28'!U231-'TRA_Stock UK'!U231</f>
        <v>6.1932299716589936E-2</v>
      </c>
      <c r="V231" s="70">
        <f>'TRA_Stock EU28'!V231-'TRA_Stock UK'!V231</f>
        <v>7.8968832315576665E-2</v>
      </c>
      <c r="W231" s="70">
        <f>'TRA_Stock EU28'!W231-'TRA_Stock UK'!W231</f>
        <v>9.6191975962013038E-2</v>
      </c>
      <c r="X231" s="70">
        <f>'TRA_Stock EU28'!X231-'TRA_Stock UK'!X231</f>
        <v>0.11318409399966378</v>
      </c>
      <c r="Y231" s="70">
        <f>'TRA_Stock EU28'!Y231-'TRA_Stock UK'!Y231</f>
        <v>0.1310657479209941</v>
      </c>
      <c r="Z231" s="70">
        <f>'TRA_Stock EU28'!Z231-'TRA_Stock UK'!Z231</f>
        <v>0.14784653840011655</v>
      </c>
      <c r="AA231" s="70">
        <f>'TRA_Stock EU28'!AA231-'TRA_Stock UK'!AA231</f>
        <v>0.16461490532394749</v>
      </c>
      <c r="AB231" s="70">
        <f>'TRA_Stock EU28'!AB231-'TRA_Stock UK'!AB231</f>
        <v>0.18198842689906797</v>
      </c>
      <c r="AC231" s="70">
        <f>'TRA_Stock EU28'!AC231-'TRA_Stock UK'!AC231</f>
        <v>0.20011405588953315</v>
      </c>
      <c r="AD231" s="70">
        <f>'TRA_Stock EU28'!AD231-'TRA_Stock UK'!AD231</f>
        <v>0.2178958329035347</v>
      </c>
      <c r="AE231" s="70">
        <f>'TRA_Stock EU28'!AE231-'TRA_Stock UK'!AE231</f>
        <v>0.23623157253320262</v>
      </c>
      <c r="AF231" s="70">
        <f>'TRA_Stock EU28'!AF231-'TRA_Stock UK'!AF231</f>
        <v>0.25479276852998611</v>
      </c>
      <c r="AG231" s="70">
        <f>'TRA_Stock EU28'!AG231-'TRA_Stock UK'!AG231</f>
        <v>0.27407624259052449</v>
      </c>
      <c r="AH231" s="70">
        <f>'TRA_Stock EU28'!AH231-'TRA_Stock UK'!AH231</f>
        <v>0.29350870310546101</v>
      </c>
      <c r="AI231" s="70">
        <f>'TRA_Stock EU28'!AI231-'TRA_Stock UK'!AI231</f>
        <v>0.31164906227985745</v>
      </c>
      <c r="AJ231" s="70">
        <f>'TRA_Stock EU28'!AJ231-'TRA_Stock UK'!AJ231</f>
        <v>0.3301986006143775</v>
      </c>
      <c r="AK231" s="70">
        <f>'TRA_Stock EU28'!AK231-'TRA_Stock UK'!AK231</f>
        <v>0.34923453402198418</v>
      </c>
      <c r="AL231" s="70">
        <f>'TRA_Stock EU28'!AL231-'TRA_Stock UK'!AL231</f>
        <v>0.36903847959990671</v>
      </c>
      <c r="AM231" s="70">
        <f>'TRA_Stock EU28'!AM231-'TRA_Stock UK'!AM231</f>
        <v>0.39012319942735574</v>
      </c>
      <c r="AN231" s="70">
        <f>'TRA_Stock EU28'!AN231-'TRA_Stock UK'!AN231</f>
        <v>0.4306990307837183</v>
      </c>
      <c r="AO231" s="70">
        <f>'TRA_Stock EU28'!AO231-'TRA_Stock UK'!AO231</f>
        <v>0.45203045921071916</v>
      </c>
      <c r="AP231" s="70">
        <f>'TRA_Stock EU28'!AP231-'TRA_Stock UK'!AP231</f>
        <v>0.47638160974255872</v>
      </c>
      <c r="AQ231" s="70">
        <f>'TRA_Stock EU28'!AQ231-'TRA_Stock UK'!AQ231</f>
        <v>0.50238396660026752</v>
      </c>
      <c r="AR231" s="70">
        <f>'TRA_Stock EU28'!AR231-'TRA_Stock UK'!AR231</f>
        <v>0.52919413465520582</v>
      </c>
      <c r="AS231" s="70">
        <f>'TRA_Stock EU28'!AS231-'TRA_Stock UK'!AS231</f>
        <v>0.56084445389360127</v>
      </c>
      <c r="AT231" s="70">
        <f>'TRA_Stock EU28'!AT231-'TRA_Stock UK'!AT231</f>
        <v>0.59344350966445947</v>
      </c>
      <c r="AU231" s="70">
        <f>'TRA_Stock EU28'!AU231-'TRA_Stock UK'!AU231</f>
        <v>0.63340582382936905</v>
      </c>
      <c r="AV231" s="70">
        <f>'TRA_Stock EU28'!AV231-'TRA_Stock UK'!AV231</f>
        <v>0.67169214154611101</v>
      </c>
      <c r="AW231" s="70">
        <f>'TRA_Stock EU28'!AW231-'TRA_Stock UK'!AW231</f>
        <v>0.71096023917329809</v>
      </c>
      <c r="AX231" s="70">
        <f>'TRA_Stock EU28'!AX231-'TRA_Stock UK'!AX231</f>
        <v>0.75485278947123924</v>
      </c>
      <c r="AY231" s="70">
        <f>'TRA_Stock EU28'!AY231-'TRA_Stock UK'!AY231</f>
        <v>0.80508764099853547</v>
      </c>
      <c r="AZ231" s="70">
        <f>'TRA_Stock EU28'!AZ231-'TRA_Stock UK'!AZ231</f>
        <v>0.85648127312435318</v>
      </c>
    </row>
    <row r="232" spans="1:52" x14ac:dyDescent="0.35">
      <c r="A232" s="75" t="s">
        <v>898</v>
      </c>
      <c r="B232" s="70">
        <f>'TRA_Stock EU28'!B232-'TRA_Stock UK'!B232</f>
        <v>0</v>
      </c>
      <c r="C232" s="70">
        <f>'TRA_Stock EU28'!C232-'TRA_Stock UK'!C232</f>
        <v>0</v>
      </c>
      <c r="D232" s="70">
        <f>'TRA_Stock EU28'!D232-'TRA_Stock UK'!D232</f>
        <v>0</v>
      </c>
      <c r="E232" s="70">
        <f>'TRA_Stock EU28'!E232-'TRA_Stock UK'!E232</f>
        <v>0</v>
      </c>
      <c r="F232" s="70">
        <f>'TRA_Stock EU28'!F232-'TRA_Stock UK'!F232</f>
        <v>0</v>
      </c>
      <c r="G232" s="70">
        <f>'TRA_Stock EU28'!G232-'TRA_Stock UK'!G232</f>
        <v>0</v>
      </c>
      <c r="H232" s="70">
        <f>'TRA_Stock EU28'!H232-'TRA_Stock UK'!H232</f>
        <v>0</v>
      </c>
      <c r="I232" s="70">
        <f>'TRA_Stock EU28'!I232-'TRA_Stock UK'!I232</f>
        <v>0</v>
      </c>
      <c r="J232" s="70">
        <f>'TRA_Stock EU28'!J232-'TRA_Stock UK'!J232</f>
        <v>0</v>
      </c>
      <c r="K232" s="70">
        <f>'TRA_Stock EU28'!K232-'TRA_Stock UK'!K232</f>
        <v>0</v>
      </c>
      <c r="L232" s="70">
        <f>'TRA_Stock EU28'!L232-'TRA_Stock UK'!L232</f>
        <v>0</v>
      </c>
      <c r="M232" s="70">
        <f>'TRA_Stock EU28'!M232-'TRA_Stock UK'!M232</f>
        <v>0</v>
      </c>
      <c r="N232" s="70">
        <f>'TRA_Stock EU28'!N232-'TRA_Stock UK'!N232</f>
        <v>0</v>
      </c>
      <c r="O232" s="70">
        <f>'TRA_Stock EU28'!O232-'TRA_Stock UK'!O232</f>
        <v>0</v>
      </c>
      <c r="P232" s="70">
        <f>'TRA_Stock EU28'!P232-'TRA_Stock UK'!P232</f>
        <v>0</v>
      </c>
      <c r="Q232" s="70">
        <f>'TRA_Stock EU28'!Q232-'TRA_Stock UK'!Q232</f>
        <v>0</v>
      </c>
      <c r="R232" s="70">
        <f>'TRA_Stock EU28'!R232-'TRA_Stock UK'!R232</f>
        <v>5.2675668085502956E-10</v>
      </c>
      <c r="S232" s="70">
        <f>'TRA_Stock EU28'!S232-'TRA_Stock UK'!S232</f>
        <v>1.6432274265690267E-9</v>
      </c>
      <c r="T232" s="70">
        <f>'TRA_Stock EU28'!T232-'TRA_Stock UK'!T232</f>
        <v>3.6797422755329589E-9</v>
      </c>
      <c r="U232" s="70">
        <f>'TRA_Stock EU28'!U232-'TRA_Stock UK'!U232</f>
        <v>7.3568494786608794E-9</v>
      </c>
      <c r="V232" s="70">
        <f>'TRA_Stock EU28'!V232-'TRA_Stock UK'!V232</f>
        <v>1.4120024367718505E-8</v>
      </c>
      <c r="W232" s="70">
        <f>'TRA_Stock EU28'!W232-'TRA_Stock UK'!W232</f>
        <v>2.6252399453869572E-8</v>
      </c>
      <c r="X232" s="70">
        <f>'TRA_Stock EU28'!X232-'TRA_Stock UK'!X232</f>
        <v>4.742412601182349E-8</v>
      </c>
      <c r="Y232" s="70">
        <f>'TRA_Stock EU28'!Y232-'TRA_Stock UK'!Y232</f>
        <v>8.670780616457589E-8</v>
      </c>
      <c r="Z232" s="70">
        <f>'TRA_Stock EU28'!Z232-'TRA_Stock UK'!Z232</f>
        <v>1.5165478767930352E-7</v>
      </c>
      <c r="AA232" s="70">
        <f>'TRA_Stock EU28'!AA232-'TRA_Stock UK'!AA232</f>
        <v>2.6550061564956002E-7</v>
      </c>
      <c r="AB232" s="70">
        <f>'TRA_Stock EU28'!AB232-'TRA_Stock UK'!AB232</f>
        <v>4.724257248346534E-7</v>
      </c>
      <c r="AC232" s="70">
        <f>'TRA_Stock EU28'!AC232-'TRA_Stock UK'!AC232</f>
        <v>8.5101666942881561E-7</v>
      </c>
      <c r="AD232" s="70">
        <f>'TRA_Stock EU28'!AD232-'TRA_Stock UK'!AD232</f>
        <v>1.4969813148500501E-6</v>
      </c>
      <c r="AE232" s="70">
        <f>'TRA_Stock EU28'!AE232-'TRA_Stock UK'!AE232</f>
        <v>2.6585821420974161E-6</v>
      </c>
      <c r="AF232" s="70">
        <f>'TRA_Stock EU28'!AF232-'TRA_Stock UK'!AF232</f>
        <v>4.6911973438114706E-6</v>
      </c>
      <c r="AG232" s="70">
        <f>'TRA_Stock EU28'!AG232-'TRA_Stock UK'!AG232</f>
        <v>8.3359825510462914E-6</v>
      </c>
      <c r="AH232" s="70">
        <f>'TRA_Stock EU28'!AH232-'TRA_Stock UK'!AH232</f>
        <v>1.4638468213591326E-5</v>
      </c>
      <c r="AI232" s="70">
        <f>'TRA_Stock EU28'!AI232-'TRA_Stock UK'!AI232</f>
        <v>2.4960019781264393E-5</v>
      </c>
      <c r="AJ232" s="70">
        <f>'TRA_Stock EU28'!AJ232-'TRA_Stock UK'!AJ232</f>
        <v>4.2814722743151541E-5</v>
      </c>
      <c r="AK232" s="70">
        <f>'TRA_Stock EU28'!AK232-'TRA_Stock UK'!AK232</f>
        <v>7.3561235204984215E-5</v>
      </c>
      <c r="AL232" s="70">
        <f>'TRA_Stock EU28'!AL232-'TRA_Stock UK'!AL232</f>
        <v>1.2677872065391322E-4</v>
      </c>
      <c r="AM232" s="70">
        <f>'TRA_Stock EU28'!AM232-'TRA_Stock UK'!AM232</f>
        <v>2.2004821376377188E-4</v>
      </c>
      <c r="AN232" s="70">
        <f>'TRA_Stock EU28'!AN232-'TRA_Stock UK'!AN232</f>
        <v>5.0915310446907373E-4</v>
      </c>
      <c r="AO232" s="70">
        <f>'TRA_Stock EU28'!AO232-'TRA_Stock UK'!AO232</f>
        <v>7.537098836605412E-4</v>
      </c>
      <c r="AP232" s="70">
        <f>'TRA_Stock EU28'!AP232-'TRA_Stock UK'!AP232</f>
        <v>1.1907254198093387E-3</v>
      </c>
      <c r="AQ232" s="70">
        <f>'TRA_Stock EU28'!AQ232-'TRA_Stock UK'!AQ232</f>
        <v>1.9077225772787542E-3</v>
      </c>
      <c r="AR232" s="70">
        <f>'TRA_Stock EU28'!AR232-'TRA_Stock UK'!AR232</f>
        <v>3.0116590655464566E-3</v>
      </c>
      <c r="AS232" s="70">
        <f>'TRA_Stock EU28'!AS232-'TRA_Stock UK'!AS232</f>
        <v>4.92463879922065E-3</v>
      </c>
      <c r="AT232" s="70">
        <f>'TRA_Stock EU28'!AT232-'TRA_Stock UK'!AT232</f>
        <v>7.7360846750283967E-3</v>
      </c>
      <c r="AU232" s="70">
        <f>'TRA_Stock EU28'!AU232-'TRA_Stock UK'!AU232</f>
        <v>1.2515212828555028E-2</v>
      </c>
      <c r="AV232" s="70">
        <f>'TRA_Stock EU28'!AV232-'TRA_Stock UK'!AV232</f>
        <v>1.8674366438102538E-2</v>
      </c>
      <c r="AW232" s="70">
        <f>'TRA_Stock EU28'!AW232-'TRA_Stock UK'!AW232</f>
        <v>2.6949822934602762E-2</v>
      </c>
      <c r="AX232" s="70">
        <f>'TRA_Stock EU28'!AX232-'TRA_Stock UK'!AX232</f>
        <v>3.871649538453166E-2</v>
      </c>
      <c r="AY232" s="70">
        <f>'TRA_Stock EU28'!AY232-'TRA_Stock UK'!AY232</f>
        <v>5.5420399173545874E-2</v>
      </c>
      <c r="AZ232" s="70">
        <f>'TRA_Stock EU28'!AZ232-'TRA_Stock UK'!AZ232</f>
        <v>7.6058834520936563E-2</v>
      </c>
    </row>
    <row r="233" spans="1:52" x14ac:dyDescent="0.35">
      <c r="A233" s="75" t="s">
        <v>908</v>
      </c>
      <c r="B233" s="70">
        <f>'TRA_Stock EU28'!B233-'TRA_Stock UK'!B233</f>
        <v>0</v>
      </c>
      <c r="C233" s="70">
        <f>'TRA_Stock EU28'!C233-'TRA_Stock UK'!C233</f>
        <v>0</v>
      </c>
      <c r="D233" s="70">
        <f>'TRA_Stock EU28'!D233-'TRA_Stock UK'!D233</f>
        <v>0</v>
      </c>
      <c r="E233" s="70">
        <f>'TRA_Stock EU28'!E233-'TRA_Stock UK'!E233</f>
        <v>0</v>
      </c>
      <c r="F233" s="70">
        <f>'TRA_Stock EU28'!F233-'TRA_Stock UK'!F233</f>
        <v>0</v>
      </c>
      <c r="G233" s="70">
        <f>'TRA_Stock EU28'!G233-'TRA_Stock UK'!G233</f>
        <v>0</v>
      </c>
      <c r="H233" s="70">
        <f>'TRA_Stock EU28'!H233-'TRA_Stock UK'!H233</f>
        <v>0</v>
      </c>
      <c r="I233" s="70">
        <f>'TRA_Stock EU28'!I233-'TRA_Stock UK'!I233</f>
        <v>0</v>
      </c>
      <c r="J233" s="70">
        <f>'TRA_Stock EU28'!J233-'TRA_Stock UK'!J233</f>
        <v>0</v>
      </c>
      <c r="K233" s="70">
        <f>'TRA_Stock EU28'!K233-'TRA_Stock UK'!K233</f>
        <v>0</v>
      </c>
      <c r="L233" s="70">
        <f>'TRA_Stock EU28'!L233-'TRA_Stock UK'!L233</f>
        <v>0</v>
      </c>
      <c r="M233" s="70">
        <f>'TRA_Stock EU28'!M233-'TRA_Stock UK'!M233</f>
        <v>0</v>
      </c>
      <c r="N233" s="70">
        <f>'TRA_Stock EU28'!N233-'TRA_Stock UK'!N233</f>
        <v>0</v>
      </c>
      <c r="O233" s="70">
        <f>'TRA_Stock EU28'!O233-'TRA_Stock UK'!O233</f>
        <v>0</v>
      </c>
      <c r="P233" s="70">
        <f>'TRA_Stock EU28'!P233-'TRA_Stock UK'!P233</f>
        <v>0</v>
      </c>
      <c r="Q233" s="70">
        <f>'TRA_Stock EU28'!Q233-'TRA_Stock UK'!Q233</f>
        <v>0</v>
      </c>
      <c r="R233" s="70">
        <f>'TRA_Stock EU28'!R233-'TRA_Stock UK'!R233</f>
        <v>0</v>
      </c>
      <c r="S233" s="70">
        <f>'TRA_Stock EU28'!S233-'TRA_Stock UK'!S233</f>
        <v>0</v>
      </c>
      <c r="T233" s="70">
        <f>'TRA_Stock EU28'!T233-'TRA_Stock UK'!T233</f>
        <v>0</v>
      </c>
      <c r="U233" s="70">
        <f>'TRA_Stock EU28'!U233-'TRA_Stock UK'!U233</f>
        <v>0</v>
      </c>
      <c r="V233" s="70">
        <f>'TRA_Stock EU28'!V233-'TRA_Stock UK'!V233</f>
        <v>0</v>
      </c>
      <c r="W233" s="70">
        <f>'TRA_Stock EU28'!W233-'TRA_Stock UK'!W233</f>
        <v>0</v>
      </c>
      <c r="X233" s="70">
        <f>'TRA_Stock EU28'!X233-'TRA_Stock UK'!X233</f>
        <v>0</v>
      </c>
      <c r="Y233" s="70">
        <f>'TRA_Stock EU28'!Y233-'TRA_Stock UK'!Y233</f>
        <v>0</v>
      </c>
      <c r="Z233" s="70">
        <f>'TRA_Stock EU28'!Z233-'TRA_Stock UK'!Z233</f>
        <v>0</v>
      </c>
      <c r="AA233" s="70">
        <f>'TRA_Stock EU28'!AA233-'TRA_Stock UK'!AA233</f>
        <v>0</v>
      </c>
      <c r="AB233" s="70">
        <f>'TRA_Stock EU28'!AB233-'TRA_Stock UK'!AB233</f>
        <v>0</v>
      </c>
      <c r="AC233" s="70">
        <f>'TRA_Stock EU28'!AC233-'TRA_Stock UK'!AC233</f>
        <v>0</v>
      </c>
      <c r="AD233" s="70">
        <f>'TRA_Stock EU28'!AD233-'TRA_Stock UK'!AD233</f>
        <v>0</v>
      </c>
      <c r="AE233" s="70">
        <f>'TRA_Stock EU28'!AE233-'TRA_Stock UK'!AE233</f>
        <v>0</v>
      </c>
      <c r="AF233" s="70">
        <f>'TRA_Stock EU28'!AF233-'TRA_Stock UK'!AF233</f>
        <v>0</v>
      </c>
      <c r="AG233" s="70">
        <f>'TRA_Stock EU28'!AG233-'TRA_Stock UK'!AG233</f>
        <v>0</v>
      </c>
      <c r="AH233" s="70">
        <f>'TRA_Stock EU28'!AH233-'TRA_Stock UK'!AH233</f>
        <v>0</v>
      </c>
      <c r="AI233" s="70">
        <f>'TRA_Stock EU28'!AI233-'TRA_Stock UK'!AI233</f>
        <v>0</v>
      </c>
      <c r="AJ233" s="70">
        <f>'TRA_Stock EU28'!AJ233-'TRA_Stock UK'!AJ233</f>
        <v>0</v>
      </c>
      <c r="AK233" s="70">
        <f>'TRA_Stock EU28'!AK233-'TRA_Stock UK'!AK233</f>
        <v>0</v>
      </c>
      <c r="AL233" s="70">
        <f>'TRA_Stock EU28'!AL233-'TRA_Stock UK'!AL233</f>
        <v>0</v>
      </c>
      <c r="AM233" s="70">
        <f>'TRA_Stock EU28'!AM233-'TRA_Stock UK'!AM233</f>
        <v>0</v>
      </c>
      <c r="AN233" s="70">
        <f>'TRA_Stock EU28'!AN233-'TRA_Stock UK'!AN233</f>
        <v>0</v>
      </c>
      <c r="AO233" s="70">
        <f>'TRA_Stock EU28'!AO233-'TRA_Stock UK'!AO233</f>
        <v>0</v>
      </c>
      <c r="AP233" s="70">
        <f>'TRA_Stock EU28'!AP233-'TRA_Stock UK'!AP233</f>
        <v>0</v>
      </c>
      <c r="AQ233" s="70">
        <f>'TRA_Stock EU28'!AQ233-'TRA_Stock UK'!AQ233</f>
        <v>0</v>
      </c>
      <c r="AR233" s="70">
        <f>'TRA_Stock EU28'!AR233-'TRA_Stock UK'!AR233</f>
        <v>0</v>
      </c>
      <c r="AS233" s="70">
        <f>'TRA_Stock EU28'!AS233-'TRA_Stock UK'!AS233</f>
        <v>0</v>
      </c>
      <c r="AT233" s="70">
        <f>'TRA_Stock EU28'!AT233-'TRA_Stock UK'!AT233</f>
        <v>0</v>
      </c>
      <c r="AU233" s="70">
        <f>'TRA_Stock EU28'!AU233-'TRA_Stock UK'!AU233</f>
        <v>0</v>
      </c>
      <c r="AV233" s="70">
        <f>'TRA_Stock EU28'!AV233-'TRA_Stock UK'!AV233</f>
        <v>0</v>
      </c>
      <c r="AW233" s="70">
        <f>'TRA_Stock EU28'!AW233-'TRA_Stock UK'!AW233</f>
        <v>0</v>
      </c>
      <c r="AX233" s="70">
        <f>'TRA_Stock EU28'!AX233-'TRA_Stock UK'!AX233</f>
        <v>0</v>
      </c>
      <c r="AY233" s="70">
        <f>'TRA_Stock EU28'!AY233-'TRA_Stock UK'!AY233</f>
        <v>0</v>
      </c>
      <c r="AZ233" s="70">
        <f>'TRA_Stock EU28'!AZ233-'TRA_Stock UK'!AZ233</f>
        <v>0</v>
      </c>
    </row>
    <row r="234" spans="1:52" x14ac:dyDescent="0.35">
      <c r="A234" s="75" t="s">
        <v>909</v>
      </c>
      <c r="B234" s="70">
        <f>'TRA_Stock EU28'!B234-'TRA_Stock UK'!B234</f>
        <v>0</v>
      </c>
      <c r="C234" s="70">
        <f>'TRA_Stock EU28'!C234-'TRA_Stock UK'!C234</f>
        <v>0</v>
      </c>
      <c r="D234" s="70">
        <f>'TRA_Stock EU28'!D234-'TRA_Stock UK'!D234</f>
        <v>0</v>
      </c>
      <c r="E234" s="70">
        <f>'TRA_Stock EU28'!E234-'TRA_Stock UK'!E234</f>
        <v>0</v>
      </c>
      <c r="F234" s="70">
        <f>'TRA_Stock EU28'!F234-'TRA_Stock UK'!F234</f>
        <v>0</v>
      </c>
      <c r="G234" s="70">
        <f>'TRA_Stock EU28'!G234-'TRA_Stock UK'!G234</f>
        <v>0</v>
      </c>
      <c r="H234" s="70">
        <f>'TRA_Stock EU28'!H234-'TRA_Stock UK'!H234</f>
        <v>0</v>
      </c>
      <c r="I234" s="70">
        <f>'TRA_Stock EU28'!I234-'TRA_Stock UK'!I234</f>
        <v>0</v>
      </c>
      <c r="J234" s="70">
        <f>'TRA_Stock EU28'!J234-'TRA_Stock UK'!J234</f>
        <v>0</v>
      </c>
      <c r="K234" s="70">
        <f>'TRA_Stock EU28'!K234-'TRA_Stock UK'!K234</f>
        <v>0</v>
      </c>
      <c r="L234" s="70">
        <f>'TRA_Stock EU28'!L234-'TRA_Stock UK'!L234</f>
        <v>0</v>
      </c>
      <c r="M234" s="70">
        <f>'TRA_Stock EU28'!M234-'TRA_Stock UK'!M234</f>
        <v>0</v>
      </c>
      <c r="N234" s="70">
        <f>'TRA_Stock EU28'!N234-'TRA_Stock UK'!N234</f>
        <v>0</v>
      </c>
      <c r="O234" s="70">
        <f>'TRA_Stock EU28'!O234-'TRA_Stock UK'!O234</f>
        <v>0</v>
      </c>
      <c r="P234" s="70">
        <f>'TRA_Stock EU28'!P234-'TRA_Stock UK'!P234</f>
        <v>0</v>
      </c>
      <c r="Q234" s="70">
        <f>'TRA_Stock EU28'!Q234-'TRA_Stock UK'!Q234</f>
        <v>0</v>
      </c>
      <c r="R234" s="70">
        <f>'TRA_Stock EU28'!R234-'TRA_Stock UK'!R234</f>
        <v>0</v>
      </c>
      <c r="S234" s="70">
        <f>'TRA_Stock EU28'!S234-'TRA_Stock UK'!S234</f>
        <v>0</v>
      </c>
      <c r="T234" s="70">
        <f>'TRA_Stock EU28'!T234-'TRA_Stock UK'!T234</f>
        <v>0</v>
      </c>
      <c r="U234" s="70">
        <f>'TRA_Stock EU28'!U234-'TRA_Stock UK'!U234</f>
        <v>0</v>
      </c>
      <c r="V234" s="70">
        <f>'TRA_Stock EU28'!V234-'TRA_Stock UK'!V234</f>
        <v>0</v>
      </c>
      <c r="W234" s="70">
        <f>'TRA_Stock EU28'!W234-'TRA_Stock UK'!W234</f>
        <v>0</v>
      </c>
      <c r="X234" s="70">
        <f>'TRA_Stock EU28'!X234-'TRA_Stock UK'!X234</f>
        <v>0</v>
      </c>
      <c r="Y234" s="70">
        <f>'TRA_Stock EU28'!Y234-'TRA_Stock UK'!Y234</f>
        <v>0</v>
      </c>
      <c r="Z234" s="70">
        <f>'TRA_Stock EU28'!Z234-'TRA_Stock UK'!Z234</f>
        <v>0</v>
      </c>
      <c r="AA234" s="70">
        <f>'TRA_Stock EU28'!AA234-'TRA_Stock UK'!AA234</f>
        <v>0</v>
      </c>
      <c r="AB234" s="70">
        <f>'TRA_Stock EU28'!AB234-'TRA_Stock UK'!AB234</f>
        <v>0</v>
      </c>
      <c r="AC234" s="70">
        <f>'TRA_Stock EU28'!AC234-'TRA_Stock UK'!AC234</f>
        <v>0</v>
      </c>
      <c r="AD234" s="70">
        <f>'TRA_Stock EU28'!AD234-'TRA_Stock UK'!AD234</f>
        <v>0</v>
      </c>
      <c r="AE234" s="70">
        <f>'TRA_Stock EU28'!AE234-'TRA_Stock UK'!AE234</f>
        <v>0</v>
      </c>
      <c r="AF234" s="70">
        <f>'TRA_Stock EU28'!AF234-'TRA_Stock UK'!AF234</f>
        <v>0</v>
      </c>
      <c r="AG234" s="70">
        <f>'TRA_Stock EU28'!AG234-'TRA_Stock UK'!AG234</f>
        <v>0</v>
      </c>
      <c r="AH234" s="70">
        <f>'TRA_Stock EU28'!AH234-'TRA_Stock UK'!AH234</f>
        <v>0</v>
      </c>
      <c r="AI234" s="70">
        <f>'TRA_Stock EU28'!AI234-'TRA_Stock UK'!AI234</f>
        <v>0</v>
      </c>
      <c r="AJ234" s="70">
        <f>'TRA_Stock EU28'!AJ234-'TRA_Stock UK'!AJ234</f>
        <v>0</v>
      </c>
      <c r="AK234" s="70">
        <f>'TRA_Stock EU28'!AK234-'TRA_Stock UK'!AK234</f>
        <v>0</v>
      </c>
      <c r="AL234" s="70">
        <f>'TRA_Stock EU28'!AL234-'TRA_Stock UK'!AL234</f>
        <v>0</v>
      </c>
      <c r="AM234" s="70">
        <f>'TRA_Stock EU28'!AM234-'TRA_Stock UK'!AM234</f>
        <v>0</v>
      </c>
      <c r="AN234" s="70">
        <f>'TRA_Stock EU28'!AN234-'TRA_Stock UK'!AN234</f>
        <v>0</v>
      </c>
      <c r="AO234" s="70">
        <f>'TRA_Stock EU28'!AO234-'TRA_Stock UK'!AO234</f>
        <v>0</v>
      </c>
      <c r="AP234" s="70">
        <f>'TRA_Stock EU28'!AP234-'TRA_Stock UK'!AP234</f>
        <v>0</v>
      </c>
      <c r="AQ234" s="70">
        <f>'TRA_Stock EU28'!AQ234-'TRA_Stock UK'!AQ234</f>
        <v>0</v>
      </c>
      <c r="AR234" s="70">
        <f>'TRA_Stock EU28'!AR234-'TRA_Stock UK'!AR234</f>
        <v>0</v>
      </c>
      <c r="AS234" s="70">
        <f>'TRA_Stock EU28'!AS234-'TRA_Stock UK'!AS234</f>
        <v>0</v>
      </c>
      <c r="AT234" s="70">
        <f>'TRA_Stock EU28'!AT234-'TRA_Stock UK'!AT234</f>
        <v>0</v>
      </c>
      <c r="AU234" s="70">
        <f>'TRA_Stock EU28'!AU234-'TRA_Stock UK'!AU234</f>
        <v>0</v>
      </c>
      <c r="AV234" s="70">
        <f>'TRA_Stock EU28'!AV234-'TRA_Stock UK'!AV234</f>
        <v>0</v>
      </c>
      <c r="AW234" s="70">
        <f>'TRA_Stock EU28'!AW234-'TRA_Stock UK'!AW234</f>
        <v>0</v>
      </c>
      <c r="AX234" s="70">
        <f>'TRA_Stock EU28'!AX234-'TRA_Stock UK'!AX234</f>
        <v>0</v>
      </c>
      <c r="AY234" s="70">
        <f>'TRA_Stock EU28'!AY234-'TRA_Stock UK'!AY234</f>
        <v>0</v>
      </c>
      <c r="AZ234" s="70">
        <f>'TRA_Stock EU28'!AZ234-'TRA_Stock UK'!AZ234</f>
        <v>0</v>
      </c>
    </row>
    <row r="235" spans="1:52" x14ac:dyDescent="0.35">
      <c r="A235" s="76" t="s">
        <v>910</v>
      </c>
      <c r="B235" s="55">
        <f>'TRA_Stock EU28'!B235-'TRA_Stock UK'!B235</f>
        <v>0</v>
      </c>
      <c r="C235" s="55">
        <f>'TRA_Stock EU28'!C235-'TRA_Stock UK'!C235</f>
        <v>0</v>
      </c>
      <c r="D235" s="55">
        <f>'TRA_Stock EU28'!D235-'TRA_Stock UK'!D235</f>
        <v>0</v>
      </c>
      <c r="E235" s="55">
        <f>'TRA_Stock EU28'!E235-'TRA_Stock UK'!E235</f>
        <v>0</v>
      </c>
      <c r="F235" s="55">
        <f>'TRA_Stock EU28'!F235-'TRA_Stock UK'!F235</f>
        <v>0</v>
      </c>
      <c r="G235" s="55">
        <f>'TRA_Stock EU28'!G235-'TRA_Stock UK'!G235</f>
        <v>0</v>
      </c>
      <c r="H235" s="55">
        <f>'TRA_Stock EU28'!H235-'TRA_Stock UK'!H235</f>
        <v>0</v>
      </c>
      <c r="I235" s="55">
        <f>'TRA_Stock EU28'!I235-'TRA_Stock UK'!I235</f>
        <v>0</v>
      </c>
      <c r="J235" s="55">
        <f>'TRA_Stock EU28'!J235-'TRA_Stock UK'!J235</f>
        <v>0</v>
      </c>
      <c r="K235" s="55">
        <f>'TRA_Stock EU28'!K235-'TRA_Stock UK'!K235</f>
        <v>0</v>
      </c>
      <c r="L235" s="55">
        <f>'TRA_Stock EU28'!L235-'TRA_Stock UK'!L235</f>
        <v>0</v>
      </c>
      <c r="M235" s="55">
        <f>'TRA_Stock EU28'!M235-'TRA_Stock UK'!M235</f>
        <v>0</v>
      </c>
      <c r="N235" s="55">
        <f>'TRA_Stock EU28'!N235-'TRA_Stock UK'!N235</f>
        <v>0</v>
      </c>
      <c r="O235" s="55">
        <f>'TRA_Stock EU28'!O235-'TRA_Stock UK'!O235</f>
        <v>0</v>
      </c>
      <c r="P235" s="55">
        <f>'TRA_Stock EU28'!P235-'TRA_Stock UK'!P235</f>
        <v>0</v>
      </c>
      <c r="Q235" s="55">
        <f>'TRA_Stock EU28'!Q235-'TRA_Stock UK'!Q235</f>
        <v>0</v>
      </c>
      <c r="R235" s="55">
        <f>'TRA_Stock EU28'!R235-'TRA_Stock UK'!R235</f>
        <v>0</v>
      </c>
      <c r="S235" s="55">
        <f>'TRA_Stock EU28'!S235-'TRA_Stock UK'!S235</f>
        <v>0</v>
      </c>
      <c r="T235" s="55">
        <f>'TRA_Stock EU28'!T235-'TRA_Stock UK'!T235</f>
        <v>0</v>
      </c>
      <c r="U235" s="55">
        <f>'TRA_Stock EU28'!U235-'TRA_Stock UK'!U235</f>
        <v>0</v>
      </c>
      <c r="V235" s="55">
        <f>'TRA_Stock EU28'!V235-'TRA_Stock UK'!V235</f>
        <v>0</v>
      </c>
      <c r="W235" s="55">
        <f>'TRA_Stock EU28'!W235-'TRA_Stock UK'!W235</f>
        <v>0</v>
      </c>
      <c r="X235" s="55">
        <f>'TRA_Stock EU28'!X235-'TRA_Stock UK'!X235</f>
        <v>0</v>
      </c>
      <c r="Y235" s="55">
        <f>'TRA_Stock EU28'!Y235-'TRA_Stock UK'!Y235</f>
        <v>0</v>
      </c>
      <c r="Z235" s="55">
        <f>'TRA_Stock EU28'!Z235-'TRA_Stock UK'!Z235</f>
        <v>0</v>
      </c>
      <c r="AA235" s="55">
        <f>'TRA_Stock EU28'!AA235-'TRA_Stock UK'!AA235</f>
        <v>0</v>
      </c>
      <c r="AB235" s="55">
        <f>'TRA_Stock EU28'!AB235-'TRA_Stock UK'!AB235</f>
        <v>0</v>
      </c>
      <c r="AC235" s="55">
        <f>'TRA_Stock EU28'!AC235-'TRA_Stock UK'!AC235</f>
        <v>0</v>
      </c>
      <c r="AD235" s="55">
        <f>'TRA_Stock EU28'!AD235-'TRA_Stock UK'!AD235</f>
        <v>0</v>
      </c>
      <c r="AE235" s="55">
        <f>'TRA_Stock EU28'!AE235-'TRA_Stock UK'!AE235</f>
        <v>0</v>
      </c>
      <c r="AF235" s="55">
        <f>'TRA_Stock EU28'!AF235-'TRA_Stock UK'!AF235</f>
        <v>0</v>
      </c>
      <c r="AG235" s="55">
        <f>'TRA_Stock EU28'!AG235-'TRA_Stock UK'!AG235</f>
        <v>0</v>
      </c>
      <c r="AH235" s="55">
        <f>'TRA_Stock EU28'!AH235-'TRA_Stock UK'!AH235</f>
        <v>0</v>
      </c>
      <c r="AI235" s="55">
        <f>'TRA_Stock EU28'!AI235-'TRA_Stock UK'!AI235</f>
        <v>0</v>
      </c>
      <c r="AJ235" s="55">
        <f>'TRA_Stock EU28'!AJ235-'TRA_Stock UK'!AJ235</f>
        <v>0</v>
      </c>
      <c r="AK235" s="55">
        <f>'TRA_Stock EU28'!AK235-'TRA_Stock UK'!AK235</f>
        <v>0</v>
      </c>
      <c r="AL235" s="55">
        <f>'TRA_Stock EU28'!AL235-'TRA_Stock UK'!AL235</f>
        <v>0</v>
      </c>
      <c r="AM235" s="55">
        <f>'TRA_Stock EU28'!AM235-'TRA_Stock UK'!AM235</f>
        <v>0</v>
      </c>
      <c r="AN235" s="55">
        <f>'TRA_Stock EU28'!AN235-'TRA_Stock UK'!AN235</f>
        <v>0</v>
      </c>
      <c r="AO235" s="55">
        <f>'TRA_Stock EU28'!AO235-'TRA_Stock UK'!AO235</f>
        <v>0</v>
      </c>
      <c r="AP235" s="55">
        <f>'TRA_Stock EU28'!AP235-'TRA_Stock UK'!AP235</f>
        <v>0</v>
      </c>
      <c r="AQ235" s="55">
        <f>'TRA_Stock EU28'!AQ235-'TRA_Stock UK'!AQ235</f>
        <v>0</v>
      </c>
      <c r="AR235" s="55">
        <f>'TRA_Stock EU28'!AR235-'TRA_Stock UK'!AR235</f>
        <v>0</v>
      </c>
      <c r="AS235" s="55">
        <f>'TRA_Stock EU28'!AS235-'TRA_Stock UK'!AS235</f>
        <v>0</v>
      </c>
      <c r="AT235" s="55">
        <f>'TRA_Stock EU28'!AT235-'TRA_Stock UK'!AT235</f>
        <v>0</v>
      </c>
      <c r="AU235" s="55">
        <f>'TRA_Stock EU28'!AU235-'TRA_Stock UK'!AU235</f>
        <v>0</v>
      </c>
      <c r="AV235" s="55">
        <f>'TRA_Stock EU28'!AV235-'TRA_Stock UK'!AV235</f>
        <v>0</v>
      </c>
      <c r="AW235" s="55">
        <f>'TRA_Stock EU28'!AW235-'TRA_Stock UK'!AW235</f>
        <v>0</v>
      </c>
      <c r="AX235" s="55">
        <f>'TRA_Stock EU28'!AX235-'TRA_Stock UK'!AX235</f>
        <v>0</v>
      </c>
      <c r="AY235" s="55">
        <f>'TRA_Stock EU28'!AY235-'TRA_Stock UK'!AY235</f>
        <v>0</v>
      </c>
      <c r="AZ235" s="55">
        <f>'TRA_Stock EU28'!AZ235-'TRA_Stock UK'!AZ235</f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>
        <f>'TRA_Stock EU28'!B238-'TRA_Stock UK'!B238</f>
        <v>413.90743086934935</v>
      </c>
      <c r="C238" s="68">
        <f>'TRA_Stock EU28'!C238-'TRA_Stock UK'!C238</f>
        <v>427.42021661162431</v>
      </c>
      <c r="D238" s="68">
        <f>'TRA_Stock EU28'!D238-'TRA_Stock UK'!D238</f>
        <v>441.19639775909849</v>
      </c>
      <c r="E238" s="68">
        <f>'TRA_Stock EU28'!E238-'TRA_Stock UK'!E238</f>
        <v>445.98347408000808</v>
      </c>
      <c r="F238" s="68">
        <f>'TRA_Stock EU28'!F238-'TRA_Stock UK'!F238</f>
        <v>462.156761124757</v>
      </c>
      <c r="G238" s="68">
        <f>'TRA_Stock EU28'!G238-'TRA_Stock UK'!G238</f>
        <v>473.70842713732424</v>
      </c>
      <c r="H238" s="68">
        <f>'TRA_Stock EU28'!H238-'TRA_Stock UK'!H238</f>
        <v>480.36358502737335</v>
      </c>
      <c r="I238" s="68">
        <f>'TRA_Stock EU28'!I238-'TRA_Stock UK'!I238</f>
        <v>487.34447739558334</v>
      </c>
      <c r="J238" s="68">
        <f>'TRA_Stock EU28'!J238-'TRA_Stock UK'!J238</f>
        <v>492.54257084552557</v>
      </c>
      <c r="K238" s="68">
        <f>'TRA_Stock EU28'!K238-'TRA_Stock UK'!K238</f>
        <v>482.02450719438843</v>
      </c>
      <c r="L238" s="68">
        <f>'TRA_Stock EU28'!L238-'TRA_Stock UK'!L238</f>
        <v>483.93286413928013</v>
      </c>
      <c r="M238" s="68">
        <f>'TRA_Stock EU28'!M238-'TRA_Stock UK'!M238</f>
        <v>486.08419811373085</v>
      </c>
      <c r="N238" s="68">
        <f>'TRA_Stock EU28'!N238-'TRA_Stock UK'!N238</f>
        <v>483.50478688794988</v>
      </c>
      <c r="O238" s="68">
        <f>'TRA_Stock EU28'!O238-'TRA_Stock UK'!O238</f>
        <v>485.62632458155929</v>
      </c>
      <c r="P238" s="68">
        <f>'TRA_Stock EU28'!P238-'TRA_Stock UK'!P238</f>
        <v>502.73458169485787</v>
      </c>
      <c r="Q238" s="68">
        <f>'TRA_Stock EU28'!Q238-'TRA_Stock UK'!Q238</f>
        <v>480.09408091952525</v>
      </c>
      <c r="R238" s="68">
        <f>'TRA_Stock EU28'!R238-'TRA_Stock UK'!R238</f>
        <v>485.50740194066066</v>
      </c>
      <c r="S238" s="68">
        <f>'TRA_Stock EU28'!S238-'TRA_Stock UK'!S238</f>
        <v>492.73874555219703</v>
      </c>
      <c r="T238" s="68">
        <f>'TRA_Stock EU28'!T238-'TRA_Stock UK'!T238</f>
        <v>499.67014826609585</v>
      </c>
      <c r="U238" s="68">
        <f>'TRA_Stock EU28'!U238-'TRA_Stock UK'!U238</f>
        <v>505.66355972283418</v>
      </c>
      <c r="V238" s="68">
        <f>'TRA_Stock EU28'!V238-'TRA_Stock UK'!V238</f>
        <v>510.80618872102042</v>
      </c>
      <c r="W238" s="68">
        <f>'TRA_Stock EU28'!W238-'TRA_Stock UK'!W238</f>
        <v>515.38988985077197</v>
      </c>
      <c r="X238" s="68">
        <f>'TRA_Stock EU28'!X238-'TRA_Stock UK'!X238</f>
        <v>519.50590208996084</v>
      </c>
      <c r="Y238" s="68">
        <f>'TRA_Stock EU28'!Y238-'TRA_Stock UK'!Y238</f>
        <v>524.02009611692108</v>
      </c>
      <c r="Z238" s="68">
        <f>'TRA_Stock EU28'!Z238-'TRA_Stock UK'!Z238</f>
        <v>528.26121076829179</v>
      </c>
      <c r="AA238" s="68">
        <f>'TRA_Stock EU28'!AA238-'TRA_Stock UK'!AA238</f>
        <v>532.36877998152863</v>
      </c>
      <c r="AB238" s="68">
        <f>'TRA_Stock EU28'!AB238-'TRA_Stock UK'!AB238</f>
        <v>536.49853360753968</v>
      </c>
      <c r="AC238" s="68">
        <f>'TRA_Stock EU28'!AC238-'TRA_Stock UK'!AC238</f>
        <v>540.64188141958891</v>
      </c>
      <c r="AD238" s="68">
        <f>'TRA_Stock EU28'!AD238-'TRA_Stock UK'!AD238</f>
        <v>544.81315202047574</v>
      </c>
      <c r="AE238" s="68">
        <f>'TRA_Stock EU28'!AE238-'TRA_Stock UK'!AE238</f>
        <v>548.97178429205633</v>
      </c>
      <c r="AF238" s="68">
        <f>'TRA_Stock EU28'!AF238-'TRA_Stock UK'!AF238</f>
        <v>553.0956714306443</v>
      </c>
      <c r="AG238" s="68">
        <f>'TRA_Stock EU28'!AG238-'TRA_Stock UK'!AG238</f>
        <v>557.09476112491745</v>
      </c>
      <c r="AH238" s="68">
        <f>'TRA_Stock EU28'!AH238-'TRA_Stock UK'!AH238</f>
        <v>561.04327313451176</v>
      </c>
      <c r="AI238" s="68">
        <f>'TRA_Stock EU28'!AI238-'TRA_Stock UK'!AI238</f>
        <v>565.03154329493827</v>
      </c>
      <c r="AJ238" s="68">
        <f>'TRA_Stock EU28'!AJ238-'TRA_Stock UK'!AJ238</f>
        <v>569.14063371565101</v>
      </c>
      <c r="AK238" s="68">
        <f>'TRA_Stock EU28'!AK238-'TRA_Stock UK'!AK238</f>
        <v>573.43752019382941</v>
      </c>
      <c r="AL238" s="68">
        <f>'TRA_Stock EU28'!AL238-'TRA_Stock UK'!AL238</f>
        <v>577.97845335630018</v>
      </c>
      <c r="AM238" s="68">
        <f>'TRA_Stock EU28'!AM238-'TRA_Stock UK'!AM238</f>
        <v>582.30105233082554</v>
      </c>
      <c r="AN238" s="68">
        <f>'TRA_Stock EU28'!AN238-'TRA_Stock UK'!AN238</f>
        <v>586.82035952488627</v>
      </c>
      <c r="AO238" s="68">
        <f>'TRA_Stock EU28'!AO238-'TRA_Stock UK'!AO238</f>
        <v>591.5079738710225</v>
      </c>
      <c r="AP238" s="68">
        <f>'TRA_Stock EU28'!AP238-'TRA_Stock UK'!AP238</f>
        <v>596.36415607890001</v>
      </c>
      <c r="AQ238" s="68">
        <f>'TRA_Stock EU28'!AQ238-'TRA_Stock UK'!AQ238</f>
        <v>601.06376878261062</v>
      </c>
      <c r="AR238" s="68">
        <f>'TRA_Stock EU28'!AR238-'TRA_Stock UK'!AR238</f>
        <v>605.8981811714425</v>
      </c>
      <c r="AS238" s="68">
        <f>'TRA_Stock EU28'!AS238-'TRA_Stock UK'!AS238</f>
        <v>610.82783056621713</v>
      </c>
      <c r="AT238" s="68">
        <f>'TRA_Stock EU28'!AT238-'TRA_Stock UK'!AT238</f>
        <v>615.96237131530222</v>
      </c>
      <c r="AU238" s="68">
        <f>'TRA_Stock EU28'!AU238-'TRA_Stock UK'!AU238</f>
        <v>621.2640105852546</v>
      </c>
      <c r="AV238" s="68">
        <f>'TRA_Stock EU28'!AV238-'TRA_Stock UK'!AV238</f>
        <v>626.83213807549419</v>
      </c>
      <c r="AW238" s="68">
        <f>'TRA_Stock EU28'!AW238-'TRA_Stock UK'!AW238</f>
        <v>632.58504310989963</v>
      </c>
      <c r="AX238" s="68">
        <f>'TRA_Stock EU28'!AX238-'TRA_Stock UK'!AX238</f>
        <v>638.44688807547107</v>
      </c>
      <c r="AY238" s="68">
        <f>'TRA_Stock EU28'!AY238-'TRA_Stock UK'!AY238</f>
        <v>644.40609285574726</v>
      </c>
      <c r="AZ238" s="68">
        <f>'TRA_Stock EU28'!AZ238-'TRA_Stock UK'!AZ238</f>
        <v>650.41467882029144</v>
      </c>
    </row>
    <row r="239" spans="1:52" x14ac:dyDescent="0.35">
      <c r="A239" s="75" t="s">
        <v>906</v>
      </c>
      <c r="B239" s="70">
        <f>'TRA_Stock EU28'!B239-'TRA_Stock UK'!B239</f>
        <v>413.90743086934935</v>
      </c>
      <c r="C239" s="70">
        <f>'TRA_Stock EU28'!C239-'TRA_Stock UK'!C239</f>
        <v>427.42021661162431</v>
      </c>
      <c r="D239" s="70">
        <f>'TRA_Stock EU28'!D239-'TRA_Stock UK'!D239</f>
        <v>441.19639775909849</v>
      </c>
      <c r="E239" s="70">
        <f>'TRA_Stock EU28'!E239-'TRA_Stock UK'!E239</f>
        <v>445.98347408000808</v>
      </c>
      <c r="F239" s="70">
        <f>'TRA_Stock EU28'!F239-'TRA_Stock UK'!F239</f>
        <v>462.156761124757</v>
      </c>
      <c r="G239" s="70">
        <f>'TRA_Stock EU28'!G239-'TRA_Stock UK'!G239</f>
        <v>473.70842713732424</v>
      </c>
      <c r="H239" s="70">
        <f>'TRA_Stock EU28'!H239-'TRA_Stock UK'!H239</f>
        <v>480.36358502737335</v>
      </c>
      <c r="I239" s="70">
        <f>'TRA_Stock EU28'!I239-'TRA_Stock UK'!I239</f>
        <v>487.34447739558334</v>
      </c>
      <c r="J239" s="70">
        <f>'TRA_Stock EU28'!J239-'TRA_Stock UK'!J239</f>
        <v>492.54257084552557</v>
      </c>
      <c r="K239" s="70">
        <f>'TRA_Stock EU28'!K239-'TRA_Stock UK'!K239</f>
        <v>482.02450719438843</v>
      </c>
      <c r="L239" s="70">
        <f>'TRA_Stock EU28'!L239-'TRA_Stock UK'!L239</f>
        <v>483.93286413928013</v>
      </c>
      <c r="M239" s="70">
        <f>'TRA_Stock EU28'!M239-'TRA_Stock UK'!M239</f>
        <v>486.08419811373085</v>
      </c>
      <c r="N239" s="70">
        <f>'TRA_Stock EU28'!N239-'TRA_Stock UK'!N239</f>
        <v>483.50478688794988</v>
      </c>
      <c r="O239" s="70">
        <f>'TRA_Stock EU28'!O239-'TRA_Stock UK'!O239</f>
        <v>485.62632458155929</v>
      </c>
      <c r="P239" s="70">
        <f>'TRA_Stock EU28'!P239-'TRA_Stock UK'!P239</f>
        <v>502.73458169485787</v>
      </c>
      <c r="Q239" s="70">
        <f>'TRA_Stock EU28'!Q239-'TRA_Stock UK'!Q239</f>
        <v>480.09408091952525</v>
      </c>
      <c r="R239" s="70">
        <f>'TRA_Stock EU28'!R239-'TRA_Stock UK'!R239</f>
        <v>485.50304728289922</v>
      </c>
      <c r="S239" s="70">
        <f>'TRA_Stock EU28'!S239-'TRA_Stock UK'!S239</f>
        <v>492.7290850709191</v>
      </c>
      <c r="T239" s="70">
        <f>'TRA_Stock EU28'!T239-'TRA_Stock UK'!T239</f>
        <v>499.65496927476613</v>
      </c>
      <c r="U239" s="70">
        <f>'TRA_Stock EU28'!U239-'TRA_Stock UK'!U239</f>
        <v>505.64303615177539</v>
      </c>
      <c r="V239" s="70">
        <f>'TRA_Stock EU28'!V239-'TRA_Stock UK'!V239</f>
        <v>510.77997357438068</v>
      </c>
      <c r="W239" s="70">
        <f>'TRA_Stock EU28'!W239-'TRA_Stock UK'!W239</f>
        <v>515.35811097204351</v>
      </c>
      <c r="X239" s="70">
        <f>'TRA_Stock EU28'!X239-'TRA_Stock UK'!X239</f>
        <v>519.46918026421963</v>
      </c>
      <c r="Y239" s="70">
        <f>'TRA_Stock EU28'!Y239-'TRA_Stock UK'!Y239</f>
        <v>523.97796955762567</v>
      </c>
      <c r="Z239" s="70">
        <f>'TRA_Stock EU28'!Z239-'TRA_Stock UK'!Z239</f>
        <v>528.21424200511376</v>
      </c>
      <c r="AA239" s="70">
        <f>'TRA_Stock EU28'!AA239-'TRA_Stock UK'!AA239</f>
        <v>532.31694876148958</v>
      </c>
      <c r="AB239" s="70">
        <f>'TRA_Stock EU28'!AB239-'TRA_Stock UK'!AB239</f>
        <v>536.44203659763866</v>
      </c>
      <c r="AC239" s="70">
        <f>'TRA_Stock EU28'!AC239-'TRA_Stock UK'!AC239</f>
        <v>540.58035203606869</v>
      </c>
      <c r="AD239" s="70">
        <f>'TRA_Stock EU28'!AD239-'TRA_Stock UK'!AD239</f>
        <v>544.74706358079391</v>
      </c>
      <c r="AE239" s="70">
        <f>'TRA_Stock EU28'!AE239-'TRA_Stock UK'!AE239</f>
        <v>548.90078736913574</v>
      </c>
      <c r="AF239" s="70">
        <f>'TRA_Stock EU28'!AF239-'TRA_Stock UK'!AF239</f>
        <v>553.01997581258513</v>
      </c>
      <c r="AG239" s="70">
        <f>'TRA_Stock EU28'!AG239-'TRA_Stock UK'!AG239</f>
        <v>557.0142698694998</v>
      </c>
      <c r="AH239" s="70">
        <f>'TRA_Stock EU28'!AH239-'TRA_Stock UK'!AH239</f>
        <v>560.95791888829126</v>
      </c>
      <c r="AI239" s="70">
        <f>'TRA_Stock EU28'!AI239-'TRA_Stock UK'!AI239</f>
        <v>564.94112839038382</v>
      </c>
      <c r="AJ239" s="70">
        <f>'TRA_Stock EU28'!AJ239-'TRA_Stock UK'!AJ239</f>
        <v>569.04566820249806</v>
      </c>
      <c r="AK239" s="70">
        <f>'TRA_Stock EU28'!AK239-'TRA_Stock UK'!AK239</f>
        <v>573.33742339359537</v>
      </c>
      <c r="AL239" s="70">
        <f>'TRA_Stock EU28'!AL239-'TRA_Stock UK'!AL239</f>
        <v>577.87340144724931</v>
      </c>
      <c r="AM239" s="70">
        <f>'TRA_Stock EU28'!AM239-'TRA_Stock UK'!AM239</f>
        <v>582.19079471045814</v>
      </c>
      <c r="AN239" s="70">
        <f>'TRA_Stock EU28'!AN239-'TRA_Stock UK'!AN239</f>
        <v>586.70504203003929</v>
      </c>
      <c r="AO239" s="70">
        <f>'TRA_Stock EU28'!AO239-'TRA_Stock UK'!AO239</f>
        <v>591.38845543053139</v>
      </c>
      <c r="AP239" s="70">
        <f>'TRA_Stock EU28'!AP239-'TRA_Stock UK'!AP239</f>
        <v>596.24013731895343</v>
      </c>
      <c r="AQ239" s="70">
        <f>'TRA_Stock EU28'!AQ239-'TRA_Stock UK'!AQ239</f>
        <v>600.93320437461068</v>
      </c>
      <c r="AR239" s="70">
        <f>'TRA_Stock EU28'!AR239-'TRA_Stock UK'!AR239</f>
        <v>605.760596733743</v>
      </c>
      <c r="AS239" s="70">
        <f>'TRA_Stock EU28'!AS239-'TRA_Stock UK'!AS239</f>
        <v>610.68455225425555</v>
      </c>
      <c r="AT239" s="70">
        <f>'TRA_Stock EU28'!AT239-'TRA_Stock UK'!AT239</f>
        <v>615.78658225132608</v>
      </c>
      <c r="AU239" s="70">
        <f>'TRA_Stock EU28'!AU239-'TRA_Stock UK'!AU239</f>
        <v>621.08068067511499</v>
      </c>
      <c r="AV239" s="70">
        <f>'TRA_Stock EU28'!AV239-'TRA_Stock UK'!AV239</f>
        <v>626.64015075497662</v>
      </c>
      <c r="AW239" s="70">
        <f>'TRA_Stock EU28'!AW239-'TRA_Stock UK'!AW239</f>
        <v>632.38154491233274</v>
      </c>
      <c r="AX239" s="70">
        <f>'TRA_Stock EU28'!AX239-'TRA_Stock UK'!AX239</f>
        <v>638.2287267172693</v>
      </c>
      <c r="AY239" s="70">
        <f>'TRA_Stock EU28'!AY239-'TRA_Stock UK'!AY239</f>
        <v>644.17616161133628</v>
      </c>
      <c r="AZ239" s="70">
        <f>'TRA_Stock EU28'!AZ239-'TRA_Stock UK'!AZ239</f>
        <v>650.16473456504059</v>
      </c>
    </row>
    <row r="240" spans="1:52" x14ac:dyDescent="0.35">
      <c r="A240" s="75" t="s">
        <v>907</v>
      </c>
      <c r="B240" s="70">
        <f>'TRA_Stock EU28'!B240-'TRA_Stock UK'!B240</f>
        <v>0</v>
      </c>
      <c r="C240" s="70">
        <f>'TRA_Stock EU28'!C240-'TRA_Stock UK'!C240</f>
        <v>0</v>
      </c>
      <c r="D240" s="70">
        <f>'TRA_Stock EU28'!D240-'TRA_Stock UK'!D240</f>
        <v>0</v>
      </c>
      <c r="E240" s="70">
        <f>'TRA_Stock EU28'!E240-'TRA_Stock UK'!E240</f>
        <v>0</v>
      </c>
      <c r="F240" s="70">
        <f>'TRA_Stock EU28'!F240-'TRA_Stock UK'!F240</f>
        <v>0</v>
      </c>
      <c r="G240" s="70">
        <f>'TRA_Stock EU28'!G240-'TRA_Stock UK'!G240</f>
        <v>0</v>
      </c>
      <c r="H240" s="70">
        <f>'TRA_Stock EU28'!H240-'TRA_Stock UK'!H240</f>
        <v>0</v>
      </c>
      <c r="I240" s="70">
        <f>'TRA_Stock EU28'!I240-'TRA_Stock UK'!I240</f>
        <v>0</v>
      </c>
      <c r="J240" s="70">
        <f>'TRA_Stock EU28'!J240-'TRA_Stock UK'!J240</f>
        <v>0</v>
      </c>
      <c r="K240" s="70">
        <f>'TRA_Stock EU28'!K240-'TRA_Stock UK'!K240</f>
        <v>0</v>
      </c>
      <c r="L240" s="70">
        <f>'TRA_Stock EU28'!L240-'TRA_Stock UK'!L240</f>
        <v>0</v>
      </c>
      <c r="M240" s="70">
        <f>'TRA_Stock EU28'!M240-'TRA_Stock UK'!M240</f>
        <v>0</v>
      </c>
      <c r="N240" s="70">
        <f>'TRA_Stock EU28'!N240-'TRA_Stock UK'!N240</f>
        <v>0</v>
      </c>
      <c r="O240" s="70">
        <f>'TRA_Stock EU28'!O240-'TRA_Stock UK'!O240</f>
        <v>0</v>
      </c>
      <c r="P240" s="70">
        <f>'TRA_Stock EU28'!P240-'TRA_Stock UK'!P240</f>
        <v>0</v>
      </c>
      <c r="Q240" s="70">
        <f>'TRA_Stock EU28'!Q240-'TRA_Stock UK'!Q240</f>
        <v>0</v>
      </c>
      <c r="R240" s="70">
        <f>'TRA_Stock EU28'!R240-'TRA_Stock UK'!R240</f>
        <v>4.3545697530009185E-3</v>
      </c>
      <c r="S240" s="70">
        <f>'TRA_Stock EU28'!S240-'TRA_Stock UK'!S240</f>
        <v>9.6602365099023105E-3</v>
      </c>
      <c r="T240" s="70">
        <f>'TRA_Stock EU28'!T240-'TRA_Stock UK'!T240</f>
        <v>1.5178509625277255E-2</v>
      </c>
      <c r="U240" s="70">
        <f>'TRA_Stock EU28'!U240-'TRA_Stock UK'!U240</f>
        <v>2.0522755271267758E-2</v>
      </c>
      <c r="V240" s="70">
        <f>'TRA_Stock EU28'!V240-'TRA_Stock UK'!V240</f>
        <v>2.6213812422318877E-2</v>
      </c>
      <c r="W240" s="70">
        <f>'TRA_Stock EU28'!W240-'TRA_Stock UK'!W240</f>
        <v>3.1776809977939711E-2</v>
      </c>
      <c r="X240" s="70">
        <f>'TRA_Stock EU28'!X240-'TRA_Stock UK'!X240</f>
        <v>3.6718809691757719E-2</v>
      </c>
      <c r="Y240" s="70">
        <f>'TRA_Stock EU28'!Y240-'TRA_Stock UK'!Y240</f>
        <v>4.212205558202653E-2</v>
      </c>
      <c r="Z240" s="70">
        <f>'TRA_Stock EU28'!Z240-'TRA_Stock UK'!Z240</f>
        <v>4.6962338930840848E-2</v>
      </c>
      <c r="AA240" s="70">
        <f>'TRA_Stock EU28'!AA240-'TRA_Stock UK'!AA240</f>
        <v>5.1822044541727355E-2</v>
      </c>
      <c r="AB240" s="70">
        <f>'TRA_Stock EU28'!AB240-'TRA_Stock UK'!AB240</f>
        <v>5.6484058609712486E-2</v>
      </c>
      <c r="AC240" s="70">
        <f>'TRA_Stock EU28'!AC240-'TRA_Stock UK'!AC240</f>
        <v>6.1510626815227801E-2</v>
      </c>
      <c r="AD240" s="70">
        <f>'TRA_Stock EU28'!AD240-'TRA_Stock UK'!AD240</f>
        <v>6.6062241592419288E-2</v>
      </c>
      <c r="AE240" s="70">
        <f>'TRA_Stock EU28'!AE240-'TRA_Stock UK'!AE240</f>
        <v>7.0959315242971915E-2</v>
      </c>
      <c r="AF240" s="70">
        <f>'TRA_Stock EU28'!AF240-'TRA_Stock UK'!AF240</f>
        <v>7.5642907597218395E-2</v>
      </c>
      <c r="AG240" s="70">
        <f>'TRA_Stock EU28'!AG240-'TRA_Stock UK'!AG240</f>
        <v>8.0418265717952839E-2</v>
      </c>
      <c r="AH240" s="70">
        <f>'TRA_Stock EU28'!AH240-'TRA_Stock UK'!AH240</f>
        <v>8.5250958267568289E-2</v>
      </c>
      <c r="AI240" s="70">
        <f>'TRA_Stock EU28'!AI240-'TRA_Stock UK'!AI240</f>
        <v>9.0268098380242676E-2</v>
      </c>
      <c r="AJ240" s="70">
        <f>'TRA_Stock EU28'!AJ240-'TRA_Stock UK'!AJ240</f>
        <v>9.4765044953180985E-2</v>
      </c>
      <c r="AK240" s="70">
        <f>'TRA_Stock EU28'!AK240-'TRA_Stock UK'!AK240</f>
        <v>9.9814684031803796E-2</v>
      </c>
      <c r="AL240" s="70">
        <f>'TRA_Stock EU28'!AL240-'TRA_Stock UK'!AL240</f>
        <v>0.10467028724028354</v>
      </c>
      <c r="AM240" s="70">
        <f>'TRA_Stock EU28'!AM240-'TRA_Stock UK'!AM240</f>
        <v>0.10972806756879253</v>
      </c>
      <c r="AN240" s="70">
        <f>'TRA_Stock EU28'!AN240-'TRA_Stock UK'!AN240</f>
        <v>0.1146001053303996</v>
      </c>
      <c r="AO240" s="70">
        <f>'TRA_Stock EU28'!AO240-'TRA_Stock UK'!AO240</f>
        <v>0.11859925883078219</v>
      </c>
      <c r="AP240" s="70">
        <f>'TRA_Stock EU28'!AP240-'TRA_Stock UK'!AP240</f>
        <v>0.1228464061682389</v>
      </c>
      <c r="AQ240" s="70">
        <f>'TRA_Stock EU28'!AQ240-'TRA_Stock UK'!AQ240</f>
        <v>0.12891935079184316</v>
      </c>
      <c r="AR240" s="70">
        <f>'TRA_Stock EU28'!AR240-'TRA_Stock UK'!AR240</f>
        <v>0.13527247714473362</v>
      </c>
      <c r="AS240" s="70">
        <f>'TRA_Stock EU28'!AS240-'TRA_Stock UK'!AS240</f>
        <v>0.14030887124824148</v>
      </c>
      <c r="AT240" s="70">
        <f>'TRA_Stock EU28'!AT240-'TRA_Stock UK'!AT240</f>
        <v>0.16861871140633453</v>
      </c>
      <c r="AU240" s="70">
        <f>'TRA_Stock EU28'!AU240-'TRA_Stock UK'!AU240</f>
        <v>0.17494762176382028</v>
      </c>
      <c r="AV240" s="70">
        <f>'TRA_Stock EU28'!AV240-'TRA_Stock UK'!AV240</f>
        <v>0.18198981931331545</v>
      </c>
      <c r="AW240" s="70">
        <f>'TRA_Stock EU28'!AW240-'TRA_Stock UK'!AW240</f>
        <v>0.19104330513626022</v>
      </c>
      <c r="AX240" s="70">
        <f>'TRA_Stock EU28'!AX240-'TRA_Stock UK'!AX240</f>
        <v>0.20225003967922561</v>
      </c>
      <c r="AY240" s="70">
        <f>'TRA_Stock EU28'!AY240-'TRA_Stock UK'!AY240</f>
        <v>0.21094640073654555</v>
      </c>
      <c r="AZ240" s="70">
        <f>'TRA_Stock EU28'!AZ240-'TRA_Stock UK'!AZ240</f>
        <v>0.22521440635601403</v>
      </c>
    </row>
    <row r="241" spans="1:52" x14ac:dyDescent="0.35">
      <c r="A241" s="75" t="s">
        <v>898</v>
      </c>
      <c r="B241" s="70">
        <f>'TRA_Stock EU28'!B241-'TRA_Stock UK'!B241</f>
        <v>0</v>
      </c>
      <c r="C241" s="70">
        <f>'TRA_Stock EU28'!C241-'TRA_Stock UK'!C241</f>
        <v>0</v>
      </c>
      <c r="D241" s="70">
        <f>'TRA_Stock EU28'!D241-'TRA_Stock UK'!D241</f>
        <v>0</v>
      </c>
      <c r="E241" s="70">
        <f>'TRA_Stock EU28'!E241-'TRA_Stock UK'!E241</f>
        <v>0</v>
      </c>
      <c r="F241" s="70">
        <f>'TRA_Stock EU28'!F241-'TRA_Stock UK'!F241</f>
        <v>0</v>
      </c>
      <c r="G241" s="70">
        <f>'TRA_Stock EU28'!G241-'TRA_Stock UK'!G241</f>
        <v>0</v>
      </c>
      <c r="H241" s="70">
        <f>'TRA_Stock EU28'!H241-'TRA_Stock UK'!H241</f>
        <v>0</v>
      </c>
      <c r="I241" s="70">
        <f>'TRA_Stock EU28'!I241-'TRA_Stock UK'!I241</f>
        <v>0</v>
      </c>
      <c r="J241" s="70">
        <f>'TRA_Stock EU28'!J241-'TRA_Stock UK'!J241</f>
        <v>0</v>
      </c>
      <c r="K241" s="70">
        <f>'TRA_Stock EU28'!K241-'TRA_Stock UK'!K241</f>
        <v>0</v>
      </c>
      <c r="L241" s="70">
        <f>'TRA_Stock EU28'!L241-'TRA_Stock UK'!L241</f>
        <v>0</v>
      </c>
      <c r="M241" s="70">
        <f>'TRA_Stock EU28'!M241-'TRA_Stock UK'!M241</f>
        <v>0</v>
      </c>
      <c r="N241" s="70">
        <f>'TRA_Stock EU28'!N241-'TRA_Stock UK'!N241</f>
        <v>0</v>
      </c>
      <c r="O241" s="70">
        <f>'TRA_Stock EU28'!O241-'TRA_Stock UK'!O241</f>
        <v>0</v>
      </c>
      <c r="P241" s="70">
        <f>'TRA_Stock EU28'!P241-'TRA_Stock UK'!P241</f>
        <v>0</v>
      </c>
      <c r="Q241" s="70">
        <f>'TRA_Stock EU28'!Q241-'TRA_Stock UK'!Q241</f>
        <v>0</v>
      </c>
      <c r="R241" s="70">
        <f>'TRA_Stock EU28'!R241-'TRA_Stock UK'!R241</f>
        <v>8.8008394653123392E-8</v>
      </c>
      <c r="S241" s="70">
        <f>'TRA_Stock EU28'!S241-'TRA_Stock UK'!S241</f>
        <v>2.4476809657346006E-7</v>
      </c>
      <c r="T241" s="70">
        <f>'TRA_Stock EU28'!T241-'TRA_Stock UK'!T241</f>
        <v>4.8170446559841393E-7</v>
      </c>
      <c r="U241" s="70">
        <f>'TRA_Stock EU28'!U241-'TRA_Stock UK'!U241</f>
        <v>8.1578754842979344E-7</v>
      </c>
      <c r="V241" s="70">
        <f>'TRA_Stock EU28'!V241-'TRA_Stock UK'!V241</f>
        <v>1.3342174304107872E-6</v>
      </c>
      <c r="W241" s="70">
        <f>'TRA_Stock EU28'!W241-'TRA_Stock UK'!W241</f>
        <v>2.0687505660025094E-6</v>
      </c>
      <c r="X241" s="70">
        <f>'TRA_Stock EU28'!X241-'TRA_Stock UK'!X241</f>
        <v>3.0160494182031692E-6</v>
      </c>
      <c r="Y241" s="70">
        <f>'TRA_Stock EU28'!Y241-'TRA_Stock UK'!Y241</f>
        <v>4.5037134110033181E-6</v>
      </c>
      <c r="Z241" s="70">
        <f>'TRA_Stock EU28'!Z241-'TRA_Stock UK'!Z241</f>
        <v>6.4242471688992087E-6</v>
      </c>
      <c r="AA241" s="70">
        <f>'TRA_Stock EU28'!AA241-'TRA_Stock UK'!AA241</f>
        <v>9.1754973773102222E-6</v>
      </c>
      <c r="AB241" s="70">
        <f>'TRA_Stock EU28'!AB241-'TRA_Stock UK'!AB241</f>
        <v>1.2951291238966546E-5</v>
      </c>
      <c r="AC241" s="70">
        <f>'TRA_Stock EU28'!AC241-'TRA_Stock UK'!AC241</f>
        <v>1.875670493374161E-5</v>
      </c>
      <c r="AD241" s="70">
        <f>'TRA_Stock EU28'!AD241-'TRA_Stock UK'!AD241</f>
        <v>2.6198089536153599E-5</v>
      </c>
      <c r="AE241" s="70">
        <f>'TRA_Stock EU28'!AE241-'TRA_Stock UK'!AE241</f>
        <v>3.7607677528663924E-5</v>
      </c>
      <c r="AF241" s="70">
        <f>'TRA_Stock EU28'!AF241-'TRA_Stock UK'!AF241</f>
        <v>5.2710461887362832E-5</v>
      </c>
      <c r="AG241" s="70">
        <f>'TRA_Stock EU28'!AG241-'TRA_Stock UK'!AG241</f>
        <v>7.2989699691059014E-5</v>
      </c>
      <c r="AH241" s="70">
        <f>'TRA_Stock EU28'!AH241-'TRA_Stock UK'!AH241</f>
        <v>1.0328795294712737E-4</v>
      </c>
      <c r="AI241" s="70">
        <f>'TRA_Stock EU28'!AI241-'TRA_Stock UK'!AI241</f>
        <v>1.4680617414336277E-4</v>
      </c>
      <c r="AJ241" s="70">
        <f>'TRA_Stock EU28'!AJ241-'TRA_Stock UK'!AJ241</f>
        <v>2.0046819990638206E-4</v>
      </c>
      <c r="AK241" s="70">
        <f>'TRA_Stock EU28'!AK241-'TRA_Stock UK'!AK241</f>
        <v>2.821162021513291E-4</v>
      </c>
      <c r="AL241" s="70">
        <f>'TRA_Stock EU28'!AL241-'TRA_Stock UK'!AL241</f>
        <v>3.8162181058582124E-4</v>
      </c>
      <c r="AM241" s="70">
        <f>'TRA_Stock EU28'!AM241-'TRA_Stock UK'!AM241</f>
        <v>5.2955279853725832E-4</v>
      </c>
      <c r="AN241" s="70">
        <f>'TRA_Stock EU28'!AN241-'TRA_Stock UK'!AN241</f>
        <v>7.1738951658229856E-4</v>
      </c>
      <c r="AO241" s="70">
        <f>'TRA_Stock EU28'!AO241-'TRA_Stock UK'!AO241</f>
        <v>9.191816603754307E-4</v>
      </c>
      <c r="AP241" s="70">
        <f>'TRA_Stock EU28'!AP241-'TRA_Stock UK'!AP241</f>
        <v>1.1723537783221026E-3</v>
      </c>
      <c r="AQ241" s="70">
        <f>'TRA_Stock EU28'!AQ241-'TRA_Stock UK'!AQ241</f>
        <v>1.645057208032771E-3</v>
      </c>
      <c r="AR241" s="70">
        <f>'TRA_Stock EU28'!AR241-'TRA_Stock UK'!AR241</f>
        <v>2.3119605547826817E-3</v>
      </c>
      <c r="AS241" s="70">
        <f>'TRA_Stock EU28'!AS241-'TRA_Stock UK'!AS241</f>
        <v>2.969440713386375E-3</v>
      </c>
      <c r="AT241" s="70">
        <f>'TRA_Stock EU28'!AT241-'TRA_Stock UK'!AT241</f>
        <v>7.1703525696641662E-3</v>
      </c>
      <c r="AU241" s="70">
        <f>'TRA_Stock EU28'!AU241-'TRA_Stock UK'!AU241</f>
        <v>8.3822883756987723E-3</v>
      </c>
      <c r="AV241" s="70">
        <f>'TRA_Stock EU28'!AV241-'TRA_Stock UK'!AV241</f>
        <v>9.9975012042937596E-3</v>
      </c>
      <c r="AW241" s="70">
        <f>'TRA_Stock EU28'!AW241-'TRA_Stock UK'!AW241</f>
        <v>1.2454892430581017E-2</v>
      </c>
      <c r="AX241" s="70">
        <f>'TRA_Stock EU28'!AX241-'TRA_Stock UK'!AX241</f>
        <v>1.5911318522527237E-2</v>
      </c>
      <c r="AY241" s="70">
        <f>'TRA_Stock EU28'!AY241-'TRA_Stock UK'!AY241</f>
        <v>1.8984843674485104E-2</v>
      </c>
      <c r="AZ241" s="70">
        <f>'TRA_Stock EU28'!AZ241-'TRA_Stock UK'!AZ241</f>
        <v>2.4729848894677445E-2</v>
      </c>
    </row>
    <row r="242" spans="1:52" x14ac:dyDescent="0.35">
      <c r="A242" s="75" t="s">
        <v>908</v>
      </c>
      <c r="B242" s="70">
        <f>'TRA_Stock EU28'!B242-'TRA_Stock UK'!B242</f>
        <v>0</v>
      </c>
      <c r="C242" s="70">
        <f>'TRA_Stock EU28'!C242-'TRA_Stock UK'!C242</f>
        <v>0</v>
      </c>
      <c r="D242" s="70">
        <f>'TRA_Stock EU28'!D242-'TRA_Stock UK'!D242</f>
        <v>0</v>
      </c>
      <c r="E242" s="70">
        <f>'TRA_Stock EU28'!E242-'TRA_Stock UK'!E242</f>
        <v>0</v>
      </c>
      <c r="F242" s="70">
        <f>'TRA_Stock EU28'!F242-'TRA_Stock UK'!F242</f>
        <v>0</v>
      </c>
      <c r="G242" s="70">
        <f>'TRA_Stock EU28'!G242-'TRA_Stock UK'!G242</f>
        <v>0</v>
      </c>
      <c r="H242" s="70">
        <f>'TRA_Stock EU28'!H242-'TRA_Stock UK'!H242</f>
        <v>0</v>
      </c>
      <c r="I242" s="70">
        <f>'TRA_Stock EU28'!I242-'TRA_Stock UK'!I242</f>
        <v>0</v>
      </c>
      <c r="J242" s="70">
        <f>'TRA_Stock EU28'!J242-'TRA_Stock UK'!J242</f>
        <v>0</v>
      </c>
      <c r="K242" s="70">
        <f>'TRA_Stock EU28'!K242-'TRA_Stock UK'!K242</f>
        <v>0</v>
      </c>
      <c r="L242" s="70">
        <f>'TRA_Stock EU28'!L242-'TRA_Stock UK'!L242</f>
        <v>0</v>
      </c>
      <c r="M242" s="70">
        <f>'TRA_Stock EU28'!M242-'TRA_Stock UK'!M242</f>
        <v>0</v>
      </c>
      <c r="N242" s="70">
        <f>'TRA_Stock EU28'!N242-'TRA_Stock UK'!N242</f>
        <v>0</v>
      </c>
      <c r="O242" s="70">
        <f>'TRA_Stock EU28'!O242-'TRA_Stock UK'!O242</f>
        <v>0</v>
      </c>
      <c r="P242" s="70">
        <f>'TRA_Stock EU28'!P242-'TRA_Stock UK'!P242</f>
        <v>0</v>
      </c>
      <c r="Q242" s="70">
        <f>'TRA_Stock EU28'!Q242-'TRA_Stock UK'!Q242</f>
        <v>0</v>
      </c>
      <c r="R242" s="70">
        <f>'TRA_Stock EU28'!R242-'TRA_Stock UK'!R242</f>
        <v>0</v>
      </c>
      <c r="S242" s="70">
        <f>'TRA_Stock EU28'!S242-'TRA_Stock UK'!S242</f>
        <v>0</v>
      </c>
      <c r="T242" s="70">
        <f>'TRA_Stock EU28'!T242-'TRA_Stock UK'!T242</f>
        <v>0</v>
      </c>
      <c r="U242" s="70">
        <f>'TRA_Stock EU28'!U242-'TRA_Stock UK'!U242</f>
        <v>0</v>
      </c>
      <c r="V242" s="70">
        <f>'TRA_Stock EU28'!V242-'TRA_Stock UK'!V242</f>
        <v>0</v>
      </c>
      <c r="W242" s="70">
        <f>'TRA_Stock EU28'!W242-'TRA_Stock UK'!W242</f>
        <v>0</v>
      </c>
      <c r="X242" s="70">
        <f>'TRA_Stock EU28'!X242-'TRA_Stock UK'!X242</f>
        <v>0</v>
      </c>
      <c r="Y242" s="70">
        <f>'TRA_Stock EU28'!Y242-'TRA_Stock UK'!Y242</f>
        <v>0</v>
      </c>
      <c r="Z242" s="70">
        <f>'TRA_Stock EU28'!Z242-'TRA_Stock UK'!Z242</f>
        <v>0</v>
      </c>
      <c r="AA242" s="70">
        <f>'TRA_Stock EU28'!AA242-'TRA_Stock UK'!AA242</f>
        <v>0</v>
      </c>
      <c r="AB242" s="70">
        <f>'TRA_Stock EU28'!AB242-'TRA_Stock UK'!AB242</f>
        <v>0</v>
      </c>
      <c r="AC242" s="70">
        <f>'TRA_Stock EU28'!AC242-'TRA_Stock UK'!AC242</f>
        <v>0</v>
      </c>
      <c r="AD242" s="70">
        <f>'TRA_Stock EU28'!AD242-'TRA_Stock UK'!AD242</f>
        <v>0</v>
      </c>
      <c r="AE242" s="70">
        <f>'TRA_Stock EU28'!AE242-'TRA_Stock UK'!AE242</f>
        <v>0</v>
      </c>
      <c r="AF242" s="70">
        <f>'TRA_Stock EU28'!AF242-'TRA_Stock UK'!AF242</f>
        <v>0</v>
      </c>
      <c r="AG242" s="70">
        <f>'TRA_Stock EU28'!AG242-'TRA_Stock UK'!AG242</f>
        <v>0</v>
      </c>
      <c r="AH242" s="70">
        <f>'TRA_Stock EU28'!AH242-'TRA_Stock UK'!AH242</f>
        <v>0</v>
      </c>
      <c r="AI242" s="70">
        <f>'TRA_Stock EU28'!AI242-'TRA_Stock UK'!AI242</f>
        <v>0</v>
      </c>
      <c r="AJ242" s="70">
        <f>'TRA_Stock EU28'!AJ242-'TRA_Stock UK'!AJ242</f>
        <v>0</v>
      </c>
      <c r="AK242" s="70">
        <f>'TRA_Stock EU28'!AK242-'TRA_Stock UK'!AK242</f>
        <v>0</v>
      </c>
      <c r="AL242" s="70">
        <f>'TRA_Stock EU28'!AL242-'TRA_Stock UK'!AL242</f>
        <v>0</v>
      </c>
      <c r="AM242" s="70">
        <f>'TRA_Stock EU28'!AM242-'TRA_Stock UK'!AM242</f>
        <v>0</v>
      </c>
      <c r="AN242" s="70">
        <f>'TRA_Stock EU28'!AN242-'TRA_Stock UK'!AN242</f>
        <v>0</v>
      </c>
      <c r="AO242" s="70">
        <f>'TRA_Stock EU28'!AO242-'TRA_Stock UK'!AO242</f>
        <v>0</v>
      </c>
      <c r="AP242" s="70">
        <f>'TRA_Stock EU28'!AP242-'TRA_Stock UK'!AP242</f>
        <v>0</v>
      </c>
      <c r="AQ242" s="70">
        <f>'TRA_Stock EU28'!AQ242-'TRA_Stock UK'!AQ242</f>
        <v>0</v>
      </c>
      <c r="AR242" s="70">
        <f>'TRA_Stock EU28'!AR242-'TRA_Stock UK'!AR242</f>
        <v>0</v>
      </c>
      <c r="AS242" s="70">
        <f>'TRA_Stock EU28'!AS242-'TRA_Stock UK'!AS242</f>
        <v>0</v>
      </c>
      <c r="AT242" s="70">
        <f>'TRA_Stock EU28'!AT242-'TRA_Stock UK'!AT242</f>
        <v>0</v>
      </c>
      <c r="AU242" s="70">
        <f>'TRA_Stock EU28'!AU242-'TRA_Stock UK'!AU242</f>
        <v>0</v>
      </c>
      <c r="AV242" s="70">
        <f>'TRA_Stock EU28'!AV242-'TRA_Stock UK'!AV242</f>
        <v>0</v>
      </c>
      <c r="AW242" s="70">
        <f>'TRA_Stock EU28'!AW242-'TRA_Stock UK'!AW242</f>
        <v>0</v>
      </c>
      <c r="AX242" s="70">
        <f>'TRA_Stock EU28'!AX242-'TRA_Stock UK'!AX242</f>
        <v>0</v>
      </c>
      <c r="AY242" s="70">
        <f>'TRA_Stock EU28'!AY242-'TRA_Stock UK'!AY242</f>
        <v>0</v>
      </c>
      <c r="AZ242" s="70">
        <f>'TRA_Stock EU28'!AZ242-'TRA_Stock UK'!AZ242</f>
        <v>0</v>
      </c>
    </row>
    <row r="243" spans="1:52" x14ac:dyDescent="0.35">
      <c r="A243" s="75" t="s">
        <v>909</v>
      </c>
      <c r="B243" s="70">
        <f>'TRA_Stock EU28'!B243-'TRA_Stock UK'!B243</f>
        <v>0</v>
      </c>
      <c r="C243" s="70">
        <f>'TRA_Stock EU28'!C243-'TRA_Stock UK'!C243</f>
        <v>0</v>
      </c>
      <c r="D243" s="70">
        <f>'TRA_Stock EU28'!D243-'TRA_Stock UK'!D243</f>
        <v>0</v>
      </c>
      <c r="E243" s="70">
        <f>'TRA_Stock EU28'!E243-'TRA_Stock UK'!E243</f>
        <v>0</v>
      </c>
      <c r="F243" s="70">
        <f>'TRA_Stock EU28'!F243-'TRA_Stock UK'!F243</f>
        <v>0</v>
      </c>
      <c r="G243" s="70">
        <f>'TRA_Stock EU28'!G243-'TRA_Stock UK'!G243</f>
        <v>0</v>
      </c>
      <c r="H243" s="70">
        <f>'TRA_Stock EU28'!H243-'TRA_Stock UK'!H243</f>
        <v>0</v>
      </c>
      <c r="I243" s="70">
        <f>'TRA_Stock EU28'!I243-'TRA_Stock UK'!I243</f>
        <v>0</v>
      </c>
      <c r="J243" s="70">
        <f>'TRA_Stock EU28'!J243-'TRA_Stock UK'!J243</f>
        <v>0</v>
      </c>
      <c r="K243" s="70">
        <f>'TRA_Stock EU28'!K243-'TRA_Stock UK'!K243</f>
        <v>0</v>
      </c>
      <c r="L243" s="70">
        <f>'TRA_Stock EU28'!L243-'TRA_Stock UK'!L243</f>
        <v>0</v>
      </c>
      <c r="M243" s="70">
        <f>'TRA_Stock EU28'!M243-'TRA_Stock UK'!M243</f>
        <v>0</v>
      </c>
      <c r="N243" s="70">
        <f>'TRA_Stock EU28'!N243-'TRA_Stock UK'!N243</f>
        <v>0</v>
      </c>
      <c r="O243" s="70">
        <f>'TRA_Stock EU28'!O243-'TRA_Stock UK'!O243</f>
        <v>0</v>
      </c>
      <c r="P243" s="70">
        <f>'TRA_Stock EU28'!P243-'TRA_Stock UK'!P243</f>
        <v>0</v>
      </c>
      <c r="Q243" s="70">
        <f>'TRA_Stock EU28'!Q243-'TRA_Stock UK'!Q243</f>
        <v>0</v>
      </c>
      <c r="R243" s="70">
        <f>'TRA_Stock EU28'!R243-'TRA_Stock UK'!R243</f>
        <v>0</v>
      </c>
      <c r="S243" s="70">
        <f>'TRA_Stock EU28'!S243-'TRA_Stock UK'!S243</f>
        <v>0</v>
      </c>
      <c r="T243" s="70">
        <f>'TRA_Stock EU28'!T243-'TRA_Stock UK'!T243</f>
        <v>0</v>
      </c>
      <c r="U243" s="70">
        <f>'TRA_Stock EU28'!U243-'TRA_Stock UK'!U243</f>
        <v>0</v>
      </c>
      <c r="V243" s="70">
        <f>'TRA_Stock EU28'!V243-'TRA_Stock UK'!V243</f>
        <v>0</v>
      </c>
      <c r="W243" s="70">
        <f>'TRA_Stock EU28'!W243-'TRA_Stock UK'!W243</f>
        <v>0</v>
      </c>
      <c r="X243" s="70">
        <f>'TRA_Stock EU28'!X243-'TRA_Stock UK'!X243</f>
        <v>0</v>
      </c>
      <c r="Y243" s="70">
        <f>'TRA_Stock EU28'!Y243-'TRA_Stock UK'!Y243</f>
        <v>0</v>
      </c>
      <c r="Z243" s="70">
        <f>'TRA_Stock EU28'!Z243-'TRA_Stock UK'!Z243</f>
        <v>0</v>
      </c>
      <c r="AA243" s="70">
        <f>'TRA_Stock EU28'!AA243-'TRA_Stock UK'!AA243</f>
        <v>0</v>
      </c>
      <c r="AB243" s="70">
        <f>'TRA_Stock EU28'!AB243-'TRA_Stock UK'!AB243</f>
        <v>0</v>
      </c>
      <c r="AC243" s="70">
        <f>'TRA_Stock EU28'!AC243-'TRA_Stock UK'!AC243</f>
        <v>0</v>
      </c>
      <c r="AD243" s="70">
        <f>'TRA_Stock EU28'!AD243-'TRA_Stock UK'!AD243</f>
        <v>0</v>
      </c>
      <c r="AE243" s="70">
        <f>'TRA_Stock EU28'!AE243-'TRA_Stock UK'!AE243</f>
        <v>0</v>
      </c>
      <c r="AF243" s="70">
        <f>'TRA_Stock EU28'!AF243-'TRA_Stock UK'!AF243</f>
        <v>0</v>
      </c>
      <c r="AG243" s="70">
        <f>'TRA_Stock EU28'!AG243-'TRA_Stock UK'!AG243</f>
        <v>0</v>
      </c>
      <c r="AH243" s="70">
        <f>'TRA_Stock EU28'!AH243-'TRA_Stock UK'!AH243</f>
        <v>0</v>
      </c>
      <c r="AI243" s="70">
        <f>'TRA_Stock EU28'!AI243-'TRA_Stock UK'!AI243</f>
        <v>0</v>
      </c>
      <c r="AJ243" s="70">
        <f>'TRA_Stock EU28'!AJ243-'TRA_Stock UK'!AJ243</f>
        <v>0</v>
      </c>
      <c r="AK243" s="70">
        <f>'TRA_Stock EU28'!AK243-'TRA_Stock UK'!AK243</f>
        <v>0</v>
      </c>
      <c r="AL243" s="70">
        <f>'TRA_Stock EU28'!AL243-'TRA_Stock UK'!AL243</f>
        <v>0</v>
      </c>
      <c r="AM243" s="70">
        <f>'TRA_Stock EU28'!AM243-'TRA_Stock UK'!AM243</f>
        <v>0</v>
      </c>
      <c r="AN243" s="70">
        <f>'TRA_Stock EU28'!AN243-'TRA_Stock UK'!AN243</f>
        <v>0</v>
      </c>
      <c r="AO243" s="70">
        <f>'TRA_Stock EU28'!AO243-'TRA_Stock UK'!AO243</f>
        <v>0</v>
      </c>
      <c r="AP243" s="70">
        <f>'TRA_Stock EU28'!AP243-'TRA_Stock UK'!AP243</f>
        <v>0</v>
      </c>
      <c r="AQ243" s="70">
        <f>'TRA_Stock EU28'!AQ243-'TRA_Stock UK'!AQ243</f>
        <v>0</v>
      </c>
      <c r="AR243" s="70">
        <f>'TRA_Stock EU28'!AR243-'TRA_Stock UK'!AR243</f>
        <v>0</v>
      </c>
      <c r="AS243" s="70">
        <f>'TRA_Stock EU28'!AS243-'TRA_Stock UK'!AS243</f>
        <v>0</v>
      </c>
      <c r="AT243" s="70">
        <f>'TRA_Stock EU28'!AT243-'TRA_Stock UK'!AT243</f>
        <v>0</v>
      </c>
      <c r="AU243" s="70">
        <f>'TRA_Stock EU28'!AU243-'TRA_Stock UK'!AU243</f>
        <v>0</v>
      </c>
      <c r="AV243" s="70">
        <f>'TRA_Stock EU28'!AV243-'TRA_Stock UK'!AV243</f>
        <v>0</v>
      </c>
      <c r="AW243" s="70">
        <f>'TRA_Stock EU28'!AW243-'TRA_Stock UK'!AW243</f>
        <v>0</v>
      </c>
      <c r="AX243" s="70">
        <f>'TRA_Stock EU28'!AX243-'TRA_Stock UK'!AX243</f>
        <v>0</v>
      </c>
      <c r="AY243" s="70">
        <f>'TRA_Stock EU28'!AY243-'TRA_Stock UK'!AY243</f>
        <v>0</v>
      </c>
      <c r="AZ243" s="70">
        <f>'TRA_Stock EU28'!AZ243-'TRA_Stock UK'!AZ243</f>
        <v>0</v>
      </c>
    </row>
    <row r="244" spans="1:52" x14ac:dyDescent="0.35">
      <c r="A244" s="75" t="s">
        <v>910</v>
      </c>
      <c r="B244" s="70">
        <f>'TRA_Stock EU28'!B244-'TRA_Stock UK'!B244</f>
        <v>0</v>
      </c>
      <c r="C244" s="70">
        <f>'TRA_Stock EU28'!C244-'TRA_Stock UK'!C244</f>
        <v>0</v>
      </c>
      <c r="D244" s="70">
        <f>'TRA_Stock EU28'!D244-'TRA_Stock UK'!D244</f>
        <v>0</v>
      </c>
      <c r="E244" s="70">
        <f>'TRA_Stock EU28'!E244-'TRA_Stock UK'!E244</f>
        <v>0</v>
      </c>
      <c r="F244" s="70">
        <f>'TRA_Stock EU28'!F244-'TRA_Stock UK'!F244</f>
        <v>0</v>
      </c>
      <c r="G244" s="70">
        <f>'TRA_Stock EU28'!G244-'TRA_Stock UK'!G244</f>
        <v>0</v>
      </c>
      <c r="H244" s="70">
        <f>'TRA_Stock EU28'!H244-'TRA_Stock UK'!H244</f>
        <v>0</v>
      </c>
      <c r="I244" s="70">
        <f>'TRA_Stock EU28'!I244-'TRA_Stock UK'!I244</f>
        <v>0</v>
      </c>
      <c r="J244" s="70">
        <f>'TRA_Stock EU28'!J244-'TRA_Stock UK'!J244</f>
        <v>0</v>
      </c>
      <c r="K244" s="70">
        <f>'TRA_Stock EU28'!K244-'TRA_Stock UK'!K244</f>
        <v>0</v>
      </c>
      <c r="L244" s="70">
        <f>'TRA_Stock EU28'!L244-'TRA_Stock UK'!L244</f>
        <v>0</v>
      </c>
      <c r="M244" s="70">
        <f>'TRA_Stock EU28'!M244-'TRA_Stock UK'!M244</f>
        <v>0</v>
      </c>
      <c r="N244" s="70">
        <f>'TRA_Stock EU28'!N244-'TRA_Stock UK'!N244</f>
        <v>0</v>
      </c>
      <c r="O244" s="70">
        <f>'TRA_Stock EU28'!O244-'TRA_Stock UK'!O244</f>
        <v>0</v>
      </c>
      <c r="P244" s="70">
        <f>'TRA_Stock EU28'!P244-'TRA_Stock UK'!P244</f>
        <v>0</v>
      </c>
      <c r="Q244" s="70">
        <f>'TRA_Stock EU28'!Q244-'TRA_Stock UK'!Q244</f>
        <v>0</v>
      </c>
      <c r="R244" s="70">
        <f>'TRA_Stock EU28'!R244-'TRA_Stock UK'!R244</f>
        <v>0</v>
      </c>
      <c r="S244" s="70">
        <f>'TRA_Stock EU28'!S244-'TRA_Stock UK'!S244</f>
        <v>0</v>
      </c>
      <c r="T244" s="70">
        <f>'TRA_Stock EU28'!T244-'TRA_Stock UK'!T244</f>
        <v>0</v>
      </c>
      <c r="U244" s="70">
        <f>'TRA_Stock EU28'!U244-'TRA_Stock UK'!U244</f>
        <v>0</v>
      </c>
      <c r="V244" s="70">
        <f>'TRA_Stock EU28'!V244-'TRA_Stock UK'!V244</f>
        <v>0</v>
      </c>
      <c r="W244" s="70">
        <f>'TRA_Stock EU28'!W244-'TRA_Stock UK'!W244</f>
        <v>0</v>
      </c>
      <c r="X244" s="70">
        <f>'TRA_Stock EU28'!X244-'TRA_Stock UK'!X244</f>
        <v>0</v>
      </c>
      <c r="Y244" s="70">
        <f>'TRA_Stock EU28'!Y244-'TRA_Stock UK'!Y244</f>
        <v>0</v>
      </c>
      <c r="Z244" s="70">
        <f>'TRA_Stock EU28'!Z244-'TRA_Stock UK'!Z244</f>
        <v>0</v>
      </c>
      <c r="AA244" s="70">
        <f>'TRA_Stock EU28'!AA244-'TRA_Stock UK'!AA244</f>
        <v>0</v>
      </c>
      <c r="AB244" s="70">
        <f>'TRA_Stock EU28'!AB244-'TRA_Stock UK'!AB244</f>
        <v>0</v>
      </c>
      <c r="AC244" s="70">
        <f>'TRA_Stock EU28'!AC244-'TRA_Stock UK'!AC244</f>
        <v>0</v>
      </c>
      <c r="AD244" s="70">
        <f>'TRA_Stock EU28'!AD244-'TRA_Stock UK'!AD244</f>
        <v>0</v>
      </c>
      <c r="AE244" s="70">
        <f>'TRA_Stock EU28'!AE244-'TRA_Stock UK'!AE244</f>
        <v>0</v>
      </c>
      <c r="AF244" s="70">
        <f>'TRA_Stock EU28'!AF244-'TRA_Stock UK'!AF244</f>
        <v>0</v>
      </c>
      <c r="AG244" s="70">
        <f>'TRA_Stock EU28'!AG244-'TRA_Stock UK'!AG244</f>
        <v>0</v>
      </c>
      <c r="AH244" s="70">
        <f>'TRA_Stock EU28'!AH244-'TRA_Stock UK'!AH244</f>
        <v>0</v>
      </c>
      <c r="AI244" s="70">
        <f>'TRA_Stock EU28'!AI244-'TRA_Stock UK'!AI244</f>
        <v>0</v>
      </c>
      <c r="AJ244" s="70">
        <f>'TRA_Stock EU28'!AJ244-'TRA_Stock UK'!AJ244</f>
        <v>0</v>
      </c>
      <c r="AK244" s="70">
        <f>'TRA_Stock EU28'!AK244-'TRA_Stock UK'!AK244</f>
        <v>0</v>
      </c>
      <c r="AL244" s="70">
        <f>'TRA_Stock EU28'!AL244-'TRA_Stock UK'!AL244</f>
        <v>0</v>
      </c>
      <c r="AM244" s="70">
        <f>'TRA_Stock EU28'!AM244-'TRA_Stock UK'!AM244</f>
        <v>0</v>
      </c>
      <c r="AN244" s="70">
        <f>'TRA_Stock EU28'!AN244-'TRA_Stock UK'!AN244</f>
        <v>0</v>
      </c>
      <c r="AO244" s="70">
        <f>'TRA_Stock EU28'!AO244-'TRA_Stock UK'!AO244</f>
        <v>0</v>
      </c>
      <c r="AP244" s="70">
        <f>'TRA_Stock EU28'!AP244-'TRA_Stock UK'!AP244</f>
        <v>0</v>
      </c>
      <c r="AQ244" s="70">
        <f>'TRA_Stock EU28'!AQ244-'TRA_Stock UK'!AQ244</f>
        <v>0</v>
      </c>
      <c r="AR244" s="70">
        <f>'TRA_Stock EU28'!AR244-'TRA_Stock UK'!AR244</f>
        <v>0</v>
      </c>
      <c r="AS244" s="70">
        <f>'TRA_Stock EU28'!AS244-'TRA_Stock UK'!AS244</f>
        <v>0</v>
      </c>
      <c r="AT244" s="70">
        <f>'TRA_Stock EU28'!AT244-'TRA_Stock UK'!AT244</f>
        <v>0</v>
      </c>
      <c r="AU244" s="70">
        <f>'TRA_Stock EU28'!AU244-'TRA_Stock UK'!AU244</f>
        <v>0</v>
      </c>
      <c r="AV244" s="70">
        <f>'TRA_Stock EU28'!AV244-'TRA_Stock UK'!AV244</f>
        <v>0</v>
      </c>
      <c r="AW244" s="70">
        <f>'TRA_Stock EU28'!AW244-'TRA_Stock UK'!AW244</f>
        <v>0</v>
      </c>
      <c r="AX244" s="70">
        <f>'TRA_Stock EU28'!AX244-'TRA_Stock UK'!AX244</f>
        <v>0</v>
      </c>
      <c r="AY244" s="70">
        <f>'TRA_Stock EU28'!AY244-'TRA_Stock UK'!AY244</f>
        <v>0</v>
      </c>
      <c r="AZ244" s="70">
        <f>'TRA_Stock EU28'!AZ244-'TRA_Stock UK'!AZ244</f>
        <v>0</v>
      </c>
    </row>
    <row r="245" spans="1:52" x14ac:dyDescent="0.35">
      <c r="A245" s="78" t="s">
        <v>913</v>
      </c>
      <c r="B245" s="68">
        <f>'TRA_Stock EU28'!B245-'TRA_Stock UK'!B245</f>
        <v>1060.8571179509299</v>
      </c>
      <c r="C245" s="68">
        <f>'TRA_Stock EU28'!C245-'TRA_Stock UK'!C245</f>
        <v>1136.5983102957252</v>
      </c>
      <c r="D245" s="68">
        <f>'TRA_Stock EU28'!D245-'TRA_Stock UK'!D245</f>
        <v>1203.2053931477631</v>
      </c>
      <c r="E245" s="68">
        <f>'TRA_Stock EU28'!E245-'TRA_Stock UK'!E245</f>
        <v>1253.2061629409077</v>
      </c>
      <c r="F245" s="68">
        <f>'TRA_Stock EU28'!F245-'TRA_Stock UK'!F245</f>
        <v>1309.2158981841501</v>
      </c>
      <c r="G245" s="68">
        <f>'TRA_Stock EU28'!G245-'TRA_Stock UK'!G245</f>
        <v>1382.5709269687518</v>
      </c>
      <c r="H245" s="68">
        <f>'TRA_Stock EU28'!H245-'TRA_Stock UK'!H245</f>
        <v>1471.1800738843474</v>
      </c>
      <c r="I245" s="68">
        <f>'TRA_Stock EU28'!I245-'TRA_Stock UK'!I245</f>
        <v>1552.8681613019219</v>
      </c>
      <c r="J245" s="68">
        <f>'TRA_Stock EU28'!J245-'TRA_Stock UK'!J245</f>
        <v>1586.5130072636375</v>
      </c>
      <c r="K245" s="68">
        <f>'TRA_Stock EU28'!K245-'TRA_Stock UK'!K245</f>
        <v>1547.4162581075823</v>
      </c>
      <c r="L245" s="68">
        <f>'TRA_Stock EU28'!L245-'TRA_Stock UK'!L245</f>
        <v>1573.0542391325823</v>
      </c>
      <c r="M245" s="68">
        <f>'TRA_Stock EU28'!M245-'TRA_Stock UK'!M245</f>
        <v>1555.9620496084692</v>
      </c>
      <c r="N245" s="68">
        <f>'TRA_Stock EU28'!N245-'TRA_Stock UK'!N245</f>
        <v>1503.530839835159</v>
      </c>
      <c r="O245" s="68">
        <f>'TRA_Stock EU28'!O245-'TRA_Stock UK'!O245</f>
        <v>1450.4068122246865</v>
      </c>
      <c r="P245" s="68">
        <f>'TRA_Stock EU28'!P245-'TRA_Stock UK'!P245</f>
        <v>1411.1706921378586</v>
      </c>
      <c r="Q245" s="68">
        <f>'TRA_Stock EU28'!Q245-'TRA_Stock UK'!Q245</f>
        <v>1395.9469014456295</v>
      </c>
      <c r="R245" s="68">
        <f>'TRA_Stock EU28'!R245-'TRA_Stock UK'!R245</f>
        <v>1412.6679770572191</v>
      </c>
      <c r="S245" s="68">
        <f>'TRA_Stock EU28'!S245-'TRA_Stock UK'!S245</f>
        <v>1434.520792557021</v>
      </c>
      <c r="T245" s="68">
        <f>'TRA_Stock EU28'!T245-'TRA_Stock UK'!T245</f>
        <v>1455.6890449752225</v>
      </c>
      <c r="U245" s="68">
        <f>'TRA_Stock EU28'!U245-'TRA_Stock UK'!U245</f>
        <v>1474.2510525334374</v>
      </c>
      <c r="V245" s="68">
        <f>'TRA_Stock EU28'!V245-'TRA_Stock UK'!V245</f>
        <v>1490.5042173875761</v>
      </c>
      <c r="W245" s="68">
        <f>'TRA_Stock EU28'!W245-'TRA_Stock UK'!W245</f>
        <v>1504.6911989788298</v>
      </c>
      <c r="X245" s="68">
        <f>'TRA_Stock EU28'!X245-'TRA_Stock UK'!X245</f>
        <v>1517.0811248856619</v>
      </c>
      <c r="Y245" s="68">
        <f>'TRA_Stock EU28'!Y245-'TRA_Stock UK'!Y245</f>
        <v>1531.1405736278823</v>
      </c>
      <c r="Z245" s="68">
        <f>'TRA_Stock EU28'!Z245-'TRA_Stock UK'!Z245</f>
        <v>1543.9717301403493</v>
      </c>
      <c r="AA245" s="68">
        <f>'TRA_Stock EU28'!AA245-'TRA_Stock UK'!AA245</f>
        <v>1556.2154043029884</v>
      </c>
      <c r="AB245" s="68">
        <f>'TRA_Stock EU28'!AB245-'TRA_Stock UK'!AB245</f>
        <v>1568.2322841486898</v>
      </c>
      <c r="AC245" s="68">
        <f>'TRA_Stock EU28'!AC245-'TRA_Stock UK'!AC245</f>
        <v>1579.9425866104134</v>
      </c>
      <c r="AD245" s="68">
        <f>'TRA_Stock EU28'!AD245-'TRA_Stock UK'!AD245</f>
        <v>1591.6730202722333</v>
      </c>
      <c r="AE245" s="68">
        <f>'TRA_Stock EU28'!AE245-'TRA_Stock UK'!AE245</f>
        <v>1603.5683826977213</v>
      </c>
      <c r="AF245" s="68">
        <f>'TRA_Stock EU28'!AF245-'TRA_Stock UK'!AF245</f>
        <v>1615.8346766331526</v>
      </c>
      <c r="AG245" s="68">
        <f>'TRA_Stock EU28'!AG245-'TRA_Stock UK'!AG245</f>
        <v>1628.2045995648261</v>
      </c>
      <c r="AH245" s="68">
        <f>'TRA_Stock EU28'!AH245-'TRA_Stock UK'!AH245</f>
        <v>1640.7600180613811</v>
      </c>
      <c r="AI245" s="68">
        <f>'TRA_Stock EU28'!AI245-'TRA_Stock UK'!AI245</f>
        <v>1653.7613614943807</v>
      </c>
      <c r="AJ245" s="68">
        <f>'TRA_Stock EU28'!AJ245-'TRA_Stock UK'!AJ245</f>
        <v>1667.381086248392</v>
      </c>
      <c r="AK245" s="68">
        <f>'TRA_Stock EU28'!AK245-'TRA_Stock UK'!AK245</f>
        <v>1681.7507320534885</v>
      </c>
      <c r="AL245" s="68">
        <f>'TRA_Stock EU28'!AL245-'TRA_Stock UK'!AL245</f>
        <v>1697.0695320380667</v>
      </c>
      <c r="AM245" s="68">
        <f>'TRA_Stock EU28'!AM245-'TRA_Stock UK'!AM245</f>
        <v>1706.9471954625303</v>
      </c>
      <c r="AN245" s="68">
        <f>'TRA_Stock EU28'!AN245-'TRA_Stock UK'!AN245</f>
        <v>1717.45750573841</v>
      </c>
      <c r="AO245" s="68">
        <f>'TRA_Stock EU28'!AO245-'TRA_Stock UK'!AO245</f>
        <v>1728.5256945025903</v>
      </c>
      <c r="AP245" s="68">
        <f>'TRA_Stock EU28'!AP245-'TRA_Stock UK'!AP245</f>
        <v>1740.0445648010796</v>
      </c>
      <c r="AQ245" s="68">
        <f>'TRA_Stock EU28'!AQ245-'TRA_Stock UK'!AQ245</f>
        <v>1751.5662966675275</v>
      </c>
      <c r="AR245" s="68">
        <f>'TRA_Stock EU28'!AR245-'TRA_Stock UK'!AR245</f>
        <v>1763.4650333034374</v>
      </c>
      <c r="AS245" s="68">
        <f>'TRA_Stock EU28'!AS245-'TRA_Stock UK'!AS245</f>
        <v>1775.8313638640748</v>
      </c>
      <c r="AT245" s="68">
        <f>'TRA_Stock EU28'!AT245-'TRA_Stock UK'!AT245</f>
        <v>1789.0900249314884</v>
      </c>
      <c r="AU245" s="68">
        <f>'TRA_Stock EU28'!AU245-'TRA_Stock UK'!AU245</f>
        <v>1803.4916272487196</v>
      </c>
      <c r="AV245" s="68">
        <f>'TRA_Stock EU28'!AV245-'TRA_Stock UK'!AV245</f>
        <v>1819.152627022461</v>
      </c>
      <c r="AW245" s="68">
        <f>'TRA_Stock EU28'!AW245-'TRA_Stock UK'!AW245</f>
        <v>1835.7268378310355</v>
      </c>
      <c r="AX245" s="68">
        <f>'TRA_Stock EU28'!AX245-'TRA_Stock UK'!AX245</f>
        <v>1852.8541180398749</v>
      </c>
      <c r="AY245" s="68">
        <f>'TRA_Stock EU28'!AY245-'TRA_Stock UK'!AY245</f>
        <v>1870.3162668448679</v>
      </c>
      <c r="AZ245" s="68">
        <f>'TRA_Stock EU28'!AZ245-'TRA_Stock UK'!AZ245</f>
        <v>1887.949128659837</v>
      </c>
    </row>
    <row r="246" spans="1:52" x14ac:dyDescent="0.35">
      <c r="A246" s="75" t="s">
        <v>906</v>
      </c>
      <c r="B246" s="70">
        <f>'TRA_Stock EU28'!B246-'TRA_Stock UK'!B246</f>
        <v>1060.8571179509299</v>
      </c>
      <c r="C246" s="70">
        <f>'TRA_Stock EU28'!C246-'TRA_Stock UK'!C246</f>
        <v>1136.5983102957252</v>
      </c>
      <c r="D246" s="70">
        <f>'TRA_Stock EU28'!D246-'TRA_Stock UK'!D246</f>
        <v>1203.2053931477631</v>
      </c>
      <c r="E246" s="70">
        <f>'TRA_Stock EU28'!E246-'TRA_Stock UK'!E246</f>
        <v>1253.2061629409077</v>
      </c>
      <c r="F246" s="70">
        <f>'TRA_Stock EU28'!F246-'TRA_Stock UK'!F246</f>
        <v>1309.2158981841501</v>
      </c>
      <c r="G246" s="70">
        <f>'TRA_Stock EU28'!G246-'TRA_Stock UK'!G246</f>
        <v>1382.5709269687518</v>
      </c>
      <c r="H246" s="70">
        <f>'TRA_Stock EU28'!H246-'TRA_Stock UK'!H246</f>
        <v>1471.1800738843474</v>
      </c>
      <c r="I246" s="70">
        <f>'TRA_Stock EU28'!I246-'TRA_Stock UK'!I246</f>
        <v>1552.8681613019219</v>
      </c>
      <c r="J246" s="70">
        <f>'TRA_Stock EU28'!J246-'TRA_Stock UK'!J246</f>
        <v>1586.5130072636375</v>
      </c>
      <c r="K246" s="70">
        <f>'TRA_Stock EU28'!K246-'TRA_Stock UK'!K246</f>
        <v>1547.4162581075823</v>
      </c>
      <c r="L246" s="70">
        <f>'TRA_Stock EU28'!L246-'TRA_Stock UK'!L246</f>
        <v>1573.0542391325823</v>
      </c>
      <c r="M246" s="70">
        <f>'TRA_Stock EU28'!M246-'TRA_Stock UK'!M246</f>
        <v>1555.9620496084692</v>
      </c>
      <c r="N246" s="70">
        <f>'TRA_Stock EU28'!N246-'TRA_Stock UK'!N246</f>
        <v>1503.530839835159</v>
      </c>
      <c r="O246" s="70">
        <f>'TRA_Stock EU28'!O246-'TRA_Stock UK'!O246</f>
        <v>1450.4068122246865</v>
      </c>
      <c r="P246" s="70">
        <f>'TRA_Stock EU28'!P246-'TRA_Stock UK'!P246</f>
        <v>1411.1706921378586</v>
      </c>
      <c r="Q246" s="70">
        <f>'TRA_Stock EU28'!Q246-'TRA_Stock UK'!Q246</f>
        <v>1395.9469014456295</v>
      </c>
      <c r="R246" s="70">
        <f>'TRA_Stock EU28'!R246-'TRA_Stock UK'!R246</f>
        <v>1412.654758402952</v>
      </c>
      <c r="S246" s="70">
        <f>'TRA_Stock EU28'!S246-'TRA_Stock UK'!S246</f>
        <v>1434.4922868490301</v>
      </c>
      <c r="T246" s="70">
        <f>'TRA_Stock EU28'!T246-'TRA_Stock UK'!T246</f>
        <v>1455.6442435261192</v>
      </c>
      <c r="U246" s="70">
        <f>'TRA_Stock EU28'!U246-'TRA_Stock UK'!U246</f>
        <v>1474.1904170283192</v>
      </c>
      <c r="V246" s="70">
        <f>'TRA_Stock EU28'!V246-'TRA_Stock UK'!V246</f>
        <v>1490.4271589440805</v>
      </c>
      <c r="W246" s="70">
        <f>'TRA_Stock EU28'!W246-'TRA_Stock UK'!W246</f>
        <v>1504.5978772268923</v>
      </c>
      <c r="X246" s="70">
        <f>'TRA_Stock EU28'!X246-'TRA_Stock UK'!X246</f>
        <v>1516.9715582897179</v>
      </c>
      <c r="Y246" s="70">
        <f>'TRA_Stock EU28'!Y246-'TRA_Stock UK'!Y246</f>
        <v>1531.0130721280411</v>
      </c>
      <c r="Z246" s="70">
        <f>'TRA_Stock EU28'!Z246-'TRA_Stock UK'!Z246</f>
        <v>1543.8269631633475</v>
      </c>
      <c r="AA246" s="70">
        <f>'TRA_Stock EU28'!AA246-'TRA_Stock UK'!AA246</f>
        <v>1556.0532836310376</v>
      </c>
      <c r="AB246" s="70">
        <f>'TRA_Stock EU28'!AB246-'TRA_Stock UK'!AB246</f>
        <v>1568.0515522539122</v>
      </c>
      <c r="AC246" s="70">
        <f>'TRA_Stock EU28'!AC246-'TRA_Stock UK'!AC246</f>
        <v>1579.744153796333</v>
      </c>
      <c r="AD246" s="70">
        <f>'TRA_Stock EU28'!AD246-'TRA_Stock UK'!AD246</f>
        <v>1591.4566259316775</v>
      </c>
      <c r="AE246" s="70">
        <f>'TRA_Stock EU28'!AE246-'TRA_Stock UK'!AE246</f>
        <v>1603.3338987050113</v>
      </c>
      <c r="AF246" s="70">
        <f>'TRA_Stock EU28'!AF246-'TRA_Stock UK'!AF246</f>
        <v>1615.5811058921677</v>
      </c>
      <c r="AG246" s="70">
        <f>'TRA_Stock EU28'!AG246-'TRA_Stock UK'!AG246</f>
        <v>1627.9323941417792</v>
      </c>
      <c r="AH246" s="70">
        <f>'TRA_Stock EU28'!AH246-'TRA_Stock UK'!AH246</f>
        <v>1640.4680230757574</v>
      </c>
      <c r="AI246" s="70">
        <f>'TRA_Stock EU28'!AI246-'TRA_Stock UK'!AI246</f>
        <v>1653.4495369169783</v>
      </c>
      <c r="AJ246" s="70">
        <f>'TRA_Stock EU28'!AJ246-'TRA_Stock UK'!AJ246</f>
        <v>1667.0512195784734</v>
      </c>
      <c r="AK246" s="70">
        <f>'TRA_Stock EU28'!AK246-'TRA_Stock UK'!AK246</f>
        <v>1681.4003404616556</v>
      </c>
      <c r="AL246" s="70">
        <f>'TRA_Stock EU28'!AL246-'TRA_Stock UK'!AL246</f>
        <v>1696.6992516201965</v>
      </c>
      <c r="AM246" s="70">
        <f>'TRA_Stock EU28'!AM246-'TRA_Stock UK'!AM246</f>
        <v>1706.5556519366376</v>
      </c>
      <c r="AN246" s="70">
        <f>'TRA_Stock EU28'!AN246-'TRA_Stock UK'!AN246</f>
        <v>1717.0459769335707</v>
      </c>
      <c r="AO246" s="70">
        <f>'TRA_Stock EU28'!AO246-'TRA_Stock UK'!AO246</f>
        <v>1728.0903008891351</v>
      </c>
      <c r="AP246" s="70">
        <f>'TRA_Stock EU28'!AP246-'TRA_Stock UK'!AP246</f>
        <v>1739.5814509239142</v>
      </c>
      <c r="AQ246" s="70">
        <f>'TRA_Stock EU28'!AQ246-'TRA_Stock UK'!AQ246</f>
        <v>1751.0769461172197</v>
      </c>
      <c r="AR246" s="70">
        <f>'TRA_Stock EU28'!AR246-'TRA_Stock UK'!AR246</f>
        <v>1762.9458700449854</v>
      </c>
      <c r="AS246" s="70">
        <f>'TRA_Stock EU28'!AS246-'TRA_Stock UK'!AS246</f>
        <v>1775.2756485778689</v>
      </c>
      <c r="AT246" s="70">
        <f>'TRA_Stock EU28'!AT246-'TRA_Stock UK'!AT246</f>
        <v>1788.470617069903</v>
      </c>
      <c r="AU246" s="70">
        <f>'TRA_Stock EU28'!AU246-'TRA_Stock UK'!AU246</f>
        <v>1802.8245124199368</v>
      </c>
      <c r="AV246" s="70">
        <f>'TRA_Stock EU28'!AV246-'TRA_Stock UK'!AV246</f>
        <v>1818.4395857787961</v>
      </c>
      <c r="AW246" s="70">
        <f>'TRA_Stock EU28'!AW246-'TRA_Stock UK'!AW246</f>
        <v>1834.9568501402005</v>
      </c>
      <c r="AX246" s="70">
        <f>'TRA_Stock EU28'!AX246-'TRA_Stock UK'!AX246</f>
        <v>1852.0166179477417</v>
      </c>
      <c r="AY246" s="70">
        <f>'TRA_Stock EU28'!AY246-'TRA_Stock UK'!AY246</f>
        <v>1869.4109785973919</v>
      </c>
      <c r="AZ246" s="70">
        <f>'TRA_Stock EU28'!AZ246-'TRA_Stock UK'!AZ246</f>
        <v>1886.9598864480072</v>
      </c>
    </row>
    <row r="247" spans="1:52" x14ac:dyDescent="0.35">
      <c r="A247" s="75" t="s">
        <v>907</v>
      </c>
      <c r="B247" s="70">
        <f>'TRA_Stock EU28'!B247-'TRA_Stock UK'!B247</f>
        <v>0</v>
      </c>
      <c r="C247" s="70">
        <f>'TRA_Stock EU28'!C247-'TRA_Stock UK'!C247</f>
        <v>0</v>
      </c>
      <c r="D247" s="70">
        <f>'TRA_Stock EU28'!D247-'TRA_Stock UK'!D247</f>
        <v>0</v>
      </c>
      <c r="E247" s="70">
        <f>'TRA_Stock EU28'!E247-'TRA_Stock UK'!E247</f>
        <v>0</v>
      </c>
      <c r="F247" s="70">
        <f>'TRA_Stock EU28'!F247-'TRA_Stock UK'!F247</f>
        <v>0</v>
      </c>
      <c r="G247" s="70">
        <f>'TRA_Stock EU28'!G247-'TRA_Stock UK'!G247</f>
        <v>0</v>
      </c>
      <c r="H247" s="70">
        <f>'TRA_Stock EU28'!H247-'TRA_Stock UK'!H247</f>
        <v>0</v>
      </c>
      <c r="I247" s="70">
        <f>'TRA_Stock EU28'!I247-'TRA_Stock UK'!I247</f>
        <v>0</v>
      </c>
      <c r="J247" s="70">
        <f>'TRA_Stock EU28'!J247-'TRA_Stock UK'!J247</f>
        <v>0</v>
      </c>
      <c r="K247" s="70">
        <f>'TRA_Stock EU28'!K247-'TRA_Stock UK'!K247</f>
        <v>0</v>
      </c>
      <c r="L247" s="70">
        <f>'TRA_Stock EU28'!L247-'TRA_Stock UK'!L247</f>
        <v>0</v>
      </c>
      <c r="M247" s="70">
        <f>'TRA_Stock EU28'!M247-'TRA_Stock UK'!M247</f>
        <v>0</v>
      </c>
      <c r="N247" s="70">
        <f>'TRA_Stock EU28'!N247-'TRA_Stock UK'!N247</f>
        <v>0</v>
      </c>
      <c r="O247" s="70">
        <f>'TRA_Stock EU28'!O247-'TRA_Stock UK'!O247</f>
        <v>0</v>
      </c>
      <c r="P247" s="70">
        <f>'TRA_Stock EU28'!P247-'TRA_Stock UK'!P247</f>
        <v>0</v>
      </c>
      <c r="Q247" s="70">
        <f>'TRA_Stock EU28'!Q247-'TRA_Stock UK'!Q247</f>
        <v>0</v>
      </c>
      <c r="R247" s="70">
        <f>'TRA_Stock EU28'!R247-'TRA_Stock UK'!R247</f>
        <v>1.3218350686906553E-2</v>
      </c>
      <c r="S247" s="70">
        <f>'TRA_Stock EU28'!S247-'TRA_Stock UK'!S247</f>
        <v>2.8504888725720344E-2</v>
      </c>
      <c r="T247" s="70">
        <f>'TRA_Stock EU28'!T247-'TRA_Stock UK'!T247</f>
        <v>4.4799817331628224E-2</v>
      </c>
      <c r="U247" s="70">
        <f>'TRA_Stock EU28'!U247-'TRA_Stock UK'!U247</f>
        <v>6.0632719664471542E-2</v>
      </c>
      <c r="V247" s="70">
        <f>'TRA_Stock EU28'!V247-'TRA_Stock UK'!V247</f>
        <v>7.7053914506029983E-2</v>
      </c>
      <c r="W247" s="70">
        <f>'TRA_Stock EU28'!W247-'TRA_Stock UK'!W247</f>
        <v>9.3314712644903569E-2</v>
      </c>
      <c r="X247" s="70">
        <f>'TRA_Stock EU28'!X247-'TRA_Stock UK'!X247</f>
        <v>0.10955594358224641</v>
      </c>
      <c r="Y247" s="70">
        <f>'TRA_Stock EU28'!Y247-'TRA_Stock UK'!Y247</f>
        <v>0.12748503341240558</v>
      </c>
      <c r="Z247" s="70">
        <f>'TRA_Stock EU28'!Z247-'TRA_Stock UK'!Z247</f>
        <v>0.14474245769543284</v>
      </c>
      <c r="AA247" s="70">
        <f>'TRA_Stock EU28'!AA247-'TRA_Stock UK'!AA247</f>
        <v>0.16208456133154758</v>
      </c>
      <c r="AB247" s="70">
        <f>'TRA_Stock EU28'!AB247-'TRA_Stock UK'!AB247</f>
        <v>0.18067792798080748</v>
      </c>
      <c r="AC247" s="70">
        <f>'TRA_Stock EU28'!AC247-'TRA_Stock UK'!AC247</f>
        <v>0.1983546704574746</v>
      </c>
      <c r="AD247" s="70">
        <f>'TRA_Stock EU28'!AD247-'TRA_Stock UK'!AD247</f>
        <v>0.2162807773556556</v>
      </c>
      <c r="AE247" s="70">
        <f>'TRA_Stock EU28'!AE247-'TRA_Stock UK'!AE247</f>
        <v>0.23432079390583557</v>
      </c>
      <c r="AF247" s="70">
        <f>'TRA_Stock EU28'!AF247-'TRA_Stock UK'!AF247</f>
        <v>0.25333372689002348</v>
      </c>
      <c r="AG247" s="70">
        <f>'TRA_Stock EU28'!AG247-'TRA_Stock UK'!AG247</f>
        <v>0.27186831853395665</v>
      </c>
      <c r="AH247" s="70">
        <f>'TRA_Stock EU28'!AH247-'TRA_Stock UK'!AH247</f>
        <v>0.29151025702160621</v>
      </c>
      <c r="AI247" s="70">
        <f>'TRA_Stock EU28'!AI247-'TRA_Stock UK'!AI247</f>
        <v>0.31113959615948689</v>
      </c>
      <c r="AJ247" s="70">
        <f>'TRA_Stock EU28'!AJ247-'TRA_Stock UK'!AJ247</f>
        <v>0.32892503548418062</v>
      </c>
      <c r="AK247" s="70">
        <f>'TRA_Stock EU28'!AK247-'TRA_Stock UK'!AK247</f>
        <v>0.34905916069096515</v>
      </c>
      <c r="AL247" s="70">
        <f>'TRA_Stock EU28'!AL247-'TRA_Stock UK'!AL247</f>
        <v>0.36844022099228729</v>
      </c>
      <c r="AM247" s="70">
        <f>'TRA_Stock EU28'!AM247-'TRA_Stock UK'!AM247</f>
        <v>0.38900845588346677</v>
      </c>
      <c r="AN247" s="70">
        <f>'TRA_Stock EU28'!AN247-'TRA_Stock UK'!AN247</f>
        <v>0.408098082988199</v>
      </c>
      <c r="AO247" s="70">
        <f>'TRA_Stock EU28'!AO247-'TRA_Stock UK'!AO247</f>
        <v>0.43060625738226027</v>
      </c>
      <c r="AP247" s="70">
        <f>'TRA_Stock EU28'!AP247-'TRA_Stock UK'!AP247</f>
        <v>0.45630985275464686</v>
      </c>
      <c r="AQ247" s="70">
        <f>'TRA_Stock EU28'!AQ247-'TRA_Stock UK'!AQ247</f>
        <v>0.48011492130035943</v>
      </c>
      <c r="AR247" s="70">
        <f>'TRA_Stock EU28'!AR247-'TRA_Stock UK'!AR247</f>
        <v>0.50667353062603171</v>
      </c>
      <c r="AS247" s="70">
        <f>'TRA_Stock EU28'!AS247-'TRA_Stock UK'!AS247</f>
        <v>0.5382485121118239</v>
      </c>
      <c r="AT247" s="70">
        <f>'TRA_Stock EU28'!AT247-'TRA_Stock UK'!AT247</f>
        <v>0.59190746291059138</v>
      </c>
      <c r="AU247" s="70">
        <f>'TRA_Stock EU28'!AU247-'TRA_Stock UK'!AU247</f>
        <v>0.63085416323697485</v>
      </c>
      <c r="AV247" s="70">
        <f>'TRA_Stock EU28'!AV247-'TRA_Stock UK'!AV247</f>
        <v>0.66668058044536593</v>
      </c>
      <c r="AW247" s="70">
        <f>'TRA_Stock EU28'!AW247-'TRA_Stock UK'!AW247</f>
        <v>0.70993798405836561</v>
      </c>
      <c r="AX247" s="70">
        <f>'TRA_Stock EU28'!AX247-'TRA_Stock UK'!AX247</f>
        <v>0.75942050225248003</v>
      </c>
      <c r="AY247" s="70">
        <f>'TRA_Stock EU28'!AY247-'TRA_Stock UK'!AY247</f>
        <v>0.80699794639284816</v>
      </c>
      <c r="AZ247" s="70">
        <f>'TRA_Stock EU28'!AZ247-'TRA_Stock UK'!AZ247</f>
        <v>0.8633234813481433</v>
      </c>
    </row>
    <row r="248" spans="1:52" x14ac:dyDescent="0.35">
      <c r="A248" s="75" t="s">
        <v>898</v>
      </c>
      <c r="B248" s="70">
        <f>'TRA_Stock EU28'!B248-'TRA_Stock UK'!B248</f>
        <v>0</v>
      </c>
      <c r="C248" s="70">
        <f>'TRA_Stock EU28'!C248-'TRA_Stock UK'!C248</f>
        <v>0</v>
      </c>
      <c r="D248" s="70">
        <f>'TRA_Stock EU28'!D248-'TRA_Stock UK'!D248</f>
        <v>0</v>
      </c>
      <c r="E248" s="70">
        <f>'TRA_Stock EU28'!E248-'TRA_Stock UK'!E248</f>
        <v>0</v>
      </c>
      <c r="F248" s="70">
        <f>'TRA_Stock EU28'!F248-'TRA_Stock UK'!F248</f>
        <v>0</v>
      </c>
      <c r="G248" s="70">
        <f>'TRA_Stock EU28'!G248-'TRA_Stock UK'!G248</f>
        <v>0</v>
      </c>
      <c r="H248" s="70">
        <f>'TRA_Stock EU28'!H248-'TRA_Stock UK'!H248</f>
        <v>0</v>
      </c>
      <c r="I248" s="70">
        <f>'TRA_Stock EU28'!I248-'TRA_Stock UK'!I248</f>
        <v>0</v>
      </c>
      <c r="J248" s="70">
        <f>'TRA_Stock EU28'!J248-'TRA_Stock UK'!J248</f>
        <v>0</v>
      </c>
      <c r="K248" s="70">
        <f>'TRA_Stock EU28'!K248-'TRA_Stock UK'!K248</f>
        <v>0</v>
      </c>
      <c r="L248" s="70">
        <f>'TRA_Stock EU28'!L248-'TRA_Stock UK'!L248</f>
        <v>0</v>
      </c>
      <c r="M248" s="70">
        <f>'TRA_Stock EU28'!M248-'TRA_Stock UK'!M248</f>
        <v>0</v>
      </c>
      <c r="N248" s="70">
        <f>'TRA_Stock EU28'!N248-'TRA_Stock UK'!N248</f>
        <v>0</v>
      </c>
      <c r="O248" s="70">
        <f>'TRA_Stock EU28'!O248-'TRA_Stock UK'!O248</f>
        <v>0</v>
      </c>
      <c r="P248" s="70">
        <f>'TRA_Stock EU28'!P248-'TRA_Stock UK'!P248</f>
        <v>0</v>
      </c>
      <c r="Q248" s="70">
        <f>'TRA_Stock EU28'!Q248-'TRA_Stock UK'!Q248</f>
        <v>0</v>
      </c>
      <c r="R248" s="70">
        <f>'TRA_Stock EU28'!R248-'TRA_Stock UK'!R248</f>
        <v>3.0358010514504114E-7</v>
      </c>
      <c r="S248" s="70">
        <f>'TRA_Stock EU28'!S248-'TRA_Stock UK'!S248</f>
        <v>8.1926518197229519E-7</v>
      </c>
      <c r="T248" s="70">
        <f>'TRA_Stock EU28'!T248-'TRA_Stock UK'!T248</f>
        <v>1.6317714826841681E-6</v>
      </c>
      <c r="U248" s="70">
        <f>'TRA_Stock EU28'!U248-'TRA_Stock UK'!U248</f>
        <v>2.785453488244846E-6</v>
      </c>
      <c r="V248" s="70">
        <f>'TRA_Stock EU28'!V248-'TRA_Stock UK'!V248</f>
        <v>4.5289894581199821E-6</v>
      </c>
      <c r="W248" s="70">
        <f>'TRA_Stock EU28'!W248-'TRA_Stock UK'!W248</f>
        <v>7.0392927977285277E-6</v>
      </c>
      <c r="X248" s="70">
        <f>'TRA_Stock EU28'!X248-'TRA_Stock UK'!X248</f>
        <v>1.0652361626246232E-5</v>
      </c>
      <c r="Y248" s="70">
        <f>'TRA_Stock EU28'!Y248-'TRA_Stock UK'!Y248</f>
        <v>1.6466428629006994E-5</v>
      </c>
      <c r="Z248" s="70">
        <f>'TRA_Stock EU28'!Z248-'TRA_Stock UK'!Z248</f>
        <v>2.4519306594669324E-5</v>
      </c>
      <c r="AA248" s="70">
        <f>'TRA_Stock EU28'!AA248-'TRA_Stock UK'!AA248</f>
        <v>3.6110619229114679E-5</v>
      </c>
      <c r="AB248" s="70">
        <f>'TRA_Stock EU28'!AB248-'TRA_Stock UK'!AB248</f>
        <v>5.3966796908113796E-5</v>
      </c>
      <c r="AC248" s="70">
        <f>'TRA_Stock EU28'!AC248-'TRA_Stock UK'!AC248</f>
        <v>7.8143622955156034E-5</v>
      </c>
      <c r="AD248" s="70">
        <f>'TRA_Stock EU28'!AD248-'TRA_Stock UK'!AD248</f>
        <v>1.1356320026117363E-4</v>
      </c>
      <c r="AE248" s="70">
        <f>'TRA_Stock EU28'!AE248-'TRA_Stock UK'!AE248</f>
        <v>1.6319880418100163E-4</v>
      </c>
      <c r="AF248" s="70">
        <f>'TRA_Stock EU28'!AF248-'TRA_Stock UK'!AF248</f>
        <v>2.3701409494812791E-4</v>
      </c>
      <c r="AG248" s="70">
        <f>'TRA_Stock EU28'!AG248-'TRA_Stock UK'!AG248</f>
        <v>3.3710451292651302E-4</v>
      </c>
      <c r="AH248" s="70">
        <f>'TRA_Stock EU28'!AH248-'TRA_Stock UK'!AH248</f>
        <v>4.8472860210489543E-4</v>
      </c>
      <c r="AI248" s="70">
        <f>'TRA_Stock EU28'!AI248-'TRA_Stock UK'!AI248</f>
        <v>6.8498124280226092E-4</v>
      </c>
      <c r="AJ248" s="70">
        <f>'TRA_Stock EU28'!AJ248-'TRA_Stock UK'!AJ248</f>
        <v>9.4163443461255287E-4</v>
      </c>
      <c r="AK248" s="70">
        <f>'TRA_Stock EU28'!AK248-'TRA_Stock UK'!AK248</f>
        <v>1.3324311419429251E-3</v>
      </c>
      <c r="AL248" s="70">
        <f>'TRA_Stock EU28'!AL248-'TRA_Stock UK'!AL248</f>
        <v>1.8401968777627996E-3</v>
      </c>
      <c r="AM248" s="70">
        <f>'TRA_Stock EU28'!AM248-'TRA_Stock UK'!AM248</f>
        <v>2.5350700093556538E-3</v>
      </c>
      <c r="AN248" s="70">
        <f>'TRA_Stock EU28'!AN248-'TRA_Stock UK'!AN248</f>
        <v>3.4307218511909496E-3</v>
      </c>
      <c r="AO248" s="70">
        <f>'TRA_Stock EU28'!AO248-'TRA_Stock UK'!AO248</f>
        <v>4.7873560728057844E-3</v>
      </c>
      <c r="AP248" s="70">
        <f>'TRA_Stock EU28'!AP248-'TRA_Stock UK'!AP248</f>
        <v>6.8040244109038575E-3</v>
      </c>
      <c r="AQ248" s="70">
        <f>'TRA_Stock EU28'!AQ248-'TRA_Stock UK'!AQ248</f>
        <v>9.2356290074956694E-3</v>
      </c>
      <c r="AR248" s="70">
        <f>'TRA_Stock EU28'!AR248-'TRA_Stock UK'!AR248</f>
        <v>1.2489727825956844E-2</v>
      </c>
      <c r="AS248" s="70">
        <f>'TRA_Stock EU28'!AS248-'TRA_Stock UK'!AS248</f>
        <v>1.7466774094062464E-2</v>
      </c>
      <c r="AT248" s="70">
        <f>'TRA_Stock EU28'!AT248-'TRA_Stock UK'!AT248</f>
        <v>2.7500398674949956E-2</v>
      </c>
      <c r="AU248" s="70">
        <f>'TRA_Stock EU28'!AU248-'TRA_Stock UK'!AU248</f>
        <v>3.6260665545824668E-2</v>
      </c>
      <c r="AV248" s="70">
        <f>'TRA_Stock EU28'!AV248-'TRA_Stock UK'!AV248</f>
        <v>4.6360663219729786E-2</v>
      </c>
      <c r="AW248" s="70">
        <f>'TRA_Stock EU28'!AW248-'TRA_Stock UK'!AW248</f>
        <v>6.0049706776546377E-2</v>
      </c>
      <c r="AX248" s="70">
        <f>'TRA_Stock EU28'!AX248-'TRA_Stock UK'!AX248</f>
        <v>7.8079589880807682E-2</v>
      </c>
      <c r="AY248" s="70">
        <f>'TRA_Stock EU28'!AY248-'TRA_Stock UK'!AY248</f>
        <v>9.8290301083138534E-2</v>
      </c>
      <c r="AZ248" s="70">
        <f>'TRA_Stock EU28'!AZ248-'TRA_Stock UK'!AZ248</f>
        <v>0.12591873048160146</v>
      </c>
    </row>
    <row r="249" spans="1:52" x14ac:dyDescent="0.35">
      <c r="A249" s="75" t="s">
        <v>908</v>
      </c>
      <c r="B249" s="70">
        <f>'TRA_Stock EU28'!B249-'TRA_Stock UK'!B249</f>
        <v>0</v>
      </c>
      <c r="C249" s="70">
        <f>'TRA_Stock EU28'!C249-'TRA_Stock UK'!C249</f>
        <v>0</v>
      </c>
      <c r="D249" s="70">
        <f>'TRA_Stock EU28'!D249-'TRA_Stock UK'!D249</f>
        <v>0</v>
      </c>
      <c r="E249" s="70">
        <f>'TRA_Stock EU28'!E249-'TRA_Stock UK'!E249</f>
        <v>0</v>
      </c>
      <c r="F249" s="70">
        <f>'TRA_Stock EU28'!F249-'TRA_Stock UK'!F249</f>
        <v>0</v>
      </c>
      <c r="G249" s="70">
        <f>'TRA_Stock EU28'!G249-'TRA_Stock UK'!G249</f>
        <v>0</v>
      </c>
      <c r="H249" s="70">
        <f>'TRA_Stock EU28'!H249-'TRA_Stock UK'!H249</f>
        <v>0</v>
      </c>
      <c r="I249" s="70">
        <f>'TRA_Stock EU28'!I249-'TRA_Stock UK'!I249</f>
        <v>0</v>
      </c>
      <c r="J249" s="70">
        <f>'TRA_Stock EU28'!J249-'TRA_Stock UK'!J249</f>
        <v>0</v>
      </c>
      <c r="K249" s="70">
        <f>'TRA_Stock EU28'!K249-'TRA_Stock UK'!K249</f>
        <v>0</v>
      </c>
      <c r="L249" s="70">
        <f>'TRA_Stock EU28'!L249-'TRA_Stock UK'!L249</f>
        <v>0</v>
      </c>
      <c r="M249" s="70">
        <f>'TRA_Stock EU28'!M249-'TRA_Stock UK'!M249</f>
        <v>0</v>
      </c>
      <c r="N249" s="70">
        <f>'TRA_Stock EU28'!N249-'TRA_Stock UK'!N249</f>
        <v>0</v>
      </c>
      <c r="O249" s="70">
        <f>'TRA_Stock EU28'!O249-'TRA_Stock UK'!O249</f>
        <v>0</v>
      </c>
      <c r="P249" s="70">
        <f>'TRA_Stock EU28'!P249-'TRA_Stock UK'!P249</f>
        <v>0</v>
      </c>
      <c r="Q249" s="70">
        <f>'TRA_Stock EU28'!Q249-'TRA_Stock UK'!Q249</f>
        <v>0</v>
      </c>
      <c r="R249" s="70">
        <f>'TRA_Stock EU28'!R249-'TRA_Stock UK'!R249</f>
        <v>0</v>
      </c>
      <c r="S249" s="70">
        <f>'TRA_Stock EU28'!S249-'TRA_Stock UK'!S249</f>
        <v>0</v>
      </c>
      <c r="T249" s="70">
        <f>'TRA_Stock EU28'!T249-'TRA_Stock UK'!T249</f>
        <v>0</v>
      </c>
      <c r="U249" s="70">
        <f>'TRA_Stock EU28'!U249-'TRA_Stock UK'!U249</f>
        <v>0</v>
      </c>
      <c r="V249" s="70">
        <f>'TRA_Stock EU28'!V249-'TRA_Stock UK'!V249</f>
        <v>0</v>
      </c>
      <c r="W249" s="70">
        <f>'TRA_Stock EU28'!W249-'TRA_Stock UK'!W249</f>
        <v>0</v>
      </c>
      <c r="X249" s="70">
        <f>'TRA_Stock EU28'!X249-'TRA_Stock UK'!X249</f>
        <v>0</v>
      </c>
      <c r="Y249" s="70">
        <f>'TRA_Stock EU28'!Y249-'TRA_Stock UK'!Y249</f>
        <v>0</v>
      </c>
      <c r="Z249" s="70">
        <f>'TRA_Stock EU28'!Z249-'TRA_Stock UK'!Z249</f>
        <v>0</v>
      </c>
      <c r="AA249" s="70">
        <f>'TRA_Stock EU28'!AA249-'TRA_Stock UK'!AA249</f>
        <v>0</v>
      </c>
      <c r="AB249" s="70">
        <f>'TRA_Stock EU28'!AB249-'TRA_Stock UK'!AB249</f>
        <v>0</v>
      </c>
      <c r="AC249" s="70">
        <f>'TRA_Stock EU28'!AC249-'TRA_Stock UK'!AC249</f>
        <v>0</v>
      </c>
      <c r="AD249" s="70">
        <f>'TRA_Stock EU28'!AD249-'TRA_Stock UK'!AD249</f>
        <v>0</v>
      </c>
      <c r="AE249" s="70">
        <f>'TRA_Stock EU28'!AE249-'TRA_Stock UK'!AE249</f>
        <v>0</v>
      </c>
      <c r="AF249" s="70">
        <f>'TRA_Stock EU28'!AF249-'TRA_Stock UK'!AF249</f>
        <v>0</v>
      </c>
      <c r="AG249" s="70">
        <f>'TRA_Stock EU28'!AG249-'TRA_Stock UK'!AG249</f>
        <v>0</v>
      </c>
      <c r="AH249" s="70">
        <f>'TRA_Stock EU28'!AH249-'TRA_Stock UK'!AH249</f>
        <v>0</v>
      </c>
      <c r="AI249" s="70">
        <f>'TRA_Stock EU28'!AI249-'TRA_Stock UK'!AI249</f>
        <v>0</v>
      </c>
      <c r="AJ249" s="70">
        <f>'TRA_Stock EU28'!AJ249-'TRA_Stock UK'!AJ249</f>
        <v>0</v>
      </c>
      <c r="AK249" s="70">
        <f>'TRA_Stock EU28'!AK249-'TRA_Stock UK'!AK249</f>
        <v>0</v>
      </c>
      <c r="AL249" s="70">
        <f>'TRA_Stock EU28'!AL249-'TRA_Stock UK'!AL249</f>
        <v>0</v>
      </c>
      <c r="AM249" s="70">
        <f>'TRA_Stock EU28'!AM249-'TRA_Stock UK'!AM249</f>
        <v>0</v>
      </c>
      <c r="AN249" s="70">
        <f>'TRA_Stock EU28'!AN249-'TRA_Stock UK'!AN249</f>
        <v>0</v>
      </c>
      <c r="AO249" s="70">
        <f>'TRA_Stock EU28'!AO249-'TRA_Stock UK'!AO249</f>
        <v>0</v>
      </c>
      <c r="AP249" s="70">
        <f>'TRA_Stock EU28'!AP249-'TRA_Stock UK'!AP249</f>
        <v>0</v>
      </c>
      <c r="AQ249" s="70">
        <f>'TRA_Stock EU28'!AQ249-'TRA_Stock UK'!AQ249</f>
        <v>0</v>
      </c>
      <c r="AR249" s="70">
        <f>'TRA_Stock EU28'!AR249-'TRA_Stock UK'!AR249</f>
        <v>0</v>
      </c>
      <c r="AS249" s="70">
        <f>'TRA_Stock EU28'!AS249-'TRA_Stock UK'!AS249</f>
        <v>0</v>
      </c>
      <c r="AT249" s="70">
        <f>'TRA_Stock EU28'!AT249-'TRA_Stock UK'!AT249</f>
        <v>0</v>
      </c>
      <c r="AU249" s="70">
        <f>'TRA_Stock EU28'!AU249-'TRA_Stock UK'!AU249</f>
        <v>0</v>
      </c>
      <c r="AV249" s="70">
        <f>'TRA_Stock EU28'!AV249-'TRA_Stock UK'!AV249</f>
        <v>0</v>
      </c>
      <c r="AW249" s="70">
        <f>'TRA_Stock EU28'!AW249-'TRA_Stock UK'!AW249</f>
        <v>0</v>
      </c>
      <c r="AX249" s="70">
        <f>'TRA_Stock EU28'!AX249-'TRA_Stock UK'!AX249</f>
        <v>0</v>
      </c>
      <c r="AY249" s="70">
        <f>'TRA_Stock EU28'!AY249-'TRA_Stock UK'!AY249</f>
        <v>0</v>
      </c>
      <c r="AZ249" s="70">
        <f>'TRA_Stock EU28'!AZ249-'TRA_Stock UK'!AZ249</f>
        <v>0</v>
      </c>
    </row>
    <row r="250" spans="1:52" x14ac:dyDescent="0.35">
      <c r="A250" s="75" t="s">
        <v>909</v>
      </c>
      <c r="B250" s="70">
        <f>'TRA_Stock EU28'!B250-'TRA_Stock UK'!B250</f>
        <v>0</v>
      </c>
      <c r="C250" s="70">
        <f>'TRA_Stock EU28'!C250-'TRA_Stock UK'!C250</f>
        <v>0</v>
      </c>
      <c r="D250" s="70">
        <f>'TRA_Stock EU28'!D250-'TRA_Stock UK'!D250</f>
        <v>0</v>
      </c>
      <c r="E250" s="70">
        <f>'TRA_Stock EU28'!E250-'TRA_Stock UK'!E250</f>
        <v>0</v>
      </c>
      <c r="F250" s="70">
        <f>'TRA_Stock EU28'!F250-'TRA_Stock UK'!F250</f>
        <v>0</v>
      </c>
      <c r="G250" s="70">
        <f>'TRA_Stock EU28'!G250-'TRA_Stock UK'!G250</f>
        <v>0</v>
      </c>
      <c r="H250" s="70">
        <f>'TRA_Stock EU28'!H250-'TRA_Stock UK'!H250</f>
        <v>0</v>
      </c>
      <c r="I250" s="70">
        <f>'TRA_Stock EU28'!I250-'TRA_Stock UK'!I250</f>
        <v>0</v>
      </c>
      <c r="J250" s="70">
        <f>'TRA_Stock EU28'!J250-'TRA_Stock UK'!J250</f>
        <v>0</v>
      </c>
      <c r="K250" s="70">
        <f>'TRA_Stock EU28'!K250-'TRA_Stock UK'!K250</f>
        <v>0</v>
      </c>
      <c r="L250" s="70">
        <f>'TRA_Stock EU28'!L250-'TRA_Stock UK'!L250</f>
        <v>0</v>
      </c>
      <c r="M250" s="70">
        <f>'TRA_Stock EU28'!M250-'TRA_Stock UK'!M250</f>
        <v>0</v>
      </c>
      <c r="N250" s="70">
        <f>'TRA_Stock EU28'!N250-'TRA_Stock UK'!N250</f>
        <v>0</v>
      </c>
      <c r="O250" s="70">
        <f>'TRA_Stock EU28'!O250-'TRA_Stock UK'!O250</f>
        <v>0</v>
      </c>
      <c r="P250" s="70">
        <f>'TRA_Stock EU28'!P250-'TRA_Stock UK'!P250</f>
        <v>0</v>
      </c>
      <c r="Q250" s="70">
        <f>'TRA_Stock EU28'!Q250-'TRA_Stock UK'!Q250</f>
        <v>0</v>
      </c>
      <c r="R250" s="70">
        <f>'TRA_Stock EU28'!R250-'TRA_Stock UK'!R250</f>
        <v>0</v>
      </c>
      <c r="S250" s="70">
        <f>'TRA_Stock EU28'!S250-'TRA_Stock UK'!S250</f>
        <v>0</v>
      </c>
      <c r="T250" s="70">
        <f>'TRA_Stock EU28'!T250-'TRA_Stock UK'!T250</f>
        <v>0</v>
      </c>
      <c r="U250" s="70">
        <f>'TRA_Stock EU28'!U250-'TRA_Stock UK'!U250</f>
        <v>0</v>
      </c>
      <c r="V250" s="70">
        <f>'TRA_Stock EU28'!V250-'TRA_Stock UK'!V250</f>
        <v>0</v>
      </c>
      <c r="W250" s="70">
        <f>'TRA_Stock EU28'!W250-'TRA_Stock UK'!W250</f>
        <v>0</v>
      </c>
      <c r="X250" s="70">
        <f>'TRA_Stock EU28'!X250-'TRA_Stock UK'!X250</f>
        <v>0</v>
      </c>
      <c r="Y250" s="70">
        <f>'TRA_Stock EU28'!Y250-'TRA_Stock UK'!Y250</f>
        <v>0</v>
      </c>
      <c r="Z250" s="70">
        <f>'TRA_Stock EU28'!Z250-'TRA_Stock UK'!Z250</f>
        <v>0</v>
      </c>
      <c r="AA250" s="70">
        <f>'TRA_Stock EU28'!AA250-'TRA_Stock UK'!AA250</f>
        <v>0</v>
      </c>
      <c r="AB250" s="70">
        <f>'TRA_Stock EU28'!AB250-'TRA_Stock UK'!AB250</f>
        <v>0</v>
      </c>
      <c r="AC250" s="70">
        <f>'TRA_Stock EU28'!AC250-'TRA_Stock UK'!AC250</f>
        <v>0</v>
      </c>
      <c r="AD250" s="70">
        <f>'TRA_Stock EU28'!AD250-'TRA_Stock UK'!AD250</f>
        <v>0</v>
      </c>
      <c r="AE250" s="70">
        <f>'TRA_Stock EU28'!AE250-'TRA_Stock UK'!AE250</f>
        <v>0</v>
      </c>
      <c r="AF250" s="70">
        <f>'TRA_Stock EU28'!AF250-'TRA_Stock UK'!AF250</f>
        <v>0</v>
      </c>
      <c r="AG250" s="70">
        <f>'TRA_Stock EU28'!AG250-'TRA_Stock UK'!AG250</f>
        <v>0</v>
      </c>
      <c r="AH250" s="70">
        <f>'TRA_Stock EU28'!AH250-'TRA_Stock UK'!AH250</f>
        <v>0</v>
      </c>
      <c r="AI250" s="70">
        <f>'TRA_Stock EU28'!AI250-'TRA_Stock UK'!AI250</f>
        <v>0</v>
      </c>
      <c r="AJ250" s="70">
        <f>'TRA_Stock EU28'!AJ250-'TRA_Stock UK'!AJ250</f>
        <v>0</v>
      </c>
      <c r="AK250" s="70">
        <f>'TRA_Stock EU28'!AK250-'TRA_Stock UK'!AK250</f>
        <v>0</v>
      </c>
      <c r="AL250" s="70">
        <f>'TRA_Stock EU28'!AL250-'TRA_Stock UK'!AL250</f>
        <v>0</v>
      </c>
      <c r="AM250" s="70">
        <f>'TRA_Stock EU28'!AM250-'TRA_Stock UK'!AM250</f>
        <v>0</v>
      </c>
      <c r="AN250" s="70">
        <f>'TRA_Stock EU28'!AN250-'TRA_Stock UK'!AN250</f>
        <v>0</v>
      </c>
      <c r="AO250" s="70">
        <f>'TRA_Stock EU28'!AO250-'TRA_Stock UK'!AO250</f>
        <v>0</v>
      </c>
      <c r="AP250" s="70">
        <f>'TRA_Stock EU28'!AP250-'TRA_Stock UK'!AP250</f>
        <v>0</v>
      </c>
      <c r="AQ250" s="70">
        <f>'TRA_Stock EU28'!AQ250-'TRA_Stock UK'!AQ250</f>
        <v>0</v>
      </c>
      <c r="AR250" s="70">
        <f>'TRA_Stock EU28'!AR250-'TRA_Stock UK'!AR250</f>
        <v>0</v>
      </c>
      <c r="AS250" s="70">
        <f>'TRA_Stock EU28'!AS250-'TRA_Stock UK'!AS250</f>
        <v>0</v>
      </c>
      <c r="AT250" s="70">
        <f>'TRA_Stock EU28'!AT250-'TRA_Stock UK'!AT250</f>
        <v>0</v>
      </c>
      <c r="AU250" s="70">
        <f>'TRA_Stock EU28'!AU250-'TRA_Stock UK'!AU250</f>
        <v>0</v>
      </c>
      <c r="AV250" s="70">
        <f>'TRA_Stock EU28'!AV250-'TRA_Stock UK'!AV250</f>
        <v>0</v>
      </c>
      <c r="AW250" s="70">
        <f>'TRA_Stock EU28'!AW250-'TRA_Stock UK'!AW250</f>
        <v>0</v>
      </c>
      <c r="AX250" s="70">
        <f>'TRA_Stock EU28'!AX250-'TRA_Stock UK'!AX250</f>
        <v>0</v>
      </c>
      <c r="AY250" s="70">
        <f>'TRA_Stock EU28'!AY250-'TRA_Stock UK'!AY250</f>
        <v>0</v>
      </c>
      <c r="AZ250" s="70">
        <f>'TRA_Stock EU28'!AZ250-'TRA_Stock UK'!AZ250</f>
        <v>0</v>
      </c>
    </row>
    <row r="251" spans="1:52" x14ac:dyDescent="0.35">
      <c r="A251" s="76" t="s">
        <v>910</v>
      </c>
      <c r="B251" s="55">
        <f>'TRA_Stock EU28'!B251-'TRA_Stock UK'!B251</f>
        <v>0</v>
      </c>
      <c r="C251" s="55">
        <f>'TRA_Stock EU28'!C251-'TRA_Stock UK'!C251</f>
        <v>0</v>
      </c>
      <c r="D251" s="55">
        <f>'TRA_Stock EU28'!D251-'TRA_Stock UK'!D251</f>
        <v>0</v>
      </c>
      <c r="E251" s="55">
        <f>'TRA_Stock EU28'!E251-'TRA_Stock UK'!E251</f>
        <v>0</v>
      </c>
      <c r="F251" s="55">
        <f>'TRA_Stock EU28'!F251-'TRA_Stock UK'!F251</f>
        <v>0</v>
      </c>
      <c r="G251" s="55">
        <f>'TRA_Stock EU28'!G251-'TRA_Stock UK'!G251</f>
        <v>0</v>
      </c>
      <c r="H251" s="55">
        <f>'TRA_Stock EU28'!H251-'TRA_Stock UK'!H251</f>
        <v>0</v>
      </c>
      <c r="I251" s="55">
        <f>'TRA_Stock EU28'!I251-'TRA_Stock UK'!I251</f>
        <v>0</v>
      </c>
      <c r="J251" s="55">
        <f>'TRA_Stock EU28'!J251-'TRA_Stock UK'!J251</f>
        <v>0</v>
      </c>
      <c r="K251" s="55">
        <f>'TRA_Stock EU28'!K251-'TRA_Stock UK'!K251</f>
        <v>0</v>
      </c>
      <c r="L251" s="55">
        <f>'TRA_Stock EU28'!L251-'TRA_Stock UK'!L251</f>
        <v>0</v>
      </c>
      <c r="M251" s="55">
        <f>'TRA_Stock EU28'!M251-'TRA_Stock UK'!M251</f>
        <v>0</v>
      </c>
      <c r="N251" s="55">
        <f>'TRA_Stock EU28'!N251-'TRA_Stock UK'!N251</f>
        <v>0</v>
      </c>
      <c r="O251" s="55">
        <f>'TRA_Stock EU28'!O251-'TRA_Stock UK'!O251</f>
        <v>0</v>
      </c>
      <c r="P251" s="55">
        <f>'TRA_Stock EU28'!P251-'TRA_Stock UK'!P251</f>
        <v>0</v>
      </c>
      <c r="Q251" s="55">
        <f>'TRA_Stock EU28'!Q251-'TRA_Stock UK'!Q251</f>
        <v>0</v>
      </c>
      <c r="R251" s="55">
        <f>'TRA_Stock EU28'!R251-'TRA_Stock UK'!R251</f>
        <v>0</v>
      </c>
      <c r="S251" s="55">
        <f>'TRA_Stock EU28'!S251-'TRA_Stock UK'!S251</f>
        <v>0</v>
      </c>
      <c r="T251" s="55">
        <f>'TRA_Stock EU28'!T251-'TRA_Stock UK'!T251</f>
        <v>0</v>
      </c>
      <c r="U251" s="55">
        <f>'TRA_Stock EU28'!U251-'TRA_Stock UK'!U251</f>
        <v>0</v>
      </c>
      <c r="V251" s="55">
        <f>'TRA_Stock EU28'!V251-'TRA_Stock UK'!V251</f>
        <v>0</v>
      </c>
      <c r="W251" s="55">
        <f>'TRA_Stock EU28'!W251-'TRA_Stock UK'!W251</f>
        <v>0</v>
      </c>
      <c r="X251" s="55">
        <f>'TRA_Stock EU28'!X251-'TRA_Stock UK'!X251</f>
        <v>0</v>
      </c>
      <c r="Y251" s="55">
        <f>'TRA_Stock EU28'!Y251-'TRA_Stock UK'!Y251</f>
        <v>0</v>
      </c>
      <c r="Z251" s="55">
        <f>'TRA_Stock EU28'!Z251-'TRA_Stock UK'!Z251</f>
        <v>0</v>
      </c>
      <c r="AA251" s="55">
        <f>'TRA_Stock EU28'!AA251-'TRA_Stock UK'!AA251</f>
        <v>0</v>
      </c>
      <c r="AB251" s="55">
        <f>'TRA_Stock EU28'!AB251-'TRA_Stock UK'!AB251</f>
        <v>0</v>
      </c>
      <c r="AC251" s="55">
        <f>'TRA_Stock EU28'!AC251-'TRA_Stock UK'!AC251</f>
        <v>0</v>
      </c>
      <c r="AD251" s="55">
        <f>'TRA_Stock EU28'!AD251-'TRA_Stock UK'!AD251</f>
        <v>0</v>
      </c>
      <c r="AE251" s="55">
        <f>'TRA_Stock EU28'!AE251-'TRA_Stock UK'!AE251</f>
        <v>0</v>
      </c>
      <c r="AF251" s="55">
        <f>'TRA_Stock EU28'!AF251-'TRA_Stock UK'!AF251</f>
        <v>0</v>
      </c>
      <c r="AG251" s="55">
        <f>'TRA_Stock EU28'!AG251-'TRA_Stock UK'!AG251</f>
        <v>0</v>
      </c>
      <c r="AH251" s="55">
        <f>'TRA_Stock EU28'!AH251-'TRA_Stock UK'!AH251</f>
        <v>0</v>
      </c>
      <c r="AI251" s="55">
        <f>'TRA_Stock EU28'!AI251-'TRA_Stock UK'!AI251</f>
        <v>0</v>
      </c>
      <c r="AJ251" s="55">
        <f>'TRA_Stock EU28'!AJ251-'TRA_Stock UK'!AJ251</f>
        <v>0</v>
      </c>
      <c r="AK251" s="55">
        <f>'TRA_Stock EU28'!AK251-'TRA_Stock UK'!AK251</f>
        <v>0</v>
      </c>
      <c r="AL251" s="55">
        <f>'TRA_Stock EU28'!AL251-'TRA_Stock UK'!AL251</f>
        <v>0</v>
      </c>
      <c r="AM251" s="55">
        <f>'TRA_Stock EU28'!AM251-'TRA_Stock UK'!AM251</f>
        <v>0</v>
      </c>
      <c r="AN251" s="55">
        <f>'TRA_Stock EU28'!AN251-'TRA_Stock UK'!AN251</f>
        <v>0</v>
      </c>
      <c r="AO251" s="55">
        <f>'TRA_Stock EU28'!AO251-'TRA_Stock UK'!AO251</f>
        <v>0</v>
      </c>
      <c r="AP251" s="55">
        <f>'TRA_Stock EU28'!AP251-'TRA_Stock UK'!AP251</f>
        <v>0</v>
      </c>
      <c r="AQ251" s="55">
        <f>'TRA_Stock EU28'!AQ251-'TRA_Stock UK'!AQ251</f>
        <v>0</v>
      </c>
      <c r="AR251" s="55">
        <f>'TRA_Stock EU28'!AR251-'TRA_Stock UK'!AR251</f>
        <v>0</v>
      </c>
      <c r="AS251" s="55">
        <f>'TRA_Stock EU28'!AS251-'TRA_Stock UK'!AS251</f>
        <v>0</v>
      </c>
      <c r="AT251" s="55">
        <f>'TRA_Stock EU28'!AT251-'TRA_Stock UK'!AT251</f>
        <v>0</v>
      </c>
      <c r="AU251" s="55">
        <f>'TRA_Stock EU28'!AU251-'TRA_Stock UK'!AU251</f>
        <v>0</v>
      </c>
      <c r="AV251" s="55">
        <f>'TRA_Stock EU28'!AV251-'TRA_Stock UK'!AV251</f>
        <v>0</v>
      </c>
      <c r="AW251" s="55">
        <f>'TRA_Stock EU28'!AW251-'TRA_Stock UK'!AW251</f>
        <v>0</v>
      </c>
      <c r="AX251" s="55">
        <f>'TRA_Stock EU28'!AX251-'TRA_Stock UK'!AX251</f>
        <v>0</v>
      </c>
      <c r="AY251" s="55">
        <f>'TRA_Stock EU28'!AY251-'TRA_Stock UK'!AY251</f>
        <v>0</v>
      </c>
      <c r="AZ251" s="55">
        <f>'TRA_Stock EU28'!AZ251-'TRA_Stock UK'!AZ251</f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2343-3772-4B21-B671-C29EC91AF71B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914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/>
      <c r="C5" s="49">
        <v>20869836</v>
      </c>
      <c r="D5" s="49">
        <v>20074109</v>
      </c>
      <c r="E5" s="49">
        <v>20009882</v>
      </c>
      <c r="F5" s="49">
        <v>20720630</v>
      </c>
      <c r="G5" s="49">
        <v>21388661</v>
      </c>
      <c r="H5" s="49">
        <v>22443420</v>
      </c>
      <c r="I5" s="49">
        <v>23268492</v>
      </c>
      <c r="J5" s="49">
        <v>22058854</v>
      </c>
      <c r="K5" s="49">
        <v>19841083</v>
      </c>
      <c r="L5" s="49">
        <v>19107234</v>
      </c>
      <c r="M5" s="49">
        <v>18892430</v>
      </c>
      <c r="N5" s="49">
        <v>17623362</v>
      </c>
      <c r="O5" s="49">
        <v>17903058</v>
      </c>
      <c r="P5" s="49">
        <v>18707667</v>
      </c>
      <c r="Q5" s="49">
        <v>20815237</v>
      </c>
      <c r="R5" s="49">
        <v>21365376</v>
      </c>
      <c r="S5" s="49">
        <v>22790564</v>
      </c>
      <c r="T5" s="49">
        <v>23636628</v>
      </c>
      <c r="U5" s="49">
        <v>24824383</v>
      </c>
      <c r="V5" s="49">
        <v>25623171</v>
      </c>
      <c r="W5" s="49">
        <v>27068854</v>
      </c>
      <c r="X5" s="49">
        <v>28389388</v>
      </c>
      <c r="Y5" s="49">
        <v>28968553</v>
      </c>
      <c r="Z5" s="49">
        <v>29289084</v>
      </c>
      <c r="AA5" s="49">
        <v>29607973</v>
      </c>
      <c r="AB5" s="49">
        <v>29271415</v>
      </c>
      <c r="AC5" s="49">
        <v>29191878</v>
      </c>
      <c r="AD5" s="49">
        <v>29362845</v>
      </c>
      <c r="AE5" s="49">
        <v>29318476</v>
      </c>
      <c r="AF5" s="49">
        <v>29545250</v>
      </c>
      <c r="AG5" s="49">
        <v>29849687</v>
      </c>
      <c r="AH5" s="49">
        <v>30274551</v>
      </c>
      <c r="AI5" s="49">
        <v>30894522</v>
      </c>
      <c r="AJ5" s="49">
        <v>31496359</v>
      </c>
      <c r="AK5" s="49">
        <v>32099168</v>
      </c>
      <c r="AL5" s="49">
        <v>32680059</v>
      </c>
      <c r="AM5" s="49">
        <v>33276805</v>
      </c>
      <c r="AN5" s="49">
        <v>33794408</v>
      </c>
      <c r="AO5" s="49">
        <v>34231832</v>
      </c>
      <c r="AP5" s="49">
        <v>34688584</v>
      </c>
      <c r="AQ5" s="49">
        <v>35155339</v>
      </c>
      <c r="AR5" s="49">
        <v>35589911</v>
      </c>
      <c r="AS5" s="49">
        <v>36039695</v>
      </c>
      <c r="AT5" s="49">
        <v>36538404</v>
      </c>
      <c r="AU5" s="49">
        <v>37084834</v>
      </c>
      <c r="AV5" s="49">
        <v>37602161</v>
      </c>
      <c r="AW5" s="49">
        <v>38094875</v>
      </c>
      <c r="AX5" s="49">
        <v>38623871</v>
      </c>
      <c r="AY5" s="49">
        <v>39185626</v>
      </c>
      <c r="AZ5" s="49">
        <v>39762045</v>
      </c>
    </row>
    <row r="6" spans="1:52" x14ac:dyDescent="0.35">
      <c r="A6" s="50" t="s">
        <v>859</v>
      </c>
      <c r="B6" s="51"/>
      <c r="C6" s="51">
        <v>2289402</v>
      </c>
      <c r="D6" s="51">
        <v>2632014</v>
      </c>
      <c r="E6" s="51">
        <v>2307391</v>
      </c>
      <c r="F6" s="51">
        <v>2341697</v>
      </c>
      <c r="G6" s="51">
        <v>2823246</v>
      </c>
      <c r="H6" s="51">
        <v>3046514</v>
      </c>
      <c r="I6" s="51">
        <v>3061977</v>
      </c>
      <c r="J6" s="51">
        <v>3366691</v>
      </c>
      <c r="K6" s="51">
        <v>2473581</v>
      </c>
      <c r="L6" s="51">
        <v>2062910</v>
      </c>
      <c r="M6" s="51">
        <v>2071624</v>
      </c>
      <c r="N6" s="51">
        <v>1731038</v>
      </c>
      <c r="O6" s="51">
        <v>1870592</v>
      </c>
      <c r="P6" s="51">
        <v>2084896</v>
      </c>
      <c r="Q6" s="51">
        <v>2031962</v>
      </c>
      <c r="R6" s="51">
        <v>2963513</v>
      </c>
      <c r="S6" s="51">
        <v>3158006</v>
      </c>
      <c r="T6" s="51">
        <v>3335023</v>
      </c>
      <c r="U6" s="51">
        <v>3472292</v>
      </c>
      <c r="V6" s="51">
        <v>3587256</v>
      </c>
      <c r="W6" s="51">
        <v>3674552</v>
      </c>
      <c r="X6" s="51">
        <v>3817430</v>
      </c>
      <c r="Y6" s="51">
        <v>3907834</v>
      </c>
      <c r="Z6" s="51">
        <v>3924663</v>
      </c>
      <c r="AA6" s="51">
        <v>3974832</v>
      </c>
      <c r="AB6" s="51">
        <v>3877419</v>
      </c>
      <c r="AC6" s="51">
        <v>3783596</v>
      </c>
      <c r="AD6" s="51">
        <v>3746441</v>
      </c>
      <c r="AE6" s="51">
        <v>3758825</v>
      </c>
      <c r="AF6" s="51">
        <v>3836741</v>
      </c>
      <c r="AG6" s="51">
        <v>3946544</v>
      </c>
      <c r="AH6" s="51">
        <v>4078803</v>
      </c>
      <c r="AI6" s="51">
        <v>4212921</v>
      </c>
      <c r="AJ6" s="51">
        <v>4385560</v>
      </c>
      <c r="AK6" s="51">
        <v>4570070</v>
      </c>
      <c r="AL6" s="51">
        <v>4765914</v>
      </c>
      <c r="AM6" s="51">
        <v>5015306</v>
      </c>
      <c r="AN6" s="51">
        <v>5216876</v>
      </c>
      <c r="AO6" s="51">
        <v>5404046</v>
      </c>
      <c r="AP6" s="51">
        <v>5581869</v>
      </c>
      <c r="AQ6" s="51">
        <v>5775387</v>
      </c>
      <c r="AR6" s="51">
        <v>5987088</v>
      </c>
      <c r="AS6" s="51">
        <v>6224216</v>
      </c>
      <c r="AT6" s="51">
        <v>6518841</v>
      </c>
      <c r="AU6" s="51">
        <v>6797383</v>
      </c>
      <c r="AV6" s="51">
        <v>7091655</v>
      </c>
      <c r="AW6" s="51">
        <v>7410973</v>
      </c>
      <c r="AX6" s="51">
        <v>7746097</v>
      </c>
      <c r="AY6" s="51">
        <v>8107963</v>
      </c>
      <c r="AZ6" s="51">
        <v>8501141</v>
      </c>
    </row>
    <row r="7" spans="1:52" x14ac:dyDescent="0.35">
      <c r="A7" s="52" t="s">
        <v>860</v>
      </c>
      <c r="B7" s="53"/>
      <c r="C7" s="53">
        <v>18521813</v>
      </c>
      <c r="D7" s="53">
        <v>17388835</v>
      </c>
      <c r="E7" s="53">
        <v>17649925</v>
      </c>
      <c r="F7" s="53">
        <v>18320870</v>
      </c>
      <c r="G7" s="53">
        <v>18511686</v>
      </c>
      <c r="H7" s="53">
        <v>19334425</v>
      </c>
      <c r="I7" s="53">
        <v>20144889</v>
      </c>
      <c r="J7" s="53">
        <v>18629316</v>
      </c>
      <c r="K7" s="53">
        <v>17316596</v>
      </c>
      <c r="L7" s="53">
        <v>16996810</v>
      </c>
      <c r="M7" s="53">
        <v>16771608</v>
      </c>
      <c r="N7" s="53">
        <v>15847684</v>
      </c>
      <c r="O7" s="53">
        <v>15983455</v>
      </c>
      <c r="P7" s="53">
        <v>16565850</v>
      </c>
      <c r="Q7" s="53">
        <v>18714984</v>
      </c>
      <c r="R7" s="53">
        <v>18346900</v>
      </c>
      <c r="S7" s="53">
        <v>19562418</v>
      </c>
      <c r="T7" s="53">
        <v>20227760</v>
      </c>
      <c r="U7" s="53">
        <v>21275972</v>
      </c>
      <c r="V7" s="53">
        <v>21957902</v>
      </c>
      <c r="W7" s="53">
        <v>23314325</v>
      </c>
      <c r="X7" s="53">
        <v>24491766</v>
      </c>
      <c r="Y7" s="53">
        <v>24978410</v>
      </c>
      <c r="Z7" s="53">
        <v>25280751</v>
      </c>
      <c r="AA7" s="53">
        <v>25548270</v>
      </c>
      <c r="AB7" s="53">
        <v>25308521</v>
      </c>
      <c r="AC7" s="53">
        <v>25321733</v>
      </c>
      <c r="AD7" s="53">
        <v>25527745</v>
      </c>
      <c r="AE7" s="53">
        <v>25468932</v>
      </c>
      <c r="AF7" s="53">
        <v>25615485</v>
      </c>
      <c r="AG7" s="53">
        <v>25808093</v>
      </c>
      <c r="AH7" s="53">
        <v>26098812</v>
      </c>
      <c r="AI7" s="53">
        <v>26582530</v>
      </c>
      <c r="AJ7" s="53">
        <v>27008862</v>
      </c>
      <c r="AK7" s="53">
        <v>27425762</v>
      </c>
      <c r="AL7" s="53">
        <v>27809372</v>
      </c>
      <c r="AM7" s="53">
        <v>28154907</v>
      </c>
      <c r="AN7" s="53">
        <v>28469325</v>
      </c>
      <c r="AO7" s="53">
        <v>28717750</v>
      </c>
      <c r="AP7" s="53">
        <v>28994006</v>
      </c>
      <c r="AQ7" s="53">
        <v>29265269</v>
      </c>
      <c r="AR7" s="53">
        <v>29486177</v>
      </c>
      <c r="AS7" s="53">
        <v>29696801</v>
      </c>
      <c r="AT7" s="53">
        <v>29898708</v>
      </c>
      <c r="AU7" s="53">
        <v>30164500</v>
      </c>
      <c r="AV7" s="53">
        <v>30385395</v>
      </c>
      <c r="AW7" s="53">
        <v>30556478</v>
      </c>
      <c r="AX7" s="53">
        <v>30747872</v>
      </c>
      <c r="AY7" s="53">
        <v>30945629</v>
      </c>
      <c r="AZ7" s="53">
        <v>31126611</v>
      </c>
    </row>
    <row r="8" spans="1:52" x14ac:dyDescent="0.35">
      <c r="A8" s="52" t="s">
        <v>861</v>
      </c>
      <c r="B8" s="53"/>
      <c r="C8" s="53">
        <v>58621</v>
      </c>
      <c r="D8" s="53">
        <v>53260</v>
      </c>
      <c r="E8" s="53">
        <v>52566</v>
      </c>
      <c r="F8" s="53">
        <v>58063</v>
      </c>
      <c r="G8" s="53">
        <v>53729</v>
      </c>
      <c r="H8" s="53">
        <v>62481</v>
      </c>
      <c r="I8" s="53">
        <v>61626</v>
      </c>
      <c r="J8" s="53">
        <v>62847</v>
      </c>
      <c r="K8" s="53">
        <v>50906</v>
      </c>
      <c r="L8" s="53">
        <v>47514</v>
      </c>
      <c r="M8" s="53">
        <v>49198</v>
      </c>
      <c r="N8" s="53">
        <v>44640</v>
      </c>
      <c r="O8" s="53">
        <v>49011</v>
      </c>
      <c r="P8" s="53">
        <v>56921</v>
      </c>
      <c r="Q8" s="53">
        <v>68291</v>
      </c>
      <c r="R8" s="53">
        <v>54963</v>
      </c>
      <c r="S8" s="53">
        <v>70140</v>
      </c>
      <c r="T8" s="53">
        <v>73845</v>
      </c>
      <c r="U8" s="53">
        <v>76119</v>
      </c>
      <c r="V8" s="53">
        <v>78013</v>
      </c>
      <c r="W8" s="53">
        <v>79977</v>
      </c>
      <c r="X8" s="53">
        <v>80192</v>
      </c>
      <c r="Y8" s="53">
        <v>82309</v>
      </c>
      <c r="Z8" s="53">
        <v>83670</v>
      </c>
      <c r="AA8" s="53">
        <v>84871</v>
      </c>
      <c r="AB8" s="53">
        <v>85475</v>
      </c>
      <c r="AC8" s="53">
        <v>86549</v>
      </c>
      <c r="AD8" s="53">
        <v>88659</v>
      </c>
      <c r="AE8" s="53">
        <v>90719</v>
      </c>
      <c r="AF8" s="53">
        <v>93024</v>
      </c>
      <c r="AG8" s="53">
        <v>95050</v>
      </c>
      <c r="AH8" s="53">
        <v>96936</v>
      </c>
      <c r="AI8" s="53">
        <v>99071</v>
      </c>
      <c r="AJ8" s="53">
        <v>101937</v>
      </c>
      <c r="AK8" s="53">
        <v>103336</v>
      </c>
      <c r="AL8" s="53">
        <v>104773</v>
      </c>
      <c r="AM8" s="53">
        <v>106592</v>
      </c>
      <c r="AN8" s="53">
        <v>108207</v>
      </c>
      <c r="AO8" s="53">
        <v>110036</v>
      </c>
      <c r="AP8" s="53">
        <v>112709</v>
      </c>
      <c r="AQ8" s="53">
        <v>114683</v>
      </c>
      <c r="AR8" s="53">
        <v>116646</v>
      </c>
      <c r="AS8" s="53">
        <v>118678</v>
      </c>
      <c r="AT8" s="53">
        <v>120855</v>
      </c>
      <c r="AU8" s="53">
        <v>122951</v>
      </c>
      <c r="AV8" s="53">
        <v>125111</v>
      </c>
      <c r="AW8" s="53">
        <v>127424</v>
      </c>
      <c r="AX8" s="53">
        <v>129902</v>
      </c>
      <c r="AY8" s="53">
        <v>132034</v>
      </c>
      <c r="AZ8" s="53">
        <v>134293</v>
      </c>
    </row>
    <row r="9" spans="1:52" x14ac:dyDescent="0.35">
      <c r="A9" s="48" t="s">
        <v>862</v>
      </c>
      <c r="B9" s="49"/>
      <c r="C9" s="49">
        <v>439</v>
      </c>
      <c r="D9" s="49">
        <v>575</v>
      </c>
      <c r="E9" s="49">
        <v>943.5</v>
      </c>
      <c r="F9" s="49">
        <v>605</v>
      </c>
      <c r="G9" s="49">
        <v>436</v>
      </c>
      <c r="H9" s="49">
        <v>441</v>
      </c>
      <c r="I9" s="49">
        <v>460</v>
      </c>
      <c r="J9" s="49">
        <v>645</v>
      </c>
      <c r="K9" s="49">
        <v>362.5</v>
      </c>
      <c r="L9" s="49">
        <v>450</v>
      </c>
      <c r="M9" s="49">
        <v>443</v>
      </c>
      <c r="N9" s="49">
        <v>532</v>
      </c>
      <c r="O9" s="49">
        <v>333.5</v>
      </c>
      <c r="P9" s="49">
        <v>342</v>
      </c>
      <c r="Q9" s="49">
        <v>249</v>
      </c>
      <c r="R9" s="49">
        <v>2255.7057535061131</v>
      </c>
      <c r="S9" s="49">
        <v>2461.0083413942621</v>
      </c>
      <c r="T9" s="49">
        <v>2409.3373525360871</v>
      </c>
      <c r="U9" s="49">
        <v>2314.6896594443479</v>
      </c>
      <c r="V9" s="49">
        <v>2183.0466696536978</v>
      </c>
      <c r="W9" s="49">
        <v>2122.0066792503799</v>
      </c>
      <c r="X9" s="49">
        <v>2033.4060549264548</v>
      </c>
      <c r="Y9" s="49">
        <v>2013.0560630765094</v>
      </c>
      <c r="Z9" s="49">
        <v>1956.5492761021001</v>
      </c>
      <c r="AA9" s="49">
        <v>1912.5110686818443</v>
      </c>
      <c r="AB9" s="49">
        <v>1888.5890710752415</v>
      </c>
      <c r="AC9" s="49">
        <v>1875.7193230130583</v>
      </c>
      <c r="AD9" s="49">
        <v>1806.9205376110988</v>
      </c>
      <c r="AE9" s="49">
        <v>1806.9263537770566</v>
      </c>
      <c r="AF9" s="49">
        <v>1765.2323961908305</v>
      </c>
      <c r="AG9" s="49">
        <v>2933.354300110801</v>
      </c>
      <c r="AH9" s="49">
        <v>1459.058405140988</v>
      </c>
      <c r="AI9" s="49">
        <v>1542.4881601082866</v>
      </c>
      <c r="AJ9" s="49">
        <v>1594.6420158754786</v>
      </c>
      <c r="AK9" s="49">
        <v>1673.2206064914224</v>
      </c>
      <c r="AL9" s="49">
        <v>1738.9931343311393</v>
      </c>
      <c r="AM9" s="49">
        <v>1805.4050807920555</v>
      </c>
      <c r="AN9" s="49">
        <v>1865.2981072755254</v>
      </c>
      <c r="AO9" s="49">
        <v>1935.5784571991712</v>
      </c>
      <c r="AP9" s="49">
        <v>1929.5578669031618</v>
      </c>
      <c r="AQ9" s="49">
        <v>1933.6092759707915</v>
      </c>
      <c r="AR9" s="49">
        <v>1974.6513196517542</v>
      </c>
      <c r="AS9" s="49">
        <v>1984.6829415884265</v>
      </c>
      <c r="AT9" s="49">
        <v>2017.7370698142824</v>
      </c>
      <c r="AU9" s="49">
        <v>2005.6202222454635</v>
      </c>
      <c r="AV9" s="49">
        <v>2050.6173797743818</v>
      </c>
      <c r="AW9" s="49">
        <v>2157.3827359067163</v>
      </c>
      <c r="AX9" s="49">
        <v>2188.5087202727454</v>
      </c>
      <c r="AY9" s="49">
        <v>2197.4293973716449</v>
      </c>
      <c r="AZ9" s="49">
        <v>2225.0189882239365</v>
      </c>
    </row>
    <row r="10" spans="1:52" x14ac:dyDescent="0.35">
      <c r="A10" s="50" t="s">
        <v>863</v>
      </c>
      <c r="B10" s="51"/>
      <c r="C10" s="51">
        <v>282.5</v>
      </c>
      <c r="D10" s="51">
        <v>376.5</v>
      </c>
      <c r="E10" s="51">
        <v>522.5</v>
      </c>
      <c r="F10" s="51">
        <v>336</v>
      </c>
      <c r="G10" s="51">
        <v>281.5</v>
      </c>
      <c r="H10" s="51">
        <v>196.5</v>
      </c>
      <c r="I10" s="51">
        <v>203</v>
      </c>
      <c r="J10" s="51">
        <v>279.5</v>
      </c>
      <c r="K10" s="51">
        <v>149.5</v>
      </c>
      <c r="L10" s="51">
        <v>223.5</v>
      </c>
      <c r="M10" s="51">
        <v>267</v>
      </c>
      <c r="N10" s="51">
        <v>242</v>
      </c>
      <c r="O10" s="51">
        <v>220.5</v>
      </c>
      <c r="P10" s="51">
        <v>199.5</v>
      </c>
      <c r="Q10" s="51">
        <v>137.5</v>
      </c>
      <c r="R10" s="51">
        <v>973.94361810510793</v>
      </c>
      <c r="S10" s="51">
        <v>1119.1134664740321</v>
      </c>
      <c r="T10" s="51">
        <v>1083.655799043024</v>
      </c>
      <c r="U10" s="51">
        <v>1041.2157531482146</v>
      </c>
      <c r="V10" s="51">
        <v>975.32311578688905</v>
      </c>
      <c r="W10" s="51">
        <v>949.62458314697574</v>
      </c>
      <c r="X10" s="51">
        <v>914.64834149014337</v>
      </c>
      <c r="Y10" s="51">
        <v>895.79827951094035</v>
      </c>
      <c r="Z10" s="51">
        <v>865.20766877261121</v>
      </c>
      <c r="AA10" s="51">
        <v>840.72721306774474</v>
      </c>
      <c r="AB10" s="51">
        <v>838.40514921207762</v>
      </c>
      <c r="AC10" s="51">
        <v>833.772743061146</v>
      </c>
      <c r="AD10" s="51">
        <v>784.12474281121945</v>
      </c>
      <c r="AE10" s="51">
        <v>794.24522004971527</v>
      </c>
      <c r="AF10" s="51">
        <v>757.47808281729601</v>
      </c>
      <c r="AG10" s="51">
        <v>1317.6251048558515</v>
      </c>
      <c r="AH10" s="51">
        <v>606.23514312721136</v>
      </c>
      <c r="AI10" s="51">
        <v>640.48263954852439</v>
      </c>
      <c r="AJ10" s="51">
        <v>660.96366707430127</v>
      </c>
      <c r="AK10" s="51">
        <v>689.01643668103884</v>
      </c>
      <c r="AL10" s="51">
        <v>714.04568947364862</v>
      </c>
      <c r="AM10" s="51">
        <v>736.60384813709925</v>
      </c>
      <c r="AN10" s="51">
        <v>779.90278521808909</v>
      </c>
      <c r="AO10" s="51">
        <v>808.55772724033568</v>
      </c>
      <c r="AP10" s="51">
        <v>801.18737063918479</v>
      </c>
      <c r="AQ10" s="51">
        <v>782.08645757844613</v>
      </c>
      <c r="AR10" s="51">
        <v>781.3423483730578</v>
      </c>
      <c r="AS10" s="51">
        <v>770.30162559137125</v>
      </c>
      <c r="AT10" s="51">
        <v>793.15513843392091</v>
      </c>
      <c r="AU10" s="51">
        <v>756.41620157918851</v>
      </c>
      <c r="AV10" s="51">
        <v>771.91097254659235</v>
      </c>
      <c r="AW10" s="51">
        <v>832.11670595029864</v>
      </c>
      <c r="AX10" s="51">
        <v>849.70706715908193</v>
      </c>
      <c r="AY10" s="51">
        <v>850.23920311841721</v>
      </c>
      <c r="AZ10" s="51">
        <v>862.46614909077505</v>
      </c>
    </row>
    <row r="11" spans="1:52" x14ac:dyDescent="0.35">
      <c r="A11" s="52" t="s">
        <v>864</v>
      </c>
      <c r="B11" s="53"/>
      <c r="C11" s="53">
        <v>38.5</v>
      </c>
      <c r="D11" s="53">
        <v>19</v>
      </c>
      <c r="E11" s="53">
        <v>25</v>
      </c>
      <c r="F11" s="53">
        <v>32</v>
      </c>
      <c r="G11" s="53">
        <v>25.5</v>
      </c>
      <c r="H11" s="53">
        <v>18</v>
      </c>
      <c r="I11" s="53">
        <v>25</v>
      </c>
      <c r="J11" s="53">
        <v>54.5</v>
      </c>
      <c r="K11" s="53">
        <v>50.5</v>
      </c>
      <c r="L11" s="53">
        <v>13</v>
      </c>
      <c r="M11" s="53">
        <v>19</v>
      </c>
      <c r="N11" s="53">
        <v>5</v>
      </c>
      <c r="O11" s="53">
        <v>12</v>
      </c>
      <c r="P11" s="53">
        <v>4</v>
      </c>
      <c r="Q11" s="53">
        <v>10</v>
      </c>
      <c r="R11" s="53">
        <v>39.571068873421225</v>
      </c>
      <c r="S11" s="53">
        <v>67.155693240100646</v>
      </c>
      <c r="T11" s="53">
        <v>64.179194317930737</v>
      </c>
      <c r="U11" s="53">
        <v>68.547732870655906</v>
      </c>
      <c r="V11" s="53">
        <v>70.405581286381221</v>
      </c>
      <c r="W11" s="53">
        <v>68.64422060351842</v>
      </c>
      <c r="X11" s="53">
        <v>73.134979380932634</v>
      </c>
      <c r="Y11" s="53">
        <v>70.13372724160638</v>
      </c>
      <c r="Z11" s="53">
        <v>59.268231315967725</v>
      </c>
      <c r="AA11" s="53">
        <v>68.83793438232793</v>
      </c>
      <c r="AB11" s="53">
        <v>70.973362474670921</v>
      </c>
      <c r="AC11" s="53">
        <v>77.637082246801086</v>
      </c>
      <c r="AD11" s="53">
        <v>75.695889539960888</v>
      </c>
      <c r="AE11" s="53">
        <v>70.572319990622972</v>
      </c>
      <c r="AF11" s="53">
        <v>64.387500538919738</v>
      </c>
      <c r="AG11" s="53">
        <v>90.480037099335476</v>
      </c>
      <c r="AH11" s="53">
        <v>63.465500269478589</v>
      </c>
      <c r="AI11" s="53">
        <v>64.327500450513668</v>
      </c>
      <c r="AJ11" s="53">
        <v>61.877615876175419</v>
      </c>
      <c r="AK11" s="53">
        <v>66.627739240400444</v>
      </c>
      <c r="AL11" s="53">
        <v>66.245807535891089</v>
      </c>
      <c r="AM11" s="53">
        <v>68.349112898476562</v>
      </c>
      <c r="AN11" s="53">
        <v>74.832314430348362</v>
      </c>
      <c r="AO11" s="53">
        <v>66.674360347310611</v>
      </c>
      <c r="AP11" s="53">
        <v>62.296308114718805</v>
      </c>
      <c r="AQ11" s="53">
        <v>65.509203088097664</v>
      </c>
      <c r="AR11" s="53">
        <v>67.929268942857959</v>
      </c>
      <c r="AS11" s="53">
        <v>69.749375147811676</v>
      </c>
      <c r="AT11" s="53">
        <v>66.212964533328417</v>
      </c>
      <c r="AU11" s="53">
        <v>64.330398787945768</v>
      </c>
      <c r="AV11" s="53">
        <v>73.955050374859766</v>
      </c>
      <c r="AW11" s="53">
        <v>70.597929398900504</v>
      </c>
      <c r="AX11" s="53">
        <v>75.608981020907351</v>
      </c>
      <c r="AY11" s="53">
        <v>79.311876179273639</v>
      </c>
      <c r="AZ11" s="53">
        <v>82.468296353325684</v>
      </c>
    </row>
    <row r="12" spans="1:52" x14ac:dyDescent="0.35">
      <c r="A12" s="52" t="s">
        <v>865</v>
      </c>
      <c r="B12" s="53"/>
      <c r="C12" s="53">
        <v>118</v>
      </c>
      <c r="D12" s="53">
        <v>179.5</v>
      </c>
      <c r="E12" s="53">
        <v>396</v>
      </c>
      <c r="F12" s="53">
        <v>237</v>
      </c>
      <c r="G12" s="53">
        <v>129</v>
      </c>
      <c r="H12" s="53">
        <v>226.5</v>
      </c>
      <c r="I12" s="53">
        <v>232</v>
      </c>
      <c r="J12" s="53">
        <v>311</v>
      </c>
      <c r="K12" s="53">
        <v>162.5</v>
      </c>
      <c r="L12" s="53">
        <v>213.5</v>
      </c>
      <c r="M12" s="53">
        <v>157</v>
      </c>
      <c r="N12" s="53">
        <v>285</v>
      </c>
      <c r="O12" s="53">
        <v>101</v>
      </c>
      <c r="P12" s="53">
        <v>138.5</v>
      </c>
      <c r="Q12" s="53">
        <v>101.5</v>
      </c>
      <c r="R12" s="53">
        <v>1242.1910665275836</v>
      </c>
      <c r="S12" s="53">
        <v>1274.7391816801291</v>
      </c>
      <c r="T12" s="53">
        <v>1261.5023591751324</v>
      </c>
      <c r="U12" s="53">
        <v>1204.9261734254774</v>
      </c>
      <c r="V12" s="53">
        <v>1137.3179725804273</v>
      </c>
      <c r="W12" s="53">
        <v>1103.7378754998856</v>
      </c>
      <c r="X12" s="53">
        <v>1045.6227340553787</v>
      </c>
      <c r="Y12" s="53">
        <v>1047.1240563239628</v>
      </c>
      <c r="Z12" s="53">
        <v>1032.0733760135213</v>
      </c>
      <c r="AA12" s="53">
        <v>1002.9459212317718</v>
      </c>
      <c r="AB12" s="53">
        <v>979.21055938849292</v>
      </c>
      <c r="AC12" s="53">
        <v>964.3094977051112</v>
      </c>
      <c r="AD12" s="53">
        <v>947.09990525991839</v>
      </c>
      <c r="AE12" s="53">
        <v>942.10881373671839</v>
      </c>
      <c r="AF12" s="53">
        <v>943.36681283461462</v>
      </c>
      <c r="AG12" s="53">
        <v>1525.2491581556142</v>
      </c>
      <c r="AH12" s="53">
        <v>789.35776174429805</v>
      </c>
      <c r="AI12" s="53">
        <v>837.67802010924845</v>
      </c>
      <c r="AJ12" s="53">
        <v>871.80073292500174</v>
      </c>
      <c r="AK12" s="53">
        <v>917.57643056998313</v>
      </c>
      <c r="AL12" s="53">
        <v>958.70163732159961</v>
      </c>
      <c r="AM12" s="53">
        <v>1000.4521197564798</v>
      </c>
      <c r="AN12" s="53">
        <v>1010.5630076270879</v>
      </c>
      <c r="AO12" s="53">
        <v>1060.3463696115248</v>
      </c>
      <c r="AP12" s="53">
        <v>1066.0741881492581</v>
      </c>
      <c r="AQ12" s="53">
        <v>1086.0136153042477</v>
      </c>
      <c r="AR12" s="53">
        <v>1125.3797023358384</v>
      </c>
      <c r="AS12" s="53">
        <v>1144.6319408492436</v>
      </c>
      <c r="AT12" s="53">
        <v>1158.3689668470331</v>
      </c>
      <c r="AU12" s="53">
        <v>1184.8736218783292</v>
      </c>
      <c r="AV12" s="53">
        <v>1204.7513568529298</v>
      </c>
      <c r="AW12" s="53">
        <v>1254.6681005575169</v>
      </c>
      <c r="AX12" s="53">
        <v>1263.1926720927561</v>
      </c>
      <c r="AY12" s="53">
        <v>1267.878318073954</v>
      </c>
      <c r="AZ12" s="53">
        <v>1280.0845427798356</v>
      </c>
    </row>
    <row r="13" spans="1:52" x14ac:dyDescent="0.35">
      <c r="A13" s="48" t="s">
        <v>866</v>
      </c>
      <c r="B13" s="49"/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</row>
    <row r="14" spans="1:52" x14ac:dyDescent="0.35">
      <c r="A14" s="50" t="s">
        <v>867</v>
      </c>
      <c r="B14" s="51"/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</row>
    <row r="15" spans="1:52" x14ac:dyDescent="0.35">
      <c r="A15" s="52" t="s">
        <v>868</v>
      </c>
      <c r="B15" s="53"/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</row>
    <row r="16" spans="1:52" x14ac:dyDescent="0.35">
      <c r="A16" s="52" t="s">
        <v>869</v>
      </c>
      <c r="B16" s="53"/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/>
      <c r="C18" s="49">
        <v>2726095</v>
      </c>
      <c r="D18" s="49">
        <v>2533857</v>
      </c>
      <c r="E18" s="49">
        <v>2630967</v>
      </c>
      <c r="F18" s="49">
        <v>2900912</v>
      </c>
      <c r="G18" s="49">
        <v>2730471</v>
      </c>
      <c r="H18" s="49">
        <v>3070956</v>
      </c>
      <c r="I18" s="49">
        <v>3787745</v>
      </c>
      <c r="J18" s="49">
        <v>2878864</v>
      </c>
      <c r="K18" s="49">
        <v>2478584</v>
      </c>
      <c r="L18" s="49">
        <v>2709229</v>
      </c>
      <c r="M18" s="49">
        <v>2785522</v>
      </c>
      <c r="N18" s="49">
        <v>2508949</v>
      </c>
      <c r="O18" s="49">
        <v>2914510</v>
      </c>
      <c r="P18" s="49">
        <v>3337403</v>
      </c>
      <c r="Q18" s="49">
        <v>3567459</v>
      </c>
      <c r="R18" s="49">
        <v>3054938</v>
      </c>
      <c r="S18" s="49">
        <v>3517080</v>
      </c>
      <c r="T18" s="49">
        <v>3698620</v>
      </c>
      <c r="U18" s="49">
        <v>3779183</v>
      </c>
      <c r="V18" s="49">
        <v>3903775</v>
      </c>
      <c r="W18" s="49">
        <v>3991324</v>
      </c>
      <c r="X18" s="49">
        <v>4054048</v>
      </c>
      <c r="Y18" s="49">
        <v>4160123</v>
      </c>
      <c r="Z18" s="49">
        <v>4263035</v>
      </c>
      <c r="AA18" s="49">
        <v>4369565</v>
      </c>
      <c r="AB18" s="49">
        <v>4408748</v>
      </c>
      <c r="AC18" s="49">
        <v>4426157</v>
      </c>
      <c r="AD18" s="49">
        <v>4451484</v>
      </c>
      <c r="AE18" s="49">
        <v>4496785</v>
      </c>
      <c r="AF18" s="49">
        <v>4576135</v>
      </c>
      <c r="AG18" s="49">
        <v>4656100</v>
      </c>
      <c r="AH18" s="49">
        <v>4739406</v>
      </c>
      <c r="AI18" s="49">
        <v>4785625</v>
      </c>
      <c r="AJ18" s="49">
        <v>4871496</v>
      </c>
      <c r="AK18" s="49">
        <v>4960394</v>
      </c>
      <c r="AL18" s="49">
        <v>5052535</v>
      </c>
      <c r="AM18" s="49">
        <v>5142789</v>
      </c>
      <c r="AN18" s="49">
        <v>5232715</v>
      </c>
      <c r="AO18" s="49">
        <v>5326070</v>
      </c>
      <c r="AP18" s="49">
        <v>5416959</v>
      </c>
      <c r="AQ18" s="49">
        <v>5516385</v>
      </c>
      <c r="AR18" s="49">
        <v>5621269</v>
      </c>
      <c r="AS18" s="49">
        <v>5723501</v>
      </c>
      <c r="AT18" s="49">
        <v>5832510</v>
      </c>
      <c r="AU18" s="49">
        <v>5945614</v>
      </c>
      <c r="AV18" s="49">
        <v>6058407</v>
      </c>
      <c r="AW18" s="49">
        <v>6163062</v>
      </c>
      <c r="AX18" s="49">
        <v>6282075</v>
      </c>
      <c r="AY18" s="49">
        <v>6415725</v>
      </c>
      <c r="AZ18" s="49">
        <v>6563226</v>
      </c>
    </row>
    <row r="19" spans="1:52" x14ac:dyDescent="0.35">
      <c r="A19" s="52" t="s">
        <v>871</v>
      </c>
      <c r="B19" s="53"/>
      <c r="C19" s="53">
        <v>2298811</v>
      </c>
      <c r="D19" s="53">
        <v>2077203</v>
      </c>
      <c r="E19" s="53">
        <v>2229061</v>
      </c>
      <c r="F19" s="53">
        <v>2420617</v>
      </c>
      <c r="G19" s="53">
        <v>2262797</v>
      </c>
      <c r="H19" s="53">
        <v>2512771</v>
      </c>
      <c r="I19" s="53">
        <v>3259943</v>
      </c>
      <c r="J19" s="53">
        <v>2342335</v>
      </c>
      <c r="K19" s="53">
        <v>2073334</v>
      </c>
      <c r="L19" s="53">
        <v>2230347</v>
      </c>
      <c r="M19" s="53">
        <v>2247306</v>
      </c>
      <c r="N19" s="53">
        <v>2049537</v>
      </c>
      <c r="O19" s="53">
        <v>2357106</v>
      </c>
      <c r="P19" s="53">
        <v>2781653</v>
      </c>
      <c r="Q19" s="53">
        <v>2926545</v>
      </c>
      <c r="R19" s="53">
        <v>2320971</v>
      </c>
      <c r="S19" s="53">
        <v>2762388</v>
      </c>
      <c r="T19" s="53">
        <v>2958554</v>
      </c>
      <c r="U19" s="53">
        <v>3049545</v>
      </c>
      <c r="V19" s="53">
        <v>3165314</v>
      </c>
      <c r="W19" s="53">
        <v>3237392</v>
      </c>
      <c r="X19" s="53">
        <v>3286682</v>
      </c>
      <c r="Y19" s="53">
        <v>3370320</v>
      </c>
      <c r="Z19" s="53">
        <v>3455073</v>
      </c>
      <c r="AA19" s="53">
        <v>3542962</v>
      </c>
      <c r="AB19" s="53">
        <v>3568598</v>
      </c>
      <c r="AC19" s="53">
        <v>3577839</v>
      </c>
      <c r="AD19" s="53">
        <v>3592280</v>
      </c>
      <c r="AE19" s="53">
        <v>3624302</v>
      </c>
      <c r="AF19" s="53">
        <v>3690153</v>
      </c>
      <c r="AG19" s="53">
        <v>3757399</v>
      </c>
      <c r="AH19" s="53">
        <v>3824120</v>
      </c>
      <c r="AI19" s="53">
        <v>3862169</v>
      </c>
      <c r="AJ19" s="53">
        <v>3932713</v>
      </c>
      <c r="AK19" s="53">
        <v>4005582</v>
      </c>
      <c r="AL19" s="53">
        <v>4081283</v>
      </c>
      <c r="AM19" s="53">
        <v>4155710</v>
      </c>
      <c r="AN19" s="53">
        <v>4229881</v>
      </c>
      <c r="AO19" s="53">
        <v>4307451</v>
      </c>
      <c r="AP19" s="53">
        <v>4385077</v>
      </c>
      <c r="AQ19" s="53">
        <v>4466957</v>
      </c>
      <c r="AR19" s="53">
        <v>4554190</v>
      </c>
      <c r="AS19" s="53">
        <v>4636527</v>
      </c>
      <c r="AT19" s="53">
        <v>4726800</v>
      </c>
      <c r="AU19" s="53">
        <v>4821158</v>
      </c>
      <c r="AV19" s="53">
        <v>4917276</v>
      </c>
      <c r="AW19" s="53">
        <v>5003858</v>
      </c>
      <c r="AX19" s="53">
        <v>5104222</v>
      </c>
      <c r="AY19" s="53">
        <v>5218533</v>
      </c>
      <c r="AZ19" s="53">
        <v>5346112</v>
      </c>
    </row>
    <row r="20" spans="1:52" x14ac:dyDescent="0.35">
      <c r="A20" s="54" t="s">
        <v>872</v>
      </c>
      <c r="B20" s="55"/>
      <c r="C20" s="55">
        <v>427284</v>
      </c>
      <c r="D20" s="55">
        <v>456654</v>
      </c>
      <c r="E20" s="55">
        <v>401906</v>
      </c>
      <c r="F20" s="55">
        <v>480295</v>
      </c>
      <c r="G20" s="55">
        <v>467674</v>
      </c>
      <c r="H20" s="55">
        <v>558185</v>
      </c>
      <c r="I20" s="55">
        <v>527802</v>
      </c>
      <c r="J20" s="55">
        <v>536529</v>
      </c>
      <c r="K20" s="55">
        <v>405250</v>
      </c>
      <c r="L20" s="55">
        <v>478882</v>
      </c>
      <c r="M20" s="55">
        <v>538216</v>
      </c>
      <c r="N20" s="55">
        <v>459412</v>
      </c>
      <c r="O20" s="55">
        <v>557404</v>
      </c>
      <c r="P20" s="55">
        <v>555750</v>
      </c>
      <c r="Q20" s="55">
        <v>640914</v>
      </c>
      <c r="R20" s="55">
        <v>733967</v>
      </c>
      <c r="S20" s="55">
        <v>754692</v>
      </c>
      <c r="T20" s="55">
        <v>740066</v>
      </c>
      <c r="U20" s="55">
        <v>729638</v>
      </c>
      <c r="V20" s="55">
        <v>738461</v>
      </c>
      <c r="W20" s="55">
        <v>753932</v>
      </c>
      <c r="X20" s="55">
        <v>767366</v>
      </c>
      <c r="Y20" s="55">
        <v>789803</v>
      </c>
      <c r="Z20" s="55">
        <v>807962</v>
      </c>
      <c r="AA20" s="55">
        <v>826603</v>
      </c>
      <c r="AB20" s="55">
        <v>840150</v>
      </c>
      <c r="AC20" s="55">
        <v>848318</v>
      </c>
      <c r="AD20" s="55">
        <v>859204</v>
      </c>
      <c r="AE20" s="55">
        <v>872483</v>
      </c>
      <c r="AF20" s="55">
        <v>885982</v>
      </c>
      <c r="AG20" s="55">
        <v>898701</v>
      </c>
      <c r="AH20" s="55">
        <v>915286</v>
      </c>
      <c r="AI20" s="55">
        <v>923456</v>
      </c>
      <c r="AJ20" s="55">
        <v>938783</v>
      </c>
      <c r="AK20" s="55">
        <v>954812</v>
      </c>
      <c r="AL20" s="55">
        <v>971252</v>
      </c>
      <c r="AM20" s="55">
        <v>987079</v>
      </c>
      <c r="AN20" s="55">
        <v>1002834</v>
      </c>
      <c r="AO20" s="55">
        <v>1018619</v>
      </c>
      <c r="AP20" s="55">
        <v>1031882</v>
      </c>
      <c r="AQ20" s="55">
        <v>1049428</v>
      </c>
      <c r="AR20" s="55">
        <v>1067079</v>
      </c>
      <c r="AS20" s="55">
        <v>1086974</v>
      </c>
      <c r="AT20" s="55">
        <v>1105710</v>
      </c>
      <c r="AU20" s="55">
        <v>1124456</v>
      </c>
      <c r="AV20" s="55">
        <v>1141131</v>
      </c>
      <c r="AW20" s="55">
        <v>1159204</v>
      </c>
      <c r="AX20" s="55">
        <v>1177853</v>
      </c>
      <c r="AY20" s="55">
        <v>1197192</v>
      </c>
      <c r="AZ20" s="55">
        <v>1217114</v>
      </c>
    </row>
    <row r="21" spans="1:52" x14ac:dyDescent="0.35">
      <c r="A21" s="48" t="s">
        <v>873</v>
      </c>
      <c r="B21" s="55"/>
      <c r="C21" s="55">
        <v>101.5</v>
      </c>
      <c r="D21" s="55">
        <v>125</v>
      </c>
      <c r="E21" s="55">
        <v>116.5</v>
      </c>
      <c r="F21" s="55">
        <v>343.5</v>
      </c>
      <c r="G21" s="55">
        <v>228</v>
      </c>
      <c r="H21" s="55">
        <v>187.5</v>
      </c>
      <c r="I21" s="55">
        <v>150.5</v>
      </c>
      <c r="J21" s="55">
        <v>75</v>
      </c>
      <c r="K21" s="55">
        <v>6</v>
      </c>
      <c r="L21" s="55">
        <v>6.5</v>
      </c>
      <c r="M21" s="55">
        <v>76.5</v>
      </c>
      <c r="N21" s="55">
        <v>24.5</v>
      </c>
      <c r="O21" s="55">
        <v>55.5</v>
      </c>
      <c r="P21" s="55">
        <v>26</v>
      </c>
      <c r="Q21" s="55">
        <v>32</v>
      </c>
      <c r="R21" s="55">
        <v>359.36535874923078</v>
      </c>
      <c r="S21" s="55">
        <v>559.1294887124559</v>
      </c>
      <c r="T21" s="55">
        <v>631.80347428358186</v>
      </c>
      <c r="U21" s="55">
        <v>583.56583649203026</v>
      </c>
      <c r="V21" s="55">
        <v>550.90057075386039</v>
      </c>
      <c r="W21" s="55">
        <v>524.06168388544904</v>
      </c>
      <c r="X21" s="55">
        <v>505.87856967396817</v>
      </c>
      <c r="Y21" s="55">
        <v>474.11926080178762</v>
      </c>
      <c r="Z21" s="55">
        <v>454.818536595316</v>
      </c>
      <c r="AA21" s="55">
        <v>436.22146259726037</v>
      </c>
      <c r="AB21" s="55">
        <v>428.21285419198193</v>
      </c>
      <c r="AC21" s="55">
        <v>417.84251434400312</v>
      </c>
      <c r="AD21" s="55">
        <v>408.99172203180524</v>
      </c>
      <c r="AE21" s="55">
        <v>399.8544932652095</v>
      </c>
      <c r="AF21" s="55">
        <v>397.08281295176931</v>
      </c>
      <c r="AG21" s="55">
        <v>670.36622525018481</v>
      </c>
      <c r="AH21" s="55">
        <v>321.52317594187627</v>
      </c>
      <c r="AI21" s="55">
        <v>337.07155831495953</v>
      </c>
      <c r="AJ21" s="55">
        <v>360.2847016113617</v>
      </c>
      <c r="AK21" s="55">
        <v>373.4541905351229</v>
      </c>
      <c r="AL21" s="55">
        <v>408.19132546779883</v>
      </c>
      <c r="AM21" s="55">
        <v>419.46911413659876</v>
      </c>
      <c r="AN21" s="55">
        <v>420.41408872354958</v>
      </c>
      <c r="AO21" s="55">
        <v>456.15493890657967</v>
      </c>
      <c r="AP21" s="55">
        <v>481.54887204969805</v>
      </c>
      <c r="AQ21" s="55">
        <v>431.60027025359352</v>
      </c>
      <c r="AR21" s="55">
        <v>460.36476813688603</v>
      </c>
      <c r="AS21" s="55">
        <v>468.87669292503472</v>
      </c>
      <c r="AT21" s="55">
        <v>466.93072424065895</v>
      </c>
      <c r="AU21" s="55">
        <v>484.88508595158197</v>
      </c>
      <c r="AV21" s="55">
        <v>482.25524934529511</v>
      </c>
      <c r="AW21" s="55">
        <v>535.45377431304007</v>
      </c>
      <c r="AX21" s="55">
        <v>540.82359750804017</v>
      </c>
      <c r="AY21" s="55">
        <v>536.59211419793792</v>
      </c>
      <c r="AZ21" s="55">
        <v>538.2027764163231</v>
      </c>
    </row>
    <row r="22" spans="1:52" x14ac:dyDescent="0.35">
      <c r="A22" s="48" t="s">
        <v>866</v>
      </c>
      <c r="B22" s="49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</row>
    <row r="23" spans="1:52" x14ac:dyDescent="0.35">
      <c r="A23" s="50" t="s">
        <v>874</v>
      </c>
      <c r="B23" s="51"/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</row>
    <row r="24" spans="1:52" x14ac:dyDescent="0.35">
      <c r="A24" s="54" t="s">
        <v>869</v>
      </c>
      <c r="B24" s="55"/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</row>
    <row r="25" spans="1:52" x14ac:dyDescent="0.35">
      <c r="A25" s="48" t="s">
        <v>875</v>
      </c>
      <c r="B25" s="56"/>
      <c r="C25" s="56">
        <v>48.31262545209858</v>
      </c>
      <c r="D25" s="56">
        <v>20.226611210593582</v>
      </c>
      <c r="E25" s="56">
        <v>145.4021361729298</v>
      </c>
      <c r="F25" s="56">
        <v>34.90242058748693</v>
      </c>
      <c r="G25" s="56">
        <v>96.696150715750733</v>
      </c>
      <c r="H25" s="56">
        <v>167.95460985144211</v>
      </c>
      <c r="I25" s="56">
        <v>21.183072108658401</v>
      </c>
      <c r="J25" s="56">
        <v>26.824651780118963</v>
      </c>
      <c r="K25" s="56">
        <v>44.520046744732312</v>
      </c>
      <c r="L25" s="56">
        <v>30.030797371086955</v>
      </c>
      <c r="M25" s="56">
        <v>7.2886734932323805</v>
      </c>
      <c r="N25" s="56">
        <v>1.5514816382820573</v>
      </c>
      <c r="O25" s="56">
        <v>2.5726988480338719</v>
      </c>
      <c r="P25" s="56">
        <v>9.8981299353430785</v>
      </c>
      <c r="Q25" s="56">
        <v>75.191322657936894</v>
      </c>
      <c r="R25" s="56">
        <v>92.532106404257803</v>
      </c>
      <c r="S25" s="56">
        <v>108.42867399140604</v>
      </c>
      <c r="T25" s="56">
        <v>112.06253109450103</v>
      </c>
      <c r="U25" s="56">
        <v>111.64067329872661</v>
      </c>
      <c r="V25" s="56">
        <v>112.91465095619807</v>
      </c>
      <c r="W25" s="56">
        <v>112.76324647425996</v>
      </c>
      <c r="X25" s="56">
        <v>107.06490388708694</v>
      </c>
      <c r="Y25" s="56">
        <v>109.51295000586239</v>
      </c>
      <c r="Z25" s="56">
        <v>103.50653463578391</v>
      </c>
      <c r="AA25" s="56">
        <v>104.43605028827319</v>
      </c>
      <c r="AB25" s="56">
        <v>103.71499093562932</v>
      </c>
      <c r="AC25" s="56">
        <v>104.15325287667775</v>
      </c>
      <c r="AD25" s="56">
        <v>101.7607558713139</v>
      </c>
      <c r="AE25" s="56">
        <v>100.38736801092577</v>
      </c>
      <c r="AF25" s="56">
        <v>108.01039138341011</v>
      </c>
      <c r="AG25" s="56">
        <v>99.473991165793237</v>
      </c>
      <c r="AH25" s="56">
        <v>99.232371468800977</v>
      </c>
      <c r="AI25" s="56">
        <v>95.742528145504849</v>
      </c>
      <c r="AJ25" s="56">
        <v>93.035536817919109</v>
      </c>
      <c r="AK25" s="56">
        <v>94.069032302911026</v>
      </c>
      <c r="AL25" s="56">
        <v>97.34571953446418</v>
      </c>
      <c r="AM25" s="56">
        <v>97.787515256693254</v>
      </c>
      <c r="AN25" s="56">
        <v>181.41829260956618</v>
      </c>
      <c r="AO25" s="56">
        <v>93.382130290050867</v>
      </c>
      <c r="AP25" s="56">
        <v>107.25593618560971</v>
      </c>
      <c r="AQ25" s="56">
        <v>107.08917779412937</v>
      </c>
      <c r="AR25" s="56">
        <v>102.73305123287818</v>
      </c>
      <c r="AS25" s="56">
        <v>114.20346808434127</v>
      </c>
      <c r="AT25" s="56">
        <v>109.15742056810257</v>
      </c>
      <c r="AU25" s="56">
        <v>125.32261643236605</v>
      </c>
      <c r="AV25" s="56">
        <v>106.46430026981244</v>
      </c>
      <c r="AW25" s="56">
        <v>104.72643228357524</v>
      </c>
      <c r="AX25" s="56">
        <v>109.40410257080376</v>
      </c>
      <c r="AY25" s="56">
        <v>105.19198711293816</v>
      </c>
      <c r="AZ25" s="56">
        <v>111.00224314862876</v>
      </c>
    </row>
    <row r="26" spans="1:52" x14ac:dyDescent="0.35">
      <c r="A26" s="52" t="s">
        <v>876</v>
      </c>
      <c r="B26" s="57"/>
      <c r="C26" s="57">
        <v>38.218059794391507</v>
      </c>
      <c r="D26" s="57">
        <v>8.8382776312603983</v>
      </c>
      <c r="E26" s="57">
        <v>73.834555249744724</v>
      </c>
      <c r="F26" s="57">
        <v>24.14603132374198</v>
      </c>
      <c r="G26" s="57">
        <v>43.809262531644094</v>
      </c>
      <c r="H26" s="57">
        <v>160.21928059809392</v>
      </c>
      <c r="I26" s="57">
        <v>8.2523577398273957</v>
      </c>
      <c r="J26" s="57">
        <v>9.6522754938916275</v>
      </c>
      <c r="K26" s="57">
        <v>40.794073890561108</v>
      </c>
      <c r="L26" s="57">
        <v>7.1736247502500685</v>
      </c>
      <c r="M26" s="57">
        <v>1.0533443750867946</v>
      </c>
      <c r="N26" s="57">
        <v>0</v>
      </c>
      <c r="O26" s="57">
        <v>0.65039527550355414</v>
      </c>
      <c r="P26" s="57">
        <v>0</v>
      </c>
      <c r="Q26" s="57">
        <v>10.694253473933374</v>
      </c>
      <c r="R26" s="57">
        <v>38.08484330604589</v>
      </c>
      <c r="S26" s="57">
        <v>46.222481262543006</v>
      </c>
      <c r="T26" s="57">
        <v>49.64530291249622</v>
      </c>
      <c r="U26" s="57">
        <v>49.745488955804788</v>
      </c>
      <c r="V26" s="57">
        <v>49.851316486907251</v>
      </c>
      <c r="W26" s="57">
        <v>49.708477345755419</v>
      </c>
      <c r="X26" s="57">
        <v>45.717390098002141</v>
      </c>
      <c r="Y26" s="57">
        <v>45.865139214654072</v>
      </c>
      <c r="Z26" s="57">
        <v>44.370898987666457</v>
      </c>
      <c r="AA26" s="57">
        <v>46.625615974387919</v>
      </c>
      <c r="AB26" s="57">
        <v>44.612600830977044</v>
      </c>
      <c r="AC26" s="57">
        <v>43.479410262703034</v>
      </c>
      <c r="AD26" s="57">
        <v>43.389993152109191</v>
      </c>
      <c r="AE26" s="57">
        <v>41.321399478985867</v>
      </c>
      <c r="AF26" s="57">
        <v>49.362483260431354</v>
      </c>
      <c r="AG26" s="57">
        <v>40.343106328083245</v>
      </c>
      <c r="AH26" s="57">
        <v>40.414233918478367</v>
      </c>
      <c r="AI26" s="57">
        <v>40.481608213025822</v>
      </c>
      <c r="AJ26" s="57">
        <v>37.514154957926884</v>
      </c>
      <c r="AK26" s="57">
        <v>38.51924600427752</v>
      </c>
      <c r="AL26" s="57">
        <v>40.645000196042716</v>
      </c>
      <c r="AM26" s="57">
        <v>39.749657181161766</v>
      </c>
      <c r="AN26" s="57">
        <v>72.905038342883216</v>
      </c>
      <c r="AO26" s="57">
        <v>38.75151292462585</v>
      </c>
      <c r="AP26" s="57">
        <v>48.217772551956244</v>
      </c>
      <c r="AQ26" s="57">
        <v>46.419670919119419</v>
      </c>
      <c r="AR26" s="57">
        <v>42.48903810924903</v>
      </c>
      <c r="AS26" s="57">
        <v>47.139541024844647</v>
      </c>
      <c r="AT26" s="57">
        <v>44.115929653592339</v>
      </c>
      <c r="AU26" s="57">
        <v>50.699187735139247</v>
      </c>
      <c r="AV26" s="57">
        <v>40.180449068155589</v>
      </c>
      <c r="AW26" s="57">
        <v>41.623845117548598</v>
      </c>
      <c r="AX26" s="57">
        <v>44.360891481417291</v>
      </c>
      <c r="AY26" s="57">
        <v>36.633754024602204</v>
      </c>
      <c r="AZ26" s="57">
        <v>47.119995336084123</v>
      </c>
    </row>
    <row r="27" spans="1:52" x14ac:dyDescent="0.35">
      <c r="A27" s="54" t="s">
        <v>877</v>
      </c>
      <c r="B27" s="58"/>
      <c r="C27" s="58">
        <v>10.09456565770707</v>
      </c>
      <c r="D27" s="58">
        <v>11.388333579333182</v>
      </c>
      <c r="E27" s="58">
        <v>71.567580923185076</v>
      </c>
      <c r="F27" s="58">
        <v>10.756389263744948</v>
      </c>
      <c r="G27" s="58">
        <v>52.886888184106638</v>
      </c>
      <c r="H27" s="58">
        <v>7.7353292533481941</v>
      </c>
      <c r="I27" s="58">
        <v>12.930714368831007</v>
      </c>
      <c r="J27" s="58">
        <v>17.172376286227333</v>
      </c>
      <c r="K27" s="58">
        <v>3.7259728541712036</v>
      </c>
      <c r="L27" s="58">
        <v>22.857172620836884</v>
      </c>
      <c r="M27" s="58">
        <v>6.2353291181455859</v>
      </c>
      <c r="N27" s="58">
        <v>1.5514816382820573</v>
      </c>
      <c r="O27" s="58">
        <v>1.9223035725303177</v>
      </c>
      <c r="P27" s="58">
        <v>9.8981299353430785</v>
      </c>
      <c r="Q27" s="58">
        <v>64.497069184003522</v>
      </c>
      <c r="R27" s="58">
        <v>54.447263098211906</v>
      </c>
      <c r="S27" s="58">
        <v>62.206192728863037</v>
      </c>
      <c r="T27" s="58">
        <v>62.417228182004798</v>
      </c>
      <c r="U27" s="58">
        <v>61.895184342921823</v>
      </c>
      <c r="V27" s="58">
        <v>63.063334469290815</v>
      </c>
      <c r="W27" s="58">
        <v>63.054769128504539</v>
      </c>
      <c r="X27" s="58">
        <v>61.3475137890848</v>
      </c>
      <c r="Y27" s="58">
        <v>63.647810791208322</v>
      </c>
      <c r="Z27" s="58">
        <v>59.135635648117457</v>
      </c>
      <c r="AA27" s="58">
        <v>57.810434313885274</v>
      </c>
      <c r="AB27" s="58">
        <v>59.102390104652265</v>
      </c>
      <c r="AC27" s="58">
        <v>60.67384261397472</v>
      </c>
      <c r="AD27" s="58">
        <v>58.370762719204706</v>
      </c>
      <c r="AE27" s="58">
        <v>59.065968531939909</v>
      </c>
      <c r="AF27" s="58">
        <v>58.647908122978748</v>
      </c>
      <c r="AG27" s="58">
        <v>59.130884837709992</v>
      </c>
      <c r="AH27" s="58">
        <v>58.818137550322618</v>
      </c>
      <c r="AI27" s="58">
        <v>55.26091993247902</v>
      </c>
      <c r="AJ27" s="58">
        <v>55.521381859992225</v>
      </c>
      <c r="AK27" s="58">
        <v>55.549786298633506</v>
      </c>
      <c r="AL27" s="58">
        <v>56.700719338421464</v>
      </c>
      <c r="AM27" s="58">
        <v>58.037858075531489</v>
      </c>
      <c r="AN27" s="58">
        <v>108.51325426668296</v>
      </c>
      <c r="AO27" s="58">
        <v>54.630617365425024</v>
      </c>
      <c r="AP27" s="58">
        <v>59.038163633653468</v>
      </c>
      <c r="AQ27" s="58">
        <v>60.669506875009944</v>
      </c>
      <c r="AR27" s="58">
        <v>60.244013123629145</v>
      </c>
      <c r="AS27" s="58">
        <v>67.063927059496621</v>
      </c>
      <c r="AT27" s="58">
        <v>65.04149091451022</v>
      </c>
      <c r="AU27" s="58">
        <v>74.623428697226799</v>
      </c>
      <c r="AV27" s="58">
        <v>66.283851201656859</v>
      </c>
      <c r="AW27" s="58">
        <v>63.102587166026645</v>
      </c>
      <c r="AX27" s="58">
        <v>65.043211089386475</v>
      </c>
      <c r="AY27" s="58">
        <v>68.558233088335953</v>
      </c>
      <c r="AZ27" s="58">
        <v>63.882247812544634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/>
      <c r="C30" s="62">
        <v>23595931</v>
      </c>
      <c r="D30" s="62">
        <v>22607966</v>
      </c>
      <c r="E30" s="62">
        <v>22640849</v>
      </c>
      <c r="F30" s="62">
        <v>23621542</v>
      </c>
      <c r="G30" s="62">
        <v>24119132</v>
      </c>
      <c r="H30" s="62">
        <v>25514376</v>
      </c>
      <c r="I30" s="62">
        <v>27056237</v>
      </c>
      <c r="J30" s="62">
        <v>24937718</v>
      </c>
      <c r="K30" s="62">
        <v>22319667</v>
      </c>
      <c r="L30" s="62">
        <v>21816463</v>
      </c>
      <c r="M30" s="62">
        <v>21677952</v>
      </c>
      <c r="N30" s="62">
        <v>20132311</v>
      </c>
      <c r="O30" s="62">
        <v>20817568</v>
      </c>
      <c r="P30" s="62">
        <v>22045070</v>
      </c>
      <c r="Q30" s="62">
        <v>24382696</v>
      </c>
      <c r="R30" s="62">
        <v>24420314</v>
      </c>
      <c r="S30" s="62">
        <v>26307644</v>
      </c>
      <c r="T30" s="62">
        <v>27335248</v>
      </c>
      <c r="U30" s="62">
        <v>28603566</v>
      </c>
      <c r="V30" s="62">
        <v>29526946</v>
      </c>
      <c r="W30" s="62">
        <v>31060178</v>
      </c>
      <c r="X30" s="62">
        <v>32443436</v>
      </c>
      <c r="Y30" s="62">
        <v>33128676</v>
      </c>
      <c r="Z30" s="62">
        <v>33552119</v>
      </c>
      <c r="AA30" s="62">
        <v>33977538</v>
      </c>
      <c r="AB30" s="62">
        <v>33680163</v>
      </c>
      <c r="AC30" s="62">
        <v>33618035</v>
      </c>
      <c r="AD30" s="62">
        <v>33814329</v>
      </c>
      <c r="AE30" s="62">
        <v>33815261</v>
      </c>
      <c r="AF30" s="62">
        <v>34121385</v>
      </c>
      <c r="AG30" s="62">
        <v>34505787</v>
      </c>
      <c r="AH30" s="62">
        <v>35013957</v>
      </c>
      <c r="AI30" s="62">
        <v>35680147</v>
      </c>
      <c r="AJ30" s="62">
        <v>36367855</v>
      </c>
      <c r="AK30" s="62">
        <v>37059562</v>
      </c>
      <c r="AL30" s="62">
        <v>37732594</v>
      </c>
      <c r="AM30" s="62">
        <v>38419594</v>
      </c>
      <c r="AN30" s="62">
        <v>39027123</v>
      </c>
      <c r="AO30" s="62">
        <v>39557902</v>
      </c>
      <c r="AP30" s="62">
        <v>40105543</v>
      </c>
      <c r="AQ30" s="62">
        <v>40671724</v>
      </c>
      <c r="AR30" s="62">
        <v>41211180</v>
      </c>
      <c r="AS30" s="62">
        <v>41763196</v>
      </c>
      <c r="AT30" s="62">
        <v>42370914</v>
      </c>
      <c r="AU30" s="62">
        <v>43030448</v>
      </c>
      <c r="AV30" s="62">
        <v>43660568</v>
      </c>
      <c r="AW30" s="62">
        <v>44257937</v>
      </c>
      <c r="AX30" s="62">
        <v>44905946</v>
      </c>
      <c r="AY30" s="62">
        <v>45601351</v>
      </c>
      <c r="AZ30" s="62">
        <v>46325271</v>
      </c>
    </row>
    <row r="31" spans="1:52" x14ac:dyDescent="0.35">
      <c r="A31" s="63" t="s">
        <v>857</v>
      </c>
      <c r="B31" s="64"/>
      <c r="C31" s="64">
        <v>20869836</v>
      </c>
      <c r="D31" s="64">
        <v>20074109</v>
      </c>
      <c r="E31" s="64">
        <v>20009882</v>
      </c>
      <c r="F31" s="64">
        <v>20720630</v>
      </c>
      <c r="G31" s="64">
        <v>21388661</v>
      </c>
      <c r="H31" s="64">
        <v>22443420</v>
      </c>
      <c r="I31" s="64">
        <v>23268492</v>
      </c>
      <c r="J31" s="64">
        <v>22058854</v>
      </c>
      <c r="K31" s="64">
        <v>19841083</v>
      </c>
      <c r="L31" s="64">
        <v>19107234</v>
      </c>
      <c r="M31" s="64">
        <v>18892430</v>
      </c>
      <c r="N31" s="64">
        <v>17623362</v>
      </c>
      <c r="O31" s="64">
        <v>17903058</v>
      </c>
      <c r="P31" s="64">
        <v>18707667</v>
      </c>
      <c r="Q31" s="64">
        <v>20815237</v>
      </c>
      <c r="R31" s="64">
        <v>21365376</v>
      </c>
      <c r="S31" s="64">
        <v>22790564</v>
      </c>
      <c r="T31" s="64">
        <v>23636628</v>
      </c>
      <c r="U31" s="64">
        <v>24824383</v>
      </c>
      <c r="V31" s="64">
        <v>25623171</v>
      </c>
      <c r="W31" s="64">
        <v>27068854</v>
      </c>
      <c r="X31" s="64">
        <v>28389388</v>
      </c>
      <c r="Y31" s="64">
        <v>28968553</v>
      </c>
      <c r="Z31" s="64">
        <v>29289084</v>
      </c>
      <c r="AA31" s="64">
        <v>29607973</v>
      </c>
      <c r="AB31" s="64">
        <v>29271415</v>
      </c>
      <c r="AC31" s="64">
        <v>29191878</v>
      </c>
      <c r="AD31" s="64">
        <v>29362845</v>
      </c>
      <c r="AE31" s="64">
        <v>29318476</v>
      </c>
      <c r="AF31" s="64">
        <v>29545250</v>
      </c>
      <c r="AG31" s="64">
        <v>29849687</v>
      </c>
      <c r="AH31" s="64">
        <v>30274551</v>
      </c>
      <c r="AI31" s="64">
        <v>30894522</v>
      </c>
      <c r="AJ31" s="64">
        <v>31496359</v>
      </c>
      <c r="AK31" s="64">
        <v>32099168</v>
      </c>
      <c r="AL31" s="64">
        <v>32680059</v>
      </c>
      <c r="AM31" s="64">
        <v>33276805</v>
      </c>
      <c r="AN31" s="64">
        <v>33794408</v>
      </c>
      <c r="AO31" s="64">
        <v>34231832</v>
      </c>
      <c r="AP31" s="64">
        <v>34688584</v>
      </c>
      <c r="AQ31" s="64">
        <v>35155339</v>
      </c>
      <c r="AR31" s="64">
        <v>35589911</v>
      </c>
      <c r="AS31" s="64">
        <v>36039695</v>
      </c>
      <c r="AT31" s="64">
        <v>36538404</v>
      </c>
      <c r="AU31" s="64">
        <v>37084834</v>
      </c>
      <c r="AV31" s="64">
        <v>37602161</v>
      </c>
      <c r="AW31" s="64">
        <v>38094875</v>
      </c>
      <c r="AX31" s="64">
        <v>38623871</v>
      </c>
      <c r="AY31" s="64">
        <v>39185626</v>
      </c>
      <c r="AZ31" s="64">
        <v>39762045</v>
      </c>
    </row>
    <row r="32" spans="1:52" x14ac:dyDescent="0.35">
      <c r="A32" s="65" t="s">
        <v>859</v>
      </c>
      <c r="B32" s="66"/>
      <c r="C32" s="66">
        <v>2289402</v>
      </c>
      <c r="D32" s="66">
        <v>2632014</v>
      </c>
      <c r="E32" s="66">
        <v>2307391</v>
      </c>
      <c r="F32" s="66">
        <v>2341697</v>
      </c>
      <c r="G32" s="66">
        <v>2823246</v>
      </c>
      <c r="H32" s="66">
        <v>3046514</v>
      </c>
      <c r="I32" s="66">
        <v>3061977</v>
      </c>
      <c r="J32" s="66">
        <v>3366691</v>
      </c>
      <c r="K32" s="66">
        <v>2473581</v>
      </c>
      <c r="L32" s="66">
        <v>2062910</v>
      </c>
      <c r="M32" s="66">
        <v>2071624</v>
      </c>
      <c r="N32" s="66">
        <v>1731038</v>
      </c>
      <c r="O32" s="66">
        <v>1870592</v>
      </c>
      <c r="P32" s="66">
        <v>2084896</v>
      </c>
      <c r="Q32" s="66">
        <v>2031962</v>
      </c>
      <c r="R32" s="66">
        <v>2963513</v>
      </c>
      <c r="S32" s="66">
        <v>3158006</v>
      </c>
      <c r="T32" s="66">
        <v>3335023</v>
      </c>
      <c r="U32" s="66">
        <v>3472292</v>
      </c>
      <c r="V32" s="66">
        <v>3587256</v>
      </c>
      <c r="W32" s="66">
        <v>3674552</v>
      </c>
      <c r="X32" s="66">
        <v>3817430</v>
      </c>
      <c r="Y32" s="66">
        <v>3907834</v>
      </c>
      <c r="Z32" s="66">
        <v>3924663</v>
      </c>
      <c r="AA32" s="66">
        <v>3974832</v>
      </c>
      <c r="AB32" s="66">
        <v>3877419</v>
      </c>
      <c r="AC32" s="66">
        <v>3783596</v>
      </c>
      <c r="AD32" s="66">
        <v>3746441</v>
      </c>
      <c r="AE32" s="66">
        <v>3758825</v>
      </c>
      <c r="AF32" s="66">
        <v>3836741</v>
      </c>
      <c r="AG32" s="66">
        <v>3946544</v>
      </c>
      <c r="AH32" s="66">
        <v>4078803</v>
      </c>
      <c r="AI32" s="66">
        <v>4212921</v>
      </c>
      <c r="AJ32" s="66">
        <v>4385560</v>
      </c>
      <c r="AK32" s="66">
        <v>4570070</v>
      </c>
      <c r="AL32" s="66">
        <v>4765914</v>
      </c>
      <c r="AM32" s="66">
        <v>5015306</v>
      </c>
      <c r="AN32" s="66">
        <v>5216876</v>
      </c>
      <c r="AO32" s="66">
        <v>5404046</v>
      </c>
      <c r="AP32" s="66">
        <v>5581869</v>
      </c>
      <c r="AQ32" s="66">
        <v>5775387</v>
      </c>
      <c r="AR32" s="66">
        <v>5987088</v>
      </c>
      <c r="AS32" s="66">
        <v>6224216</v>
      </c>
      <c r="AT32" s="66">
        <v>6518841</v>
      </c>
      <c r="AU32" s="66">
        <v>6797383</v>
      </c>
      <c r="AV32" s="66">
        <v>7091655</v>
      </c>
      <c r="AW32" s="66">
        <v>7410973</v>
      </c>
      <c r="AX32" s="66">
        <v>7746097</v>
      </c>
      <c r="AY32" s="66">
        <v>8107963</v>
      </c>
      <c r="AZ32" s="66">
        <v>8501141</v>
      </c>
    </row>
    <row r="33" spans="1:52" x14ac:dyDescent="0.35">
      <c r="A33" s="67" t="s">
        <v>878</v>
      </c>
      <c r="B33" s="68"/>
      <c r="C33" s="68">
        <v>2289402</v>
      </c>
      <c r="D33" s="68">
        <v>2632014</v>
      </c>
      <c r="E33" s="68">
        <v>2307391</v>
      </c>
      <c r="F33" s="68">
        <v>2341697</v>
      </c>
      <c r="G33" s="68">
        <v>2823246</v>
      </c>
      <c r="H33" s="68">
        <v>3046514</v>
      </c>
      <c r="I33" s="68">
        <v>3061977</v>
      </c>
      <c r="J33" s="68">
        <v>3366691</v>
      </c>
      <c r="K33" s="68">
        <v>2473581</v>
      </c>
      <c r="L33" s="68">
        <v>2062910</v>
      </c>
      <c r="M33" s="68">
        <v>2071624</v>
      </c>
      <c r="N33" s="68">
        <v>1731038</v>
      </c>
      <c r="O33" s="68">
        <v>1870592</v>
      </c>
      <c r="P33" s="68">
        <v>2084896</v>
      </c>
      <c r="Q33" s="68">
        <v>2031962</v>
      </c>
      <c r="R33" s="68">
        <v>2472146</v>
      </c>
      <c r="S33" s="68">
        <v>2619981</v>
      </c>
      <c r="T33" s="68">
        <v>2754683</v>
      </c>
      <c r="U33" s="68">
        <v>2848475</v>
      </c>
      <c r="V33" s="68">
        <v>2924192</v>
      </c>
      <c r="W33" s="68">
        <v>2968034</v>
      </c>
      <c r="X33" s="68">
        <v>3050153</v>
      </c>
      <c r="Y33" s="68">
        <v>3087789</v>
      </c>
      <c r="Z33" s="68">
        <v>3068958</v>
      </c>
      <c r="AA33" s="68">
        <v>3075753</v>
      </c>
      <c r="AB33" s="68">
        <v>2973992</v>
      </c>
      <c r="AC33" s="68">
        <v>2876196</v>
      </c>
      <c r="AD33" s="68">
        <v>2823058</v>
      </c>
      <c r="AE33" s="68">
        <v>2804288</v>
      </c>
      <c r="AF33" s="68">
        <v>2831371</v>
      </c>
      <c r="AG33" s="68">
        <v>2875488</v>
      </c>
      <c r="AH33" s="68">
        <v>2929949</v>
      </c>
      <c r="AI33" s="68">
        <v>2980818</v>
      </c>
      <c r="AJ33" s="68">
        <v>3058061</v>
      </c>
      <c r="AK33" s="68">
        <v>3136758</v>
      </c>
      <c r="AL33" s="68">
        <v>3220488</v>
      </c>
      <c r="AM33" s="68">
        <v>3336900</v>
      </c>
      <c r="AN33" s="68">
        <v>3420610</v>
      </c>
      <c r="AO33" s="68">
        <v>3492864</v>
      </c>
      <c r="AP33" s="68">
        <v>3563268</v>
      </c>
      <c r="AQ33" s="68">
        <v>3641769</v>
      </c>
      <c r="AR33" s="68">
        <v>3734532</v>
      </c>
      <c r="AS33" s="68">
        <v>3839714</v>
      </c>
      <c r="AT33" s="68">
        <v>3980865</v>
      </c>
      <c r="AU33" s="68">
        <v>4106584</v>
      </c>
      <c r="AV33" s="68">
        <v>4242714</v>
      </c>
      <c r="AW33" s="68">
        <v>4388293</v>
      </c>
      <c r="AX33" s="68">
        <v>4545406</v>
      </c>
      <c r="AY33" s="68">
        <v>4709830</v>
      </c>
      <c r="AZ33" s="68">
        <v>4893706</v>
      </c>
    </row>
    <row r="34" spans="1:52" x14ac:dyDescent="0.35">
      <c r="A34" s="69" t="s">
        <v>879</v>
      </c>
      <c r="B34" s="70"/>
      <c r="C34" s="70">
        <v>2289402</v>
      </c>
      <c r="D34" s="70">
        <v>2632014</v>
      </c>
      <c r="E34" s="70">
        <v>2307391</v>
      </c>
      <c r="F34" s="70">
        <v>2341697</v>
      </c>
      <c r="G34" s="70">
        <v>2823246</v>
      </c>
      <c r="H34" s="70">
        <v>3046514</v>
      </c>
      <c r="I34" s="70">
        <v>3061977</v>
      </c>
      <c r="J34" s="70">
        <v>3366691</v>
      </c>
      <c r="K34" s="70">
        <v>2473581</v>
      </c>
      <c r="L34" s="70">
        <v>2062910</v>
      </c>
      <c r="M34" s="70">
        <v>2071624</v>
      </c>
      <c r="N34" s="70">
        <v>1731038</v>
      </c>
      <c r="O34" s="70">
        <v>1870592</v>
      </c>
      <c r="P34" s="70">
        <v>2084896</v>
      </c>
      <c r="Q34" s="70">
        <v>2031962</v>
      </c>
      <c r="R34" s="70">
        <v>2472146</v>
      </c>
      <c r="S34" s="70">
        <v>2619981</v>
      </c>
      <c r="T34" s="70">
        <v>2754683</v>
      </c>
      <c r="U34" s="70">
        <v>2848475</v>
      </c>
      <c r="V34" s="70">
        <v>2924192</v>
      </c>
      <c r="W34" s="70">
        <v>2968034</v>
      </c>
      <c r="X34" s="70">
        <v>3050153</v>
      </c>
      <c r="Y34" s="70">
        <v>3087789</v>
      </c>
      <c r="Z34" s="70">
        <v>3068958</v>
      </c>
      <c r="AA34" s="70">
        <v>3075753</v>
      </c>
      <c r="AB34" s="70">
        <v>2973992</v>
      </c>
      <c r="AC34" s="70">
        <v>2876196</v>
      </c>
      <c r="AD34" s="70">
        <v>2823058</v>
      </c>
      <c r="AE34" s="70">
        <v>2804288</v>
      </c>
      <c r="AF34" s="70">
        <v>2831371</v>
      </c>
      <c r="AG34" s="70">
        <v>2875488</v>
      </c>
      <c r="AH34" s="70">
        <v>2929949</v>
      </c>
      <c r="AI34" s="70">
        <v>2980818</v>
      </c>
      <c r="AJ34" s="70">
        <v>3058061</v>
      </c>
      <c r="AK34" s="70">
        <v>3136758</v>
      </c>
      <c r="AL34" s="70">
        <v>3220488</v>
      </c>
      <c r="AM34" s="70">
        <v>3336900</v>
      </c>
      <c r="AN34" s="70">
        <v>3420610</v>
      </c>
      <c r="AO34" s="70">
        <v>3492864</v>
      </c>
      <c r="AP34" s="70">
        <v>3563268</v>
      </c>
      <c r="AQ34" s="70">
        <v>3641769</v>
      </c>
      <c r="AR34" s="70">
        <v>3734532</v>
      </c>
      <c r="AS34" s="70">
        <v>3839714</v>
      </c>
      <c r="AT34" s="70">
        <v>3980865</v>
      </c>
      <c r="AU34" s="70">
        <v>4106584</v>
      </c>
      <c r="AV34" s="70">
        <v>4242714</v>
      </c>
      <c r="AW34" s="70">
        <v>4388293</v>
      </c>
      <c r="AX34" s="70">
        <v>4545406</v>
      </c>
      <c r="AY34" s="70">
        <v>4709830</v>
      </c>
      <c r="AZ34" s="70">
        <v>4893706</v>
      </c>
    </row>
    <row r="35" spans="1:52" x14ac:dyDescent="0.35">
      <c r="A35" s="69" t="s">
        <v>880</v>
      </c>
      <c r="B35" s="70"/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/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/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/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/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491367</v>
      </c>
      <c r="S39" s="68">
        <v>538025</v>
      </c>
      <c r="T39" s="68">
        <v>580340</v>
      </c>
      <c r="U39" s="68">
        <v>623817</v>
      </c>
      <c r="V39" s="68">
        <v>663064</v>
      </c>
      <c r="W39" s="68">
        <v>706518</v>
      </c>
      <c r="X39" s="68">
        <v>767277</v>
      </c>
      <c r="Y39" s="68">
        <v>820045</v>
      </c>
      <c r="Z39" s="68">
        <v>855705</v>
      </c>
      <c r="AA39" s="68">
        <v>899079</v>
      </c>
      <c r="AB39" s="68">
        <v>903427</v>
      </c>
      <c r="AC39" s="68">
        <v>907400</v>
      </c>
      <c r="AD39" s="68">
        <v>923383</v>
      </c>
      <c r="AE39" s="68">
        <v>954537</v>
      </c>
      <c r="AF39" s="68">
        <v>1005370</v>
      </c>
      <c r="AG39" s="68">
        <v>1071056</v>
      </c>
      <c r="AH39" s="68">
        <v>1148854</v>
      </c>
      <c r="AI39" s="68">
        <v>1232103</v>
      </c>
      <c r="AJ39" s="68">
        <v>1327499</v>
      </c>
      <c r="AK39" s="68">
        <v>1433312</v>
      </c>
      <c r="AL39" s="68">
        <v>1545426</v>
      </c>
      <c r="AM39" s="68">
        <v>1678406</v>
      </c>
      <c r="AN39" s="68">
        <v>1796266</v>
      </c>
      <c r="AO39" s="68">
        <v>1911182</v>
      </c>
      <c r="AP39" s="68">
        <v>2018601</v>
      </c>
      <c r="AQ39" s="68">
        <v>2133618</v>
      </c>
      <c r="AR39" s="68">
        <v>2252556</v>
      </c>
      <c r="AS39" s="68">
        <v>2384502</v>
      </c>
      <c r="AT39" s="68">
        <v>2537976</v>
      </c>
      <c r="AU39" s="68">
        <v>2690799</v>
      </c>
      <c r="AV39" s="68">
        <v>2848941</v>
      </c>
      <c r="AW39" s="68">
        <v>3022680</v>
      </c>
      <c r="AX39" s="68">
        <v>3200691</v>
      </c>
      <c r="AY39" s="68">
        <v>3398133</v>
      </c>
      <c r="AZ39" s="68">
        <v>3607435</v>
      </c>
    </row>
    <row r="40" spans="1:52" x14ac:dyDescent="0.35">
      <c r="A40" s="69" t="s">
        <v>884</v>
      </c>
      <c r="B40" s="70"/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491367</v>
      </c>
      <c r="S40" s="70">
        <v>538025</v>
      </c>
      <c r="T40" s="70">
        <v>580340</v>
      </c>
      <c r="U40" s="70">
        <v>623817</v>
      </c>
      <c r="V40" s="70">
        <v>663064</v>
      </c>
      <c r="W40" s="70">
        <v>706518</v>
      </c>
      <c r="X40" s="70">
        <v>767277</v>
      </c>
      <c r="Y40" s="70">
        <v>820045</v>
      </c>
      <c r="Z40" s="70">
        <v>855705</v>
      </c>
      <c r="AA40" s="70">
        <v>899079</v>
      </c>
      <c r="AB40" s="70">
        <v>903427</v>
      </c>
      <c r="AC40" s="70">
        <v>907400</v>
      </c>
      <c r="AD40" s="70">
        <v>923383</v>
      </c>
      <c r="AE40" s="70">
        <v>954537</v>
      </c>
      <c r="AF40" s="70">
        <v>1005370</v>
      </c>
      <c r="AG40" s="70">
        <v>1071056</v>
      </c>
      <c r="AH40" s="70">
        <v>1148854</v>
      </c>
      <c r="AI40" s="70">
        <v>1232103</v>
      </c>
      <c r="AJ40" s="70">
        <v>1327499</v>
      </c>
      <c r="AK40" s="70">
        <v>1433312</v>
      </c>
      <c r="AL40" s="70">
        <v>1545426</v>
      </c>
      <c r="AM40" s="70">
        <v>1678406</v>
      </c>
      <c r="AN40" s="70">
        <v>1796266</v>
      </c>
      <c r="AO40" s="70">
        <v>1911182</v>
      </c>
      <c r="AP40" s="70">
        <v>2018601</v>
      </c>
      <c r="AQ40" s="70">
        <v>2133618</v>
      </c>
      <c r="AR40" s="70">
        <v>2252556</v>
      </c>
      <c r="AS40" s="70">
        <v>2384502</v>
      </c>
      <c r="AT40" s="70">
        <v>2537976</v>
      </c>
      <c r="AU40" s="70">
        <v>2690799</v>
      </c>
      <c r="AV40" s="70">
        <v>2848941</v>
      </c>
      <c r="AW40" s="70">
        <v>3022680</v>
      </c>
      <c r="AX40" s="70">
        <v>3200691</v>
      </c>
      <c r="AY40" s="70">
        <v>3398133</v>
      </c>
      <c r="AZ40" s="70">
        <v>3607435</v>
      </c>
    </row>
    <row r="41" spans="1:52" x14ac:dyDescent="0.35">
      <c r="A41" s="69" t="s">
        <v>885</v>
      </c>
      <c r="B41" s="70"/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/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/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/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/>
      <c r="C45" s="66">
        <v>18521813</v>
      </c>
      <c r="D45" s="66">
        <v>17388835</v>
      </c>
      <c r="E45" s="66">
        <v>17649925</v>
      </c>
      <c r="F45" s="66">
        <v>18320870</v>
      </c>
      <c r="G45" s="66">
        <v>18511686</v>
      </c>
      <c r="H45" s="66">
        <v>19334425</v>
      </c>
      <c r="I45" s="66">
        <v>20144889</v>
      </c>
      <c r="J45" s="66">
        <v>18629316</v>
      </c>
      <c r="K45" s="66">
        <v>17316596</v>
      </c>
      <c r="L45" s="66">
        <v>16996810</v>
      </c>
      <c r="M45" s="66">
        <v>16771608</v>
      </c>
      <c r="N45" s="66">
        <v>15847684</v>
      </c>
      <c r="O45" s="66">
        <v>15983455</v>
      </c>
      <c r="P45" s="66">
        <v>16565850</v>
      </c>
      <c r="Q45" s="66">
        <v>18714984</v>
      </c>
      <c r="R45" s="66">
        <v>18346900</v>
      </c>
      <c r="S45" s="66">
        <v>19562418</v>
      </c>
      <c r="T45" s="66">
        <v>20227760</v>
      </c>
      <c r="U45" s="66">
        <v>21275972</v>
      </c>
      <c r="V45" s="66">
        <v>21957902</v>
      </c>
      <c r="W45" s="66">
        <v>23314325</v>
      </c>
      <c r="X45" s="66">
        <v>24491766</v>
      </c>
      <c r="Y45" s="66">
        <v>24978410</v>
      </c>
      <c r="Z45" s="66">
        <v>25280751</v>
      </c>
      <c r="AA45" s="66">
        <v>25548270</v>
      </c>
      <c r="AB45" s="66">
        <v>25308521</v>
      </c>
      <c r="AC45" s="66">
        <v>25321733</v>
      </c>
      <c r="AD45" s="66">
        <v>25527745</v>
      </c>
      <c r="AE45" s="66">
        <v>25468932</v>
      </c>
      <c r="AF45" s="66">
        <v>25615485</v>
      </c>
      <c r="AG45" s="66">
        <v>25808093</v>
      </c>
      <c r="AH45" s="66">
        <v>26098812</v>
      </c>
      <c r="AI45" s="66">
        <v>26582530</v>
      </c>
      <c r="AJ45" s="66">
        <v>27008862</v>
      </c>
      <c r="AK45" s="66">
        <v>27425762</v>
      </c>
      <c r="AL45" s="66">
        <v>27809372</v>
      </c>
      <c r="AM45" s="66">
        <v>28154907</v>
      </c>
      <c r="AN45" s="66">
        <v>28469325</v>
      </c>
      <c r="AO45" s="66">
        <v>28717750</v>
      </c>
      <c r="AP45" s="66">
        <v>28994006</v>
      </c>
      <c r="AQ45" s="66">
        <v>29265269</v>
      </c>
      <c r="AR45" s="66">
        <v>29486177</v>
      </c>
      <c r="AS45" s="66">
        <v>29696801</v>
      </c>
      <c r="AT45" s="66">
        <v>29898708</v>
      </c>
      <c r="AU45" s="66">
        <v>30164500</v>
      </c>
      <c r="AV45" s="66">
        <v>30385395</v>
      </c>
      <c r="AW45" s="66">
        <v>30556478</v>
      </c>
      <c r="AX45" s="66">
        <v>30747872</v>
      </c>
      <c r="AY45" s="66">
        <v>30945629</v>
      </c>
      <c r="AZ45" s="66">
        <v>31126611</v>
      </c>
    </row>
    <row r="46" spans="1:52" x14ac:dyDescent="0.35">
      <c r="A46" s="67" t="s">
        <v>878</v>
      </c>
      <c r="B46" s="68"/>
      <c r="C46" s="68">
        <v>18521813</v>
      </c>
      <c r="D46" s="68">
        <v>17388835</v>
      </c>
      <c r="E46" s="68">
        <v>17649916</v>
      </c>
      <c r="F46" s="68">
        <v>18320866</v>
      </c>
      <c r="G46" s="68">
        <v>18511684</v>
      </c>
      <c r="H46" s="68">
        <v>19334390</v>
      </c>
      <c r="I46" s="68">
        <v>20144862</v>
      </c>
      <c r="J46" s="68">
        <v>18628193</v>
      </c>
      <c r="K46" s="68">
        <v>17315501</v>
      </c>
      <c r="L46" s="68">
        <v>16990423</v>
      </c>
      <c r="M46" s="68">
        <v>16754759</v>
      </c>
      <c r="N46" s="68">
        <v>15825553</v>
      </c>
      <c r="O46" s="68">
        <v>15933133</v>
      </c>
      <c r="P46" s="68">
        <v>16463872</v>
      </c>
      <c r="Q46" s="68">
        <v>18564815</v>
      </c>
      <c r="R46" s="68">
        <v>18138733</v>
      </c>
      <c r="S46" s="68">
        <v>19326371</v>
      </c>
      <c r="T46" s="68">
        <v>19930010</v>
      </c>
      <c r="U46" s="68">
        <v>20853954</v>
      </c>
      <c r="V46" s="68">
        <v>21415982</v>
      </c>
      <c r="W46" s="68">
        <v>20608956</v>
      </c>
      <c r="X46" s="68">
        <v>21115205</v>
      </c>
      <c r="Y46" s="68">
        <v>20812396</v>
      </c>
      <c r="Z46" s="68">
        <v>21127654</v>
      </c>
      <c r="AA46" s="68">
        <v>21326201</v>
      </c>
      <c r="AB46" s="68">
        <v>21298338</v>
      </c>
      <c r="AC46" s="68">
        <v>21294413</v>
      </c>
      <c r="AD46" s="68">
        <v>21647763</v>
      </c>
      <c r="AE46" s="68">
        <v>21522023</v>
      </c>
      <c r="AF46" s="68">
        <v>21171332</v>
      </c>
      <c r="AG46" s="68">
        <v>20821272</v>
      </c>
      <c r="AH46" s="68">
        <v>20479748</v>
      </c>
      <c r="AI46" s="68">
        <v>20294515</v>
      </c>
      <c r="AJ46" s="68">
        <v>20027971</v>
      </c>
      <c r="AK46" s="68">
        <v>19769605</v>
      </c>
      <c r="AL46" s="68">
        <v>19482096</v>
      </c>
      <c r="AM46" s="68">
        <v>19203637</v>
      </c>
      <c r="AN46" s="68">
        <v>18929740</v>
      </c>
      <c r="AO46" s="68">
        <v>18677359</v>
      </c>
      <c r="AP46" s="68">
        <v>18478455</v>
      </c>
      <c r="AQ46" s="68">
        <v>18342647</v>
      </c>
      <c r="AR46" s="68">
        <v>18196348</v>
      </c>
      <c r="AS46" s="68">
        <v>18090026</v>
      </c>
      <c r="AT46" s="68">
        <v>17959813</v>
      </c>
      <c r="AU46" s="68">
        <v>17905210</v>
      </c>
      <c r="AV46" s="68">
        <v>17803046</v>
      </c>
      <c r="AW46" s="68">
        <v>17711452</v>
      </c>
      <c r="AX46" s="68">
        <v>17606729</v>
      </c>
      <c r="AY46" s="68">
        <v>17536741</v>
      </c>
      <c r="AZ46" s="68">
        <v>17417931</v>
      </c>
    </row>
    <row r="47" spans="1:52" x14ac:dyDescent="0.35">
      <c r="A47" s="69" t="s">
        <v>889</v>
      </c>
      <c r="B47" s="70"/>
      <c r="C47" s="70">
        <v>658931</v>
      </c>
      <c r="D47" s="70">
        <v>704885</v>
      </c>
      <c r="E47" s="70">
        <v>734401</v>
      </c>
      <c r="F47" s="70">
        <v>472051</v>
      </c>
      <c r="G47" s="70">
        <v>462183</v>
      </c>
      <c r="H47" s="70">
        <v>435549</v>
      </c>
      <c r="I47" s="70">
        <v>466049</v>
      </c>
      <c r="J47" s="70">
        <v>469847</v>
      </c>
      <c r="K47" s="70">
        <v>679618</v>
      </c>
      <c r="L47" s="70">
        <v>530929</v>
      </c>
      <c r="M47" s="70">
        <v>319648</v>
      </c>
      <c r="N47" s="70">
        <v>498328</v>
      </c>
      <c r="O47" s="70">
        <v>633744</v>
      </c>
      <c r="P47" s="70">
        <v>555069</v>
      </c>
      <c r="Q47" s="70">
        <v>557532</v>
      </c>
      <c r="R47" s="70">
        <v>482333</v>
      </c>
      <c r="S47" s="70">
        <v>645029</v>
      </c>
      <c r="T47" s="70">
        <v>616115</v>
      </c>
      <c r="U47" s="70">
        <v>613475</v>
      </c>
      <c r="V47" s="70">
        <v>616522</v>
      </c>
      <c r="W47" s="70">
        <v>514333</v>
      </c>
      <c r="X47" s="70">
        <v>534761</v>
      </c>
      <c r="Y47" s="70">
        <v>525863</v>
      </c>
      <c r="Z47" s="70">
        <v>547502</v>
      </c>
      <c r="AA47" s="70">
        <v>568579</v>
      </c>
      <c r="AB47" s="70">
        <v>581732</v>
      </c>
      <c r="AC47" s="70">
        <v>599437</v>
      </c>
      <c r="AD47" s="70">
        <v>648572</v>
      </c>
      <c r="AE47" s="70">
        <v>656479</v>
      </c>
      <c r="AF47" s="70">
        <v>639908</v>
      </c>
      <c r="AG47" s="70">
        <v>619435</v>
      </c>
      <c r="AH47" s="70">
        <v>597737</v>
      </c>
      <c r="AI47" s="70">
        <v>582418</v>
      </c>
      <c r="AJ47" s="70">
        <v>570854</v>
      </c>
      <c r="AK47" s="70">
        <v>559499</v>
      </c>
      <c r="AL47" s="70">
        <v>550853</v>
      </c>
      <c r="AM47" s="70">
        <v>540752</v>
      </c>
      <c r="AN47" s="70">
        <v>533791</v>
      </c>
      <c r="AO47" s="70">
        <v>525161</v>
      </c>
      <c r="AP47" s="70">
        <v>519450</v>
      </c>
      <c r="AQ47" s="70">
        <v>513001</v>
      </c>
      <c r="AR47" s="70">
        <v>507703</v>
      </c>
      <c r="AS47" s="70">
        <v>500796</v>
      </c>
      <c r="AT47" s="70">
        <v>495009</v>
      </c>
      <c r="AU47" s="70">
        <v>488055</v>
      </c>
      <c r="AV47" s="70">
        <v>481630</v>
      </c>
      <c r="AW47" s="70">
        <v>474358</v>
      </c>
      <c r="AX47" s="70">
        <v>468951</v>
      </c>
      <c r="AY47" s="70">
        <v>462436</v>
      </c>
      <c r="AZ47" s="70">
        <v>456059</v>
      </c>
    </row>
    <row r="48" spans="1:52" x14ac:dyDescent="0.35">
      <c r="A48" s="69" t="s">
        <v>879</v>
      </c>
      <c r="B48" s="70"/>
      <c r="C48" s="70">
        <v>11416459</v>
      </c>
      <c r="D48" s="70">
        <v>10095773</v>
      </c>
      <c r="E48" s="70">
        <v>9732128</v>
      </c>
      <c r="F48" s="70">
        <v>9621405</v>
      </c>
      <c r="G48" s="70">
        <v>9516072</v>
      </c>
      <c r="H48" s="70">
        <v>9543702</v>
      </c>
      <c r="I48" s="70">
        <v>10316915</v>
      </c>
      <c r="J48" s="70">
        <v>9401713</v>
      </c>
      <c r="K48" s="70">
        <v>8789435</v>
      </c>
      <c r="L48" s="70">
        <v>8056954</v>
      </c>
      <c r="M48" s="70">
        <v>7652723</v>
      </c>
      <c r="N48" s="70">
        <v>7142763</v>
      </c>
      <c r="O48" s="70">
        <v>6922148</v>
      </c>
      <c r="P48" s="70">
        <v>7579810</v>
      </c>
      <c r="Q48" s="70">
        <v>9118346</v>
      </c>
      <c r="R48" s="70">
        <v>9778015</v>
      </c>
      <c r="S48" s="70">
        <v>10574985</v>
      </c>
      <c r="T48" s="70">
        <v>10871273</v>
      </c>
      <c r="U48" s="70">
        <v>11431473</v>
      </c>
      <c r="V48" s="70">
        <v>11777745</v>
      </c>
      <c r="W48" s="70">
        <v>11648293</v>
      </c>
      <c r="X48" s="70">
        <v>11908932</v>
      </c>
      <c r="Y48" s="70">
        <v>11741746</v>
      </c>
      <c r="Z48" s="70">
        <v>11890802</v>
      </c>
      <c r="AA48" s="70">
        <v>11986307</v>
      </c>
      <c r="AB48" s="70">
        <v>11941614</v>
      </c>
      <c r="AC48" s="70">
        <v>11930384</v>
      </c>
      <c r="AD48" s="70">
        <v>12093924</v>
      </c>
      <c r="AE48" s="70">
        <v>12013293</v>
      </c>
      <c r="AF48" s="70">
        <v>11826479</v>
      </c>
      <c r="AG48" s="70">
        <v>11648791</v>
      </c>
      <c r="AH48" s="70">
        <v>11468280</v>
      </c>
      <c r="AI48" s="70">
        <v>11388828</v>
      </c>
      <c r="AJ48" s="70">
        <v>11251854</v>
      </c>
      <c r="AK48" s="70">
        <v>11120962</v>
      </c>
      <c r="AL48" s="70">
        <v>10966593</v>
      </c>
      <c r="AM48" s="70">
        <v>10818933</v>
      </c>
      <c r="AN48" s="70">
        <v>10669022</v>
      </c>
      <c r="AO48" s="70">
        <v>10529826</v>
      </c>
      <c r="AP48" s="70">
        <v>10418996</v>
      </c>
      <c r="AQ48" s="70">
        <v>10344929</v>
      </c>
      <c r="AR48" s="70">
        <v>10258378</v>
      </c>
      <c r="AS48" s="70">
        <v>10195773</v>
      </c>
      <c r="AT48" s="70">
        <v>10115220</v>
      </c>
      <c r="AU48" s="70">
        <v>10077547</v>
      </c>
      <c r="AV48" s="70">
        <v>10008996</v>
      </c>
      <c r="AW48" s="70">
        <v>9939918</v>
      </c>
      <c r="AX48" s="70">
        <v>9854017</v>
      </c>
      <c r="AY48" s="70">
        <v>9789087</v>
      </c>
      <c r="AZ48" s="70">
        <v>9688620</v>
      </c>
    </row>
    <row r="49" spans="1:52" x14ac:dyDescent="0.35">
      <c r="A49" s="69" t="s">
        <v>890</v>
      </c>
      <c r="B49" s="70"/>
      <c r="C49" s="70">
        <v>49060</v>
      </c>
      <c r="D49" s="70">
        <v>1342</v>
      </c>
      <c r="E49" s="70">
        <v>5700</v>
      </c>
      <c r="F49" s="70">
        <v>21101</v>
      </c>
      <c r="G49" s="70">
        <v>99393</v>
      </c>
      <c r="H49" s="70">
        <v>79971</v>
      </c>
      <c r="I49" s="70">
        <v>81200</v>
      </c>
      <c r="J49" s="70">
        <v>85863</v>
      </c>
      <c r="K49" s="70">
        <v>177336</v>
      </c>
      <c r="L49" s="70">
        <v>175770</v>
      </c>
      <c r="M49" s="70">
        <v>71498</v>
      </c>
      <c r="N49" s="70">
        <v>127541</v>
      </c>
      <c r="O49" s="70">
        <v>99242</v>
      </c>
      <c r="P49" s="70">
        <v>122987</v>
      </c>
      <c r="Q49" s="70">
        <v>94046</v>
      </c>
      <c r="R49" s="70">
        <v>106927</v>
      </c>
      <c r="S49" s="70">
        <v>117546</v>
      </c>
      <c r="T49" s="70">
        <v>124334</v>
      </c>
      <c r="U49" s="70">
        <v>136899</v>
      </c>
      <c r="V49" s="70">
        <v>148135</v>
      </c>
      <c r="W49" s="70">
        <v>135862</v>
      </c>
      <c r="X49" s="70">
        <v>161681</v>
      </c>
      <c r="Y49" s="70">
        <v>171671</v>
      </c>
      <c r="Z49" s="70">
        <v>191057</v>
      </c>
      <c r="AA49" s="70">
        <v>210189</v>
      </c>
      <c r="AB49" s="70">
        <v>231086</v>
      </c>
      <c r="AC49" s="70">
        <v>250755</v>
      </c>
      <c r="AD49" s="70">
        <v>277592</v>
      </c>
      <c r="AE49" s="70">
        <v>290947</v>
      </c>
      <c r="AF49" s="70">
        <v>303053</v>
      </c>
      <c r="AG49" s="70">
        <v>316821</v>
      </c>
      <c r="AH49" s="70">
        <v>330896</v>
      </c>
      <c r="AI49" s="70">
        <v>347330</v>
      </c>
      <c r="AJ49" s="70">
        <v>363333</v>
      </c>
      <c r="AK49" s="70">
        <v>380386</v>
      </c>
      <c r="AL49" s="70">
        <v>396374</v>
      </c>
      <c r="AM49" s="70">
        <v>413295</v>
      </c>
      <c r="AN49" s="70">
        <v>429974</v>
      </c>
      <c r="AO49" s="70">
        <v>447781</v>
      </c>
      <c r="AP49" s="70">
        <v>466538</v>
      </c>
      <c r="AQ49" s="70">
        <v>487001</v>
      </c>
      <c r="AR49" s="70">
        <v>507262</v>
      </c>
      <c r="AS49" s="70">
        <v>529534</v>
      </c>
      <c r="AT49" s="70">
        <v>550989</v>
      </c>
      <c r="AU49" s="70">
        <v>574925</v>
      </c>
      <c r="AV49" s="70">
        <v>596895</v>
      </c>
      <c r="AW49" s="70">
        <v>621125</v>
      </c>
      <c r="AX49" s="70">
        <v>644868</v>
      </c>
      <c r="AY49" s="70">
        <v>669936</v>
      </c>
      <c r="AZ49" s="70">
        <v>692902</v>
      </c>
    </row>
    <row r="50" spans="1:52" x14ac:dyDescent="0.35">
      <c r="A50" s="69" t="s">
        <v>891</v>
      </c>
      <c r="B50" s="70"/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2736</v>
      </c>
      <c r="S50" s="70">
        <v>3541</v>
      </c>
      <c r="T50" s="70">
        <v>4436</v>
      </c>
      <c r="U50" s="70">
        <v>5589</v>
      </c>
      <c r="V50" s="70">
        <v>6927</v>
      </c>
      <c r="W50" s="70">
        <v>13425</v>
      </c>
      <c r="X50" s="70">
        <v>15661</v>
      </c>
      <c r="Y50" s="70">
        <v>18052</v>
      </c>
      <c r="Z50" s="70">
        <v>19913</v>
      </c>
      <c r="AA50" s="70">
        <v>22081</v>
      </c>
      <c r="AB50" s="70">
        <v>23690</v>
      </c>
      <c r="AC50" s="70">
        <v>26008</v>
      </c>
      <c r="AD50" s="70">
        <v>28182</v>
      </c>
      <c r="AE50" s="70">
        <v>30815</v>
      </c>
      <c r="AF50" s="70">
        <v>35105</v>
      </c>
      <c r="AG50" s="70">
        <v>39813</v>
      </c>
      <c r="AH50" s="70">
        <v>45006</v>
      </c>
      <c r="AI50" s="70">
        <v>51060</v>
      </c>
      <c r="AJ50" s="70">
        <v>57496</v>
      </c>
      <c r="AK50" s="70">
        <v>64511</v>
      </c>
      <c r="AL50" s="70">
        <v>72024</v>
      </c>
      <c r="AM50" s="70">
        <v>80145</v>
      </c>
      <c r="AN50" s="70">
        <v>88888</v>
      </c>
      <c r="AO50" s="70">
        <v>98332</v>
      </c>
      <c r="AP50" s="70">
        <v>108721</v>
      </c>
      <c r="AQ50" s="70">
        <v>120183</v>
      </c>
      <c r="AR50" s="70">
        <v>132351</v>
      </c>
      <c r="AS50" s="70">
        <v>145567</v>
      </c>
      <c r="AT50" s="70">
        <v>159377</v>
      </c>
      <c r="AU50" s="70">
        <v>174653</v>
      </c>
      <c r="AV50" s="70">
        <v>190267</v>
      </c>
      <c r="AW50" s="70">
        <v>206724</v>
      </c>
      <c r="AX50" s="70">
        <v>223723</v>
      </c>
      <c r="AY50" s="70">
        <v>241831</v>
      </c>
      <c r="AZ50" s="70">
        <v>259861</v>
      </c>
    </row>
    <row r="51" spans="1:52" x14ac:dyDescent="0.35">
      <c r="A51" s="69" t="s">
        <v>880</v>
      </c>
      <c r="B51" s="70"/>
      <c r="C51" s="70">
        <v>6397363</v>
      </c>
      <c r="D51" s="70">
        <v>6586835</v>
      </c>
      <c r="E51" s="70">
        <v>7177687</v>
      </c>
      <c r="F51" s="70">
        <v>8206309</v>
      </c>
      <c r="G51" s="70">
        <v>8434036</v>
      </c>
      <c r="H51" s="70">
        <v>9275168</v>
      </c>
      <c r="I51" s="70">
        <v>9280698</v>
      </c>
      <c r="J51" s="70">
        <v>8670770</v>
      </c>
      <c r="K51" s="70">
        <v>7669112</v>
      </c>
      <c r="L51" s="70">
        <v>8226770</v>
      </c>
      <c r="M51" s="70">
        <v>8710890</v>
      </c>
      <c r="N51" s="70">
        <v>8056921</v>
      </c>
      <c r="O51" s="70">
        <v>8277999</v>
      </c>
      <c r="P51" s="70">
        <v>8206006</v>
      </c>
      <c r="Q51" s="70">
        <v>8794891</v>
      </c>
      <c r="R51" s="70">
        <v>7768695</v>
      </c>
      <c r="S51" s="70">
        <v>7985231</v>
      </c>
      <c r="T51" s="70">
        <v>8313799</v>
      </c>
      <c r="U51" s="70">
        <v>8666443</v>
      </c>
      <c r="V51" s="70">
        <v>8866548</v>
      </c>
      <c r="W51" s="70">
        <v>8296899</v>
      </c>
      <c r="X51" s="70">
        <v>8493974</v>
      </c>
      <c r="Y51" s="70">
        <v>8354808</v>
      </c>
      <c r="Z51" s="70">
        <v>8478037</v>
      </c>
      <c r="AA51" s="70">
        <v>8538593</v>
      </c>
      <c r="AB51" s="70">
        <v>8519617</v>
      </c>
      <c r="AC51" s="70">
        <v>8487039</v>
      </c>
      <c r="AD51" s="70">
        <v>8598437</v>
      </c>
      <c r="AE51" s="70">
        <v>8529102</v>
      </c>
      <c r="AF51" s="70">
        <v>8364973</v>
      </c>
      <c r="AG51" s="70">
        <v>8194046</v>
      </c>
      <c r="AH51" s="70">
        <v>8034732</v>
      </c>
      <c r="AI51" s="70">
        <v>7920819</v>
      </c>
      <c r="AJ51" s="70">
        <v>7779112</v>
      </c>
      <c r="AK51" s="70">
        <v>7637304</v>
      </c>
      <c r="AL51" s="70">
        <v>7487190</v>
      </c>
      <c r="AM51" s="70">
        <v>7338747</v>
      </c>
      <c r="AN51" s="70">
        <v>7192750</v>
      </c>
      <c r="AO51" s="70">
        <v>7056449</v>
      </c>
      <c r="AP51" s="70">
        <v>6939004</v>
      </c>
      <c r="AQ51" s="70">
        <v>6844238</v>
      </c>
      <c r="AR51" s="70">
        <v>6747586</v>
      </c>
      <c r="AS51" s="70">
        <v>6663071</v>
      </c>
      <c r="AT51" s="70">
        <v>6568387</v>
      </c>
      <c r="AU51" s="70">
        <v>6499934</v>
      </c>
      <c r="AV51" s="70">
        <v>6411275</v>
      </c>
      <c r="AW51" s="70">
        <v>6326973</v>
      </c>
      <c r="AX51" s="70">
        <v>6238397</v>
      </c>
      <c r="AY51" s="70">
        <v>6156915</v>
      </c>
      <c r="AZ51" s="70">
        <v>6057892</v>
      </c>
    </row>
    <row r="52" spans="1:52" x14ac:dyDescent="0.35">
      <c r="A52" s="69" t="s">
        <v>881</v>
      </c>
      <c r="B52" s="70"/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27</v>
      </c>
      <c r="S52" s="70">
        <v>39</v>
      </c>
      <c r="T52" s="70">
        <v>53</v>
      </c>
      <c r="U52" s="70">
        <v>75</v>
      </c>
      <c r="V52" s="70">
        <v>105</v>
      </c>
      <c r="W52" s="70">
        <v>144</v>
      </c>
      <c r="X52" s="70">
        <v>196</v>
      </c>
      <c r="Y52" s="70">
        <v>256</v>
      </c>
      <c r="Z52" s="70">
        <v>343</v>
      </c>
      <c r="AA52" s="70">
        <v>452</v>
      </c>
      <c r="AB52" s="70">
        <v>599</v>
      </c>
      <c r="AC52" s="70">
        <v>790</v>
      </c>
      <c r="AD52" s="70">
        <v>1056</v>
      </c>
      <c r="AE52" s="70">
        <v>1387</v>
      </c>
      <c r="AF52" s="70">
        <v>1814</v>
      </c>
      <c r="AG52" s="70">
        <v>2366</v>
      </c>
      <c r="AH52" s="70">
        <v>3097</v>
      </c>
      <c r="AI52" s="70">
        <v>4060</v>
      </c>
      <c r="AJ52" s="70">
        <v>5322</v>
      </c>
      <c r="AK52" s="70">
        <v>6943</v>
      </c>
      <c r="AL52" s="70">
        <v>9062</v>
      </c>
      <c r="AM52" s="70">
        <v>11765</v>
      </c>
      <c r="AN52" s="70">
        <v>15315</v>
      </c>
      <c r="AO52" s="70">
        <v>19810</v>
      </c>
      <c r="AP52" s="70">
        <v>25746</v>
      </c>
      <c r="AQ52" s="70">
        <v>33295</v>
      </c>
      <c r="AR52" s="70">
        <v>43068</v>
      </c>
      <c r="AS52" s="70">
        <v>55285</v>
      </c>
      <c r="AT52" s="70">
        <v>70831</v>
      </c>
      <c r="AU52" s="70">
        <v>90096</v>
      </c>
      <c r="AV52" s="70">
        <v>113983</v>
      </c>
      <c r="AW52" s="70">
        <v>142354</v>
      </c>
      <c r="AX52" s="70">
        <v>176773</v>
      </c>
      <c r="AY52" s="70">
        <v>216536</v>
      </c>
      <c r="AZ52" s="70">
        <v>262597</v>
      </c>
    </row>
    <row r="53" spans="1:52" x14ac:dyDescent="0.35">
      <c r="A53" s="69" t="s">
        <v>892</v>
      </c>
      <c r="B53" s="70"/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/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132</v>
      </c>
      <c r="K62" s="68">
        <v>33</v>
      </c>
      <c r="L62" s="68">
        <v>224</v>
      </c>
      <c r="M62" s="68">
        <v>224</v>
      </c>
      <c r="N62" s="68">
        <v>6219</v>
      </c>
      <c r="O62" s="68">
        <v>24367</v>
      </c>
      <c r="P62" s="68">
        <v>63358</v>
      </c>
      <c r="Q62" s="68">
        <v>92083</v>
      </c>
      <c r="R62" s="68">
        <v>112513</v>
      </c>
      <c r="S62" s="68">
        <v>132141</v>
      </c>
      <c r="T62" s="68">
        <v>155931</v>
      </c>
      <c r="U62" s="68">
        <v>217497</v>
      </c>
      <c r="V62" s="68">
        <v>280879</v>
      </c>
      <c r="W62" s="68">
        <v>813274</v>
      </c>
      <c r="X62" s="68">
        <v>1083975</v>
      </c>
      <c r="Y62" s="68">
        <v>1365151</v>
      </c>
      <c r="Z62" s="68">
        <v>1503126</v>
      </c>
      <c r="AA62" s="68">
        <v>1630375</v>
      </c>
      <c r="AB62" s="68">
        <v>1670345</v>
      </c>
      <c r="AC62" s="68">
        <v>1746691</v>
      </c>
      <c r="AD62" s="68">
        <v>1776327</v>
      </c>
      <c r="AE62" s="68">
        <v>1833268</v>
      </c>
      <c r="AF62" s="68">
        <v>1995573</v>
      </c>
      <c r="AG62" s="68">
        <v>2158280</v>
      </c>
      <c r="AH62" s="68">
        <v>2348205</v>
      </c>
      <c r="AI62" s="68">
        <v>2543598</v>
      </c>
      <c r="AJ62" s="68">
        <v>2741835</v>
      </c>
      <c r="AK62" s="68">
        <v>2923647</v>
      </c>
      <c r="AL62" s="68">
        <v>3087509</v>
      </c>
      <c r="AM62" s="68">
        <v>3223332</v>
      </c>
      <c r="AN62" s="68">
        <v>3332904</v>
      </c>
      <c r="AO62" s="68">
        <v>3403675</v>
      </c>
      <c r="AP62" s="68">
        <v>3445031</v>
      </c>
      <c r="AQ62" s="68">
        <v>3444578</v>
      </c>
      <c r="AR62" s="68">
        <v>3405449</v>
      </c>
      <c r="AS62" s="68">
        <v>3341688</v>
      </c>
      <c r="AT62" s="68">
        <v>3259978</v>
      </c>
      <c r="AU62" s="68">
        <v>3175370</v>
      </c>
      <c r="AV62" s="68">
        <v>3073769</v>
      </c>
      <c r="AW62" s="68">
        <v>2963333</v>
      </c>
      <c r="AX62" s="68">
        <v>2848556</v>
      </c>
      <c r="AY62" s="68">
        <v>2737959</v>
      </c>
      <c r="AZ62" s="68">
        <v>2636048</v>
      </c>
    </row>
    <row r="63" spans="1:52" x14ac:dyDescent="0.35">
      <c r="A63" s="69" t="s">
        <v>889</v>
      </c>
      <c r="B63" s="70"/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/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132</v>
      </c>
      <c r="K64" s="70">
        <v>33</v>
      </c>
      <c r="L64" s="70">
        <v>224</v>
      </c>
      <c r="M64" s="70">
        <v>224</v>
      </c>
      <c r="N64" s="70">
        <v>6219</v>
      </c>
      <c r="O64" s="70">
        <v>24367</v>
      </c>
      <c r="P64" s="70">
        <v>63358</v>
      </c>
      <c r="Q64" s="70">
        <v>92083</v>
      </c>
      <c r="R64" s="70">
        <v>112513</v>
      </c>
      <c r="S64" s="70">
        <v>132141</v>
      </c>
      <c r="T64" s="70">
        <v>155931</v>
      </c>
      <c r="U64" s="70">
        <v>217497</v>
      </c>
      <c r="V64" s="70">
        <v>280879</v>
      </c>
      <c r="W64" s="70">
        <v>813272</v>
      </c>
      <c r="X64" s="70">
        <v>1083972</v>
      </c>
      <c r="Y64" s="70">
        <v>1365147</v>
      </c>
      <c r="Z64" s="70">
        <v>1503121</v>
      </c>
      <c r="AA64" s="70">
        <v>1630370</v>
      </c>
      <c r="AB64" s="70">
        <v>1670340</v>
      </c>
      <c r="AC64" s="70">
        <v>1746686</v>
      </c>
      <c r="AD64" s="70">
        <v>1776322</v>
      </c>
      <c r="AE64" s="70">
        <v>1833263</v>
      </c>
      <c r="AF64" s="70">
        <v>1995567</v>
      </c>
      <c r="AG64" s="70">
        <v>2158273</v>
      </c>
      <c r="AH64" s="70">
        <v>2348198</v>
      </c>
      <c r="AI64" s="70">
        <v>2543589</v>
      </c>
      <c r="AJ64" s="70">
        <v>2741826</v>
      </c>
      <c r="AK64" s="70">
        <v>2923637</v>
      </c>
      <c r="AL64" s="70">
        <v>3087499</v>
      </c>
      <c r="AM64" s="70">
        <v>3223322</v>
      </c>
      <c r="AN64" s="70">
        <v>3332894</v>
      </c>
      <c r="AO64" s="70">
        <v>3403665</v>
      </c>
      <c r="AP64" s="70">
        <v>3445021</v>
      </c>
      <c r="AQ64" s="70">
        <v>3444568</v>
      </c>
      <c r="AR64" s="70">
        <v>3405439</v>
      </c>
      <c r="AS64" s="70">
        <v>3341678</v>
      </c>
      <c r="AT64" s="70">
        <v>3259968</v>
      </c>
      <c r="AU64" s="70">
        <v>3175360</v>
      </c>
      <c r="AV64" s="70">
        <v>3073759</v>
      </c>
      <c r="AW64" s="70">
        <v>2963324</v>
      </c>
      <c r="AX64" s="70">
        <v>2848547</v>
      </c>
      <c r="AY64" s="70">
        <v>2737951</v>
      </c>
      <c r="AZ64" s="70">
        <v>2636041</v>
      </c>
    </row>
    <row r="65" spans="1:52" x14ac:dyDescent="0.35">
      <c r="A65" s="69" t="s">
        <v>890</v>
      </c>
      <c r="B65" s="70"/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/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/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2</v>
      </c>
      <c r="X67" s="70">
        <v>3</v>
      </c>
      <c r="Y67" s="70">
        <v>4</v>
      </c>
      <c r="Z67" s="70">
        <v>5</v>
      </c>
      <c r="AA67" s="70">
        <v>5</v>
      </c>
      <c r="AB67" s="70">
        <v>5</v>
      </c>
      <c r="AC67" s="70">
        <v>5</v>
      </c>
      <c r="AD67" s="70">
        <v>5</v>
      </c>
      <c r="AE67" s="70">
        <v>5</v>
      </c>
      <c r="AF67" s="70">
        <v>6</v>
      </c>
      <c r="AG67" s="70">
        <v>7</v>
      </c>
      <c r="AH67" s="70">
        <v>7</v>
      </c>
      <c r="AI67" s="70">
        <v>9</v>
      </c>
      <c r="AJ67" s="70">
        <v>9</v>
      </c>
      <c r="AK67" s="70">
        <v>10</v>
      </c>
      <c r="AL67" s="70">
        <v>10</v>
      </c>
      <c r="AM67" s="70">
        <v>10</v>
      </c>
      <c r="AN67" s="70">
        <v>10</v>
      </c>
      <c r="AO67" s="70">
        <v>10</v>
      </c>
      <c r="AP67" s="70">
        <v>10</v>
      </c>
      <c r="AQ67" s="70">
        <v>10</v>
      </c>
      <c r="AR67" s="70">
        <v>10</v>
      </c>
      <c r="AS67" s="70">
        <v>10</v>
      </c>
      <c r="AT67" s="70">
        <v>10</v>
      </c>
      <c r="AU67" s="70">
        <v>10</v>
      </c>
      <c r="AV67" s="70">
        <v>10</v>
      </c>
      <c r="AW67" s="70">
        <v>9</v>
      </c>
      <c r="AX67" s="70">
        <v>9</v>
      </c>
      <c r="AY67" s="70">
        <v>8</v>
      </c>
      <c r="AZ67" s="70">
        <v>7</v>
      </c>
    </row>
    <row r="68" spans="1:52" x14ac:dyDescent="0.35">
      <c r="A68" s="69" t="s">
        <v>881</v>
      </c>
      <c r="B68" s="70"/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/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/>
      <c r="C70" s="68">
        <v>0</v>
      </c>
      <c r="D70" s="68">
        <v>0</v>
      </c>
      <c r="E70" s="68">
        <v>9</v>
      </c>
      <c r="F70" s="68">
        <v>4</v>
      </c>
      <c r="G70" s="68">
        <v>2</v>
      </c>
      <c r="H70" s="68">
        <v>35</v>
      </c>
      <c r="I70" s="68">
        <v>27</v>
      </c>
      <c r="J70" s="68">
        <v>991</v>
      </c>
      <c r="K70" s="68">
        <v>1062</v>
      </c>
      <c r="L70" s="68">
        <v>6163</v>
      </c>
      <c r="M70" s="68">
        <v>16625</v>
      </c>
      <c r="N70" s="68">
        <v>15912</v>
      </c>
      <c r="O70" s="68">
        <v>25955</v>
      </c>
      <c r="P70" s="68">
        <v>38620</v>
      </c>
      <c r="Q70" s="68">
        <v>58086</v>
      </c>
      <c r="R70" s="68">
        <v>95125</v>
      </c>
      <c r="S70" s="68">
        <v>103307</v>
      </c>
      <c r="T70" s="68">
        <v>141154</v>
      </c>
      <c r="U70" s="68">
        <v>203575</v>
      </c>
      <c r="V70" s="68">
        <v>259412</v>
      </c>
      <c r="W70" s="68">
        <v>1891059</v>
      </c>
      <c r="X70" s="68">
        <v>2292309</v>
      </c>
      <c r="Y70" s="68">
        <v>2800614</v>
      </c>
      <c r="Z70" s="68">
        <v>2649755</v>
      </c>
      <c r="AA70" s="68">
        <v>2591507</v>
      </c>
      <c r="AB70" s="68">
        <v>2339676</v>
      </c>
      <c r="AC70" s="68">
        <v>2280484</v>
      </c>
      <c r="AD70" s="68">
        <v>2103494</v>
      </c>
      <c r="AE70" s="68">
        <v>2112652</v>
      </c>
      <c r="AF70" s="68">
        <v>2437648</v>
      </c>
      <c r="AG70" s="68">
        <v>2802744</v>
      </c>
      <c r="AH70" s="68">
        <v>3228167</v>
      </c>
      <c r="AI70" s="68">
        <v>3683003</v>
      </c>
      <c r="AJ70" s="68">
        <v>4157527</v>
      </c>
      <c r="AK70" s="68">
        <v>4629863</v>
      </c>
      <c r="AL70" s="68">
        <v>5114976</v>
      </c>
      <c r="AM70" s="68">
        <v>5580258</v>
      </c>
      <c r="AN70" s="68">
        <v>6035272</v>
      </c>
      <c r="AO70" s="68">
        <v>6441052</v>
      </c>
      <c r="AP70" s="68">
        <v>6849067</v>
      </c>
      <c r="AQ70" s="68">
        <v>7228533</v>
      </c>
      <c r="AR70" s="68">
        <v>7604567</v>
      </c>
      <c r="AS70" s="68">
        <v>7953669</v>
      </c>
      <c r="AT70" s="68">
        <v>8334822</v>
      </c>
      <c r="AU70" s="68">
        <v>8705225</v>
      </c>
      <c r="AV70" s="68">
        <v>9095552</v>
      </c>
      <c r="AW70" s="68">
        <v>9434440</v>
      </c>
      <c r="AX70" s="68">
        <v>9810864</v>
      </c>
      <c r="AY70" s="68">
        <v>10154780</v>
      </c>
      <c r="AZ70" s="68">
        <v>10523972</v>
      </c>
    </row>
    <row r="71" spans="1:52" x14ac:dyDescent="0.35">
      <c r="A71" s="69" t="s">
        <v>884</v>
      </c>
      <c r="B71" s="70"/>
      <c r="C71" s="70">
        <v>0</v>
      </c>
      <c r="D71" s="70">
        <v>0</v>
      </c>
      <c r="E71" s="70">
        <v>9</v>
      </c>
      <c r="F71" s="70">
        <v>4</v>
      </c>
      <c r="G71" s="70">
        <v>2</v>
      </c>
      <c r="H71" s="70">
        <v>35</v>
      </c>
      <c r="I71" s="70">
        <v>27</v>
      </c>
      <c r="J71" s="70">
        <v>991</v>
      </c>
      <c r="K71" s="70">
        <v>1062</v>
      </c>
      <c r="L71" s="70">
        <v>6163</v>
      </c>
      <c r="M71" s="70">
        <v>16625</v>
      </c>
      <c r="N71" s="70">
        <v>15912</v>
      </c>
      <c r="O71" s="70">
        <v>25955</v>
      </c>
      <c r="P71" s="70">
        <v>38620</v>
      </c>
      <c r="Q71" s="70">
        <v>58086</v>
      </c>
      <c r="R71" s="70">
        <v>95112</v>
      </c>
      <c r="S71" s="70">
        <v>103278</v>
      </c>
      <c r="T71" s="70">
        <v>141081</v>
      </c>
      <c r="U71" s="70">
        <v>203373</v>
      </c>
      <c r="V71" s="70">
        <v>258932</v>
      </c>
      <c r="W71" s="70">
        <v>1886967</v>
      </c>
      <c r="X71" s="70">
        <v>2283209</v>
      </c>
      <c r="Y71" s="70">
        <v>2781203</v>
      </c>
      <c r="Z71" s="70">
        <v>2616992</v>
      </c>
      <c r="AA71" s="70">
        <v>2537465</v>
      </c>
      <c r="AB71" s="70">
        <v>2260120</v>
      </c>
      <c r="AC71" s="70">
        <v>2163469</v>
      </c>
      <c r="AD71" s="70">
        <v>1946487</v>
      </c>
      <c r="AE71" s="70">
        <v>1901914</v>
      </c>
      <c r="AF71" s="70">
        <v>2141533</v>
      </c>
      <c r="AG71" s="70">
        <v>2405972</v>
      </c>
      <c r="AH71" s="70">
        <v>2715261</v>
      </c>
      <c r="AI71" s="70">
        <v>3043626</v>
      </c>
      <c r="AJ71" s="70">
        <v>3385820</v>
      </c>
      <c r="AK71" s="70">
        <v>3726925</v>
      </c>
      <c r="AL71" s="70">
        <v>4080536</v>
      </c>
      <c r="AM71" s="70">
        <v>4422198</v>
      </c>
      <c r="AN71" s="70">
        <v>4758111</v>
      </c>
      <c r="AO71" s="70">
        <v>5057799</v>
      </c>
      <c r="AP71" s="70">
        <v>5362487</v>
      </c>
      <c r="AQ71" s="70">
        <v>5648355</v>
      </c>
      <c r="AR71" s="70">
        <v>5932253</v>
      </c>
      <c r="AS71" s="70">
        <v>6195577</v>
      </c>
      <c r="AT71" s="70">
        <v>6489164</v>
      </c>
      <c r="AU71" s="70">
        <v>6772940</v>
      </c>
      <c r="AV71" s="70">
        <v>7076428</v>
      </c>
      <c r="AW71" s="70">
        <v>7336586</v>
      </c>
      <c r="AX71" s="70">
        <v>7629527</v>
      </c>
      <c r="AY71" s="70">
        <v>7893858</v>
      </c>
      <c r="AZ71" s="70">
        <v>8181331</v>
      </c>
    </row>
    <row r="72" spans="1:52" x14ac:dyDescent="0.35">
      <c r="A72" s="69" t="s">
        <v>885</v>
      </c>
      <c r="B72" s="70"/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13</v>
      </c>
      <c r="S72" s="70">
        <v>29</v>
      </c>
      <c r="T72" s="70">
        <v>73</v>
      </c>
      <c r="U72" s="70">
        <v>202</v>
      </c>
      <c r="V72" s="70">
        <v>480</v>
      </c>
      <c r="W72" s="70">
        <v>4092</v>
      </c>
      <c r="X72" s="70">
        <v>9100</v>
      </c>
      <c r="Y72" s="70">
        <v>19411</v>
      </c>
      <c r="Z72" s="70">
        <v>32763</v>
      </c>
      <c r="AA72" s="70">
        <v>54042</v>
      </c>
      <c r="AB72" s="70">
        <v>79556</v>
      </c>
      <c r="AC72" s="70">
        <v>117015</v>
      </c>
      <c r="AD72" s="70">
        <v>157007</v>
      </c>
      <c r="AE72" s="70">
        <v>210738</v>
      </c>
      <c r="AF72" s="70">
        <v>296115</v>
      </c>
      <c r="AG72" s="70">
        <v>396772</v>
      </c>
      <c r="AH72" s="70">
        <v>512906</v>
      </c>
      <c r="AI72" s="70">
        <v>639377</v>
      </c>
      <c r="AJ72" s="70">
        <v>771707</v>
      </c>
      <c r="AK72" s="70">
        <v>902938</v>
      </c>
      <c r="AL72" s="70">
        <v>1034440</v>
      </c>
      <c r="AM72" s="70">
        <v>1158060</v>
      </c>
      <c r="AN72" s="70">
        <v>1277161</v>
      </c>
      <c r="AO72" s="70">
        <v>1383253</v>
      </c>
      <c r="AP72" s="70">
        <v>1486580</v>
      </c>
      <c r="AQ72" s="70">
        <v>1580178</v>
      </c>
      <c r="AR72" s="70">
        <v>1672314</v>
      </c>
      <c r="AS72" s="70">
        <v>1758092</v>
      </c>
      <c r="AT72" s="70">
        <v>1845658</v>
      </c>
      <c r="AU72" s="70">
        <v>1932285</v>
      </c>
      <c r="AV72" s="70">
        <v>2019124</v>
      </c>
      <c r="AW72" s="70">
        <v>2097854</v>
      </c>
      <c r="AX72" s="70">
        <v>2181337</v>
      </c>
      <c r="AY72" s="70">
        <v>2260922</v>
      </c>
      <c r="AZ72" s="70">
        <v>2342641</v>
      </c>
    </row>
    <row r="73" spans="1:52" x14ac:dyDescent="0.35">
      <c r="A73" s="69" t="s">
        <v>886</v>
      </c>
      <c r="B73" s="70"/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/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/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529</v>
      </c>
      <c r="S75" s="68">
        <v>599</v>
      </c>
      <c r="T75" s="68">
        <v>665</v>
      </c>
      <c r="U75" s="68">
        <v>946</v>
      </c>
      <c r="V75" s="68">
        <v>1629</v>
      </c>
      <c r="W75" s="68">
        <v>1036</v>
      </c>
      <c r="X75" s="68">
        <v>277</v>
      </c>
      <c r="Y75" s="68">
        <v>249</v>
      </c>
      <c r="Z75" s="68">
        <v>216</v>
      </c>
      <c r="AA75" s="68">
        <v>187</v>
      </c>
      <c r="AB75" s="68">
        <v>162</v>
      </c>
      <c r="AC75" s="68">
        <v>145</v>
      </c>
      <c r="AD75" s="68">
        <v>161</v>
      </c>
      <c r="AE75" s="68">
        <v>989</v>
      </c>
      <c r="AF75" s="68">
        <v>10932</v>
      </c>
      <c r="AG75" s="68">
        <v>25797</v>
      </c>
      <c r="AH75" s="68">
        <v>42692</v>
      </c>
      <c r="AI75" s="68">
        <v>61414</v>
      </c>
      <c r="AJ75" s="68">
        <v>81529</v>
      </c>
      <c r="AK75" s="68">
        <v>102647</v>
      </c>
      <c r="AL75" s="68">
        <v>124791</v>
      </c>
      <c r="AM75" s="68">
        <v>147680</v>
      </c>
      <c r="AN75" s="68">
        <v>171409</v>
      </c>
      <c r="AO75" s="68">
        <v>195664</v>
      </c>
      <c r="AP75" s="68">
        <v>221453</v>
      </c>
      <c r="AQ75" s="68">
        <v>249511</v>
      </c>
      <c r="AR75" s="68">
        <v>279813</v>
      </c>
      <c r="AS75" s="68">
        <v>311418</v>
      </c>
      <c r="AT75" s="68">
        <v>344095</v>
      </c>
      <c r="AU75" s="68">
        <v>378695</v>
      </c>
      <c r="AV75" s="68">
        <v>413028</v>
      </c>
      <c r="AW75" s="68">
        <v>447253</v>
      </c>
      <c r="AX75" s="68">
        <v>481723</v>
      </c>
      <c r="AY75" s="68">
        <v>516149</v>
      </c>
      <c r="AZ75" s="68">
        <v>548660</v>
      </c>
    </row>
    <row r="76" spans="1:52" x14ac:dyDescent="0.35">
      <c r="A76" s="69" t="s">
        <v>888</v>
      </c>
      <c r="B76" s="70"/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38</v>
      </c>
      <c r="S76" s="70">
        <v>53</v>
      </c>
      <c r="T76" s="70">
        <v>69</v>
      </c>
      <c r="U76" s="70">
        <v>116</v>
      </c>
      <c r="V76" s="70">
        <v>234</v>
      </c>
      <c r="W76" s="70">
        <v>288</v>
      </c>
      <c r="X76" s="70">
        <v>83</v>
      </c>
      <c r="Y76" s="70">
        <v>84</v>
      </c>
      <c r="Z76" s="70">
        <v>76</v>
      </c>
      <c r="AA76" s="70">
        <v>70</v>
      </c>
      <c r="AB76" s="70">
        <v>62</v>
      </c>
      <c r="AC76" s="70">
        <v>60</v>
      </c>
      <c r="AD76" s="70">
        <v>67</v>
      </c>
      <c r="AE76" s="70">
        <v>434</v>
      </c>
      <c r="AF76" s="70">
        <v>5283</v>
      </c>
      <c r="AG76" s="70">
        <v>13484</v>
      </c>
      <c r="AH76" s="70">
        <v>23961</v>
      </c>
      <c r="AI76" s="70">
        <v>36695</v>
      </c>
      <c r="AJ76" s="70">
        <v>51474</v>
      </c>
      <c r="AK76" s="70">
        <v>68049</v>
      </c>
      <c r="AL76" s="70">
        <v>86354</v>
      </c>
      <c r="AM76" s="70">
        <v>106170</v>
      </c>
      <c r="AN76" s="70">
        <v>127381</v>
      </c>
      <c r="AO76" s="70">
        <v>149688</v>
      </c>
      <c r="AP76" s="70">
        <v>173770</v>
      </c>
      <c r="AQ76" s="70">
        <v>200226</v>
      </c>
      <c r="AR76" s="70">
        <v>228928</v>
      </c>
      <c r="AS76" s="70">
        <v>259114</v>
      </c>
      <c r="AT76" s="70">
        <v>290551</v>
      </c>
      <c r="AU76" s="70">
        <v>323957</v>
      </c>
      <c r="AV76" s="70">
        <v>357336</v>
      </c>
      <c r="AW76" s="70">
        <v>390834</v>
      </c>
      <c r="AX76" s="70">
        <v>424647</v>
      </c>
      <c r="AY76" s="70">
        <v>458505</v>
      </c>
      <c r="AZ76" s="70">
        <v>490676</v>
      </c>
    </row>
    <row r="77" spans="1:52" x14ac:dyDescent="0.35">
      <c r="A77" s="69" t="s">
        <v>894</v>
      </c>
      <c r="B77" s="70"/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491</v>
      </c>
      <c r="S77" s="70">
        <v>546</v>
      </c>
      <c r="T77" s="70">
        <v>596</v>
      </c>
      <c r="U77" s="70">
        <v>830</v>
      </c>
      <c r="V77" s="70">
        <v>1395</v>
      </c>
      <c r="W77" s="70">
        <v>748</v>
      </c>
      <c r="X77" s="70">
        <v>194</v>
      </c>
      <c r="Y77" s="70">
        <v>165</v>
      </c>
      <c r="Z77" s="70">
        <v>140</v>
      </c>
      <c r="AA77" s="70">
        <v>117</v>
      </c>
      <c r="AB77" s="70">
        <v>100</v>
      </c>
      <c r="AC77" s="70">
        <v>85</v>
      </c>
      <c r="AD77" s="70">
        <v>94</v>
      </c>
      <c r="AE77" s="70">
        <v>555</v>
      </c>
      <c r="AF77" s="70">
        <v>5649</v>
      </c>
      <c r="AG77" s="70">
        <v>12313</v>
      </c>
      <c r="AH77" s="70">
        <v>18731</v>
      </c>
      <c r="AI77" s="70">
        <v>24719</v>
      </c>
      <c r="AJ77" s="70">
        <v>30055</v>
      </c>
      <c r="AK77" s="70">
        <v>34598</v>
      </c>
      <c r="AL77" s="70">
        <v>38437</v>
      </c>
      <c r="AM77" s="70">
        <v>41510</v>
      </c>
      <c r="AN77" s="70">
        <v>44028</v>
      </c>
      <c r="AO77" s="70">
        <v>45976</v>
      </c>
      <c r="AP77" s="70">
        <v>47683</v>
      </c>
      <c r="AQ77" s="70">
        <v>49285</v>
      </c>
      <c r="AR77" s="70">
        <v>50885</v>
      </c>
      <c r="AS77" s="70">
        <v>52304</v>
      </c>
      <c r="AT77" s="70">
        <v>53544</v>
      </c>
      <c r="AU77" s="70">
        <v>54738</v>
      </c>
      <c r="AV77" s="70">
        <v>55692</v>
      </c>
      <c r="AW77" s="70">
        <v>56419</v>
      </c>
      <c r="AX77" s="70">
        <v>57076</v>
      </c>
      <c r="AY77" s="70">
        <v>57644</v>
      </c>
      <c r="AZ77" s="70">
        <v>57984</v>
      </c>
    </row>
    <row r="78" spans="1:52" x14ac:dyDescent="0.35">
      <c r="A78" s="65" t="s">
        <v>861</v>
      </c>
      <c r="B78" s="66"/>
      <c r="C78" s="66">
        <v>58621</v>
      </c>
      <c r="D78" s="66">
        <v>53260</v>
      </c>
      <c r="E78" s="66">
        <v>52566</v>
      </c>
      <c r="F78" s="66">
        <v>58063</v>
      </c>
      <c r="G78" s="66">
        <v>53729</v>
      </c>
      <c r="H78" s="66">
        <v>62481</v>
      </c>
      <c r="I78" s="66">
        <v>61626</v>
      </c>
      <c r="J78" s="66">
        <v>62847</v>
      </c>
      <c r="K78" s="66">
        <v>50906</v>
      </c>
      <c r="L78" s="66">
        <v>47514</v>
      </c>
      <c r="M78" s="66">
        <v>49198</v>
      </c>
      <c r="N78" s="66">
        <v>44640</v>
      </c>
      <c r="O78" s="66">
        <v>49011</v>
      </c>
      <c r="P78" s="66">
        <v>56921</v>
      </c>
      <c r="Q78" s="66">
        <v>68291</v>
      </c>
      <c r="R78" s="66">
        <v>54963</v>
      </c>
      <c r="S78" s="66">
        <v>70140</v>
      </c>
      <c r="T78" s="66">
        <v>73845</v>
      </c>
      <c r="U78" s="66">
        <v>76119</v>
      </c>
      <c r="V78" s="66">
        <v>78013</v>
      </c>
      <c r="W78" s="66">
        <v>79977</v>
      </c>
      <c r="X78" s="66">
        <v>80192</v>
      </c>
      <c r="Y78" s="66">
        <v>82309</v>
      </c>
      <c r="Z78" s="66">
        <v>83670</v>
      </c>
      <c r="AA78" s="66">
        <v>84871</v>
      </c>
      <c r="AB78" s="66">
        <v>85475</v>
      </c>
      <c r="AC78" s="66">
        <v>86549</v>
      </c>
      <c r="AD78" s="66">
        <v>88659</v>
      </c>
      <c r="AE78" s="66">
        <v>90719</v>
      </c>
      <c r="AF78" s="66">
        <v>93024</v>
      </c>
      <c r="AG78" s="66">
        <v>95050</v>
      </c>
      <c r="AH78" s="66">
        <v>96936</v>
      </c>
      <c r="AI78" s="66">
        <v>99071</v>
      </c>
      <c r="AJ78" s="66">
        <v>101937</v>
      </c>
      <c r="AK78" s="66">
        <v>103336</v>
      </c>
      <c r="AL78" s="66">
        <v>104773</v>
      </c>
      <c r="AM78" s="66">
        <v>106592</v>
      </c>
      <c r="AN78" s="66">
        <v>108207</v>
      </c>
      <c r="AO78" s="66">
        <v>110036</v>
      </c>
      <c r="AP78" s="66">
        <v>112709</v>
      </c>
      <c r="AQ78" s="66">
        <v>114683</v>
      </c>
      <c r="AR78" s="66">
        <v>116646</v>
      </c>
      <c r="AS78" s="66">
        <v>118678</v>
      </c>
      <c r="AT78" s="66">
        <v>120855</v>
      </c>
      <c r="AU78" s="66">
        <v>122951</v>
      </c>
      <c r="AV78" s="66">
        <v>125111</v>
      </c>
      <c r="AW78" s="66">
        <v>127424</v>
      </c>
      <c r="AX78" s="66">
        <v>129902</v>
      </c>
      <c r="AY78" s="66">
        <v>132034</v>
      </c>
      <c r="AZ78" s="66">
        <v>134293</v>
      </c>
    </row>
    <row r="79" spans="1:52" x14ac:dyDescent="0.35">
      <c r="A79" s="67" t="s">
        <v>878</v>
      </c>
      <c r="B79" s="68"/>
      <c r="C79" s="68">
        <v>58531</v>
      </c>
      <c r="D79" s="68">
        <v>53192</v>
      </c>
      <c r="E79" s="68">
        <v>52501</v>
      </c>
      <c r="F79" s="68">
        <v>58004</v>
      </c>
      <c r="G79" s="68">
        <v>53189</v>
      </c>
      <c r="H79" s="68">
        <v>62399</v>
      </c>
      <c r="I79" s="68">
        <v>61561</v>
      </c>
      <c r="J79" s="68">
        <v>62731</v>
      </c>
      <c r="K79" s="68">
        <v>50778</v>
      </c>
      <c r="L79" s="68">
        <v>47098</v>
      </c>
      <c r="M79" s="68">
        <v>49006</v>
      </c>
      <c r="N79" s="68">
        <v>44570</v>
      </c>
      <c r="O79" s="68">
        <v>47607</v>
      </c>
      <c r="P79" s="68">
        <v>56482</v>
      </c>
      <c r="Q79" s="68">
        <v>67783</v>
      </c>
      <c r="R79" s="68">
        <v>53945</v>
      </c>
      <c r="S79" s="68">
        <v>68456</v>
      </c>
      <c r="T79" s="68">
        <v>71731</v>
      </c>
      <c r="U79" s="68">
        <v>73682</v>
      </c>
      <c r="V79" s="68">
        <v>75281</v>
      </c>
      <c r="W79" s="68">
        <v>76621</v>
      </c>
      <c r="X79" s="68">
        <v>76197</v>
      </c>
      <c r="Y79" s="68">
        <v>77604</v>
      </c>
      <c r="Z79" s="68">
        <v>78228</v>
      </c>
      <c r="AA79" s="68">
        <v>78643</v>
      </c>
      <c r="AB79" s="68">
        <v>78474</v>
      </c>
      <c r="AC79" s="68">
        <v>78675</v>
      </c>
      <c r="AD79" s="68">
        <v>79790</v>
      </c>
      <c r="AE79" s="68">
        <v>80763</v>
      </c>
      <c r="AF79" s="68">
        <v>81847</v>
      </c>
      <c r="AG79" s="68">
        <v>82444</v>
      </c>
      <c r="AH79" s="68">
        <v>82841</v>
      </c>
      <c r="AI79" s="68">
        <v>83444</v>
      </c>
      <c r="AJ79" s="68">
        <v>84652</v>
      </c>
      <c r="AK79" s="68">
        <v>84518</v>
      </c>
      <c r="AL79" s="68">
        <v>84387</v>
      </c>
      <c r="AM79" s="68">
        <v>84381</v>
      </c>
      <c r="AN79" s="68">
        <v>84239</v>
      </c>
      <c r="AO79" s="68">
        <v>84088</v>
      </c>
      <c r="AP79" s="68">
        <v>84535</v>
      </c>
      <c r="AQ79" s="68">
        <v>84170</v>
      </c>
      <c r="AR79" s="68">
        <v>83795</v>
      </c>
      <c r="AS79" s="68">
        <v>83369</v>
      </c>
      <c r="AT79" s="68">
        <v>83094</v>
      </c>
      <c r="AU79" s="68">
        <v>82576</v>
      </c>
      <c r="AV79" s="68">
        <v>82194</v>
      </c>
      <c r="AW79" s="68">
        <v>81725</v>
      </c>
      <c r="AX79" s="68">
        <v>81583</v>
      </c>
      <c r="AY79" s="68">
        <v>80939</v>
      </c>
      <c r="AZ79" s="68">
        <v>80588</v>
      </c>
    </row>
    <row r="80" spans="1:52" x14ac:dyDescent="0.35">
      <c r="A80" s="69" t="s">
        <v>889</v>
      </c>
      <c r="B80" s="70"/>
      <c r="C80" s="70">
        <v>54</v>
      </c>
      <c r="D80" s="70">
        <v>35</v>
      </c>
      <c r="E80" s="70">
        <v>47</v>
      </c>
      <c r="F80" s="70">
        <v>1165</v>
      </c>
      <c r="G80" s="70">
        <v>147</v>
      </c>
      <c r="H80" s="70">
        <v>62</v>
      </c>
      <c r="I80" s="70">
        <v>196</v>
      </c>
      <c r="J80" s="70">
        <v>107</v>
      </c>
      <c r="K80" s="70">
        <v>212</v>
      </c>
      <c r="L80" s="70">
        <v>71</v>
      </c>
      <c r="M80" s="70">
        <v>53</v>
      </c>
      <c r="N80" s="70">
        <v>12</v>
      </c>
      <c r="O80" s="70">
        <v>54</v>
      </c>
      <c r="P80" s="70">
        <v>93</v>
      </c>
      <c r="Q80" s="70">
        <v>103</v>
      </c>
      <c r="R80" s="70">
        <v>120</v>
      </c>
      <c r="S80" s="70">
        <v>165</v>
      </c>
      <c r="T80" s="70">
        <v>181</v>
      </c>
      <c r="U80" s="70">
        <v>196</v>
      </c>
      <c r="V80" s="70">
        <v>208</v>
      </c>
      <c r="W80" s="70">
        <v>228</v>
      </c>
      <c r="X80" s="70">
        <v>235</v>
      </c>
      <c r="Y80" s="70">
        <v>246</v>
      </c>
      <c r="Z80" s="70">
        <v>252</v>
      </c>
      <c r="AA80" s="70">
        <v>254</v>
      </c>
      <c r="AB80" s="70">
        <v>252</v>
      </c>
      <c r="AC80" s="70">
        <v>250</v>
      </c>
      <c r="AD80" s="70">
        <v>253</v>
      </c>
      <c r="AE80" s="70">
        <v>255</v>
      </c>
      <c r="AF80" s="70">
        <v>257</v>
      </c>
      <c r="AG80" s="70">
        <v>257</v>
      </c>
      <c r="AH80" s="70">
        <v>260</v>
      </c>
      <c r="AI80" s="70">
        <v>263</v>
      </c>
      <c r="AJ80" s="70">
        <v>268</v>
      </c>
      <c r="AK80" s="70">
        <v>271</v>
      </c>
      <c r="AL80" s="70">
        <v>269</v>
      </c>
      <c r="AM80" s="70">
        <v>270</v>
      </c>
      <c r="AN80" s="70">
        <v>269</v>
      </c>
      <c r="AO80" s="70">
        <v>267</v>
      </c>
      <c r="AP80" s="70">
        <v>267</v>
      </c>
      <c r="AQ80" s="70">
        <v>266</v>
      </c>
      <c r="AR80" s="70">
        <v>267</v>
      </c>
      <c r="AS80" s="70">
        <v>268</v>
      </c>
      <c r="AT80" s="70">
        <v>264</v>
      </c>
      <c r="AU80" s="70">
        <v>264</v>
      </c>
      <c r="AV80" s="70">
        <v>263</v>
      </c>
      <c r="AW80" s="70">
        <v>263</v>
      </c>
      <c r="AX80" s="70">
        <v>263</v>
      </c>
      <c r="AY80" s="70">
        <v>259</v>
      </c>
      <c r="AZ80" s="70">
        <v>256</v>
      </c>
    </row>
    <row r="81" spans="1:52" x14ac:dyDescent="0.35">
      <c r="A81" s="69" t="s">
        <v>879</v>
      </c>
      <c r="B81" s="70"/>
      <c r="C81" s="70">
        <v>147</v>
      </c>
      <c r="D81" s="70">
        <v>174</v>
      </c>
      <c r="E81" s="70">
        <v>92</v>
      </c>
      <c r="F81" s="70">
        <v>83</v>
      </c>
      <c r="G81" s="70">
        <v>15</v>
      </c>
      <c r="H81" s="70">
        <v>87</v>
      </c>
      <c r="I81" s="70">
        <v>213</v>
      </c>
      <c r="J81" s="70">
        <v>238</v>
      </c>
      <c r="K81" s="70">
        <v>47</v>
      </c>
      <c r="L81" s="70">
        <v>82</v>
      </c>
      <c r="M81" s="70">
        <v>83</v>
      </c>
      <c r="N81" s="70">
        <v>39</v>
      </c>
      <c r="O81" s="70">
        <v>683</v>
      </c>
      <c r="P81" s="70">
        <v>33</v>
      </c>
      <c r="Q81" s="70">
        <v>25</v>
      </c>
      <c r="R81" s="70">
        <v>375</v>
      </c>
      <c r="S81" s="70">
        <v>443</v>
      </c>
      <c r="T81" s="70">
        <v>469</v>
      </c>
      <c r="U81" s="70">
        <v>466</v>
      </c>
      <c r="V81" s="70">
        <v>457</v>
      </c>
      <c r="W81" s="70">
        <v>448</v>
      </c>
      <c r="X81" s="70">
        <v>451</v>
      </c>
      <c r="Y81" s="70">
        <v>464</v>
      </c>
      <c r="Z81" s="70">
        <v>471</v>
      </c>
      <c r="AA81" s="70">
        <v>476</v>
      </c>
      <c r="AB81" s="70">
        <v>476</v>
      </c>
      <c r="AC81" s="70">
        <v>477</v>
      </c>
      <c r="AD81" s="70">
        <v>486</v>
      </c>
      <c r="AE81" s="70">
        <v>494</v>
      </c>
      <c r="AF81" s="70">
        <v>502</v>
      </c>
      <c r="AG81" s="70">
        <v>497</v>
      </c>
      <c r="AH81" s="70">
        <v>489</v>
      </c>
      <c r="AI81" s="70">
        <v>487</v>
      </c>
      <c r="AJ81" s="70">
        <v>479</v>
      </c>
      <c r="AK81" s="70">
        <v>478</v>
      </c>
      <c r="AL81" s="70">
        <v>473</v>
      </c>
      <c r="AM81" s="70">
        <v>474</v>
      </c>
      <c r="AN81" s="70">
        <v>471</v>
      </c>
      <c r="AO81" s="70">
        <v>470</v>
      </c>
      <c r="AP81" s="70">
        <v>466</v>
      </c>
      <c r="AQ81" s="70">
        <v>462</v>
      </c>
      <c r="AR81" s="70">
        <v>455</v>
      </c>
      <c r="AS81" s="70">
        <v>449</v>
      </c>
      <c r="AT81" s="70">
        <v>444</v>
      </c>
      <c r="AU81" s="70">
        <v>438</v>
      </c>
      <c r="AV81" s="70">
        <v>430</v>
      </c>
      <c r="AW81" s="70">
        <v>422</v>
      </c>
      <c r="AX81" s="70">
        <v>418</v>
      </c>
      <c r="AY81" s="70">
        <v>410</v>
      </c>
      <c r="AZ81" s="70">
        <v>404</v>
      </c>
    </row>
    <row r="82" spans="1:52" x14ac:dyDescent="0.35">
      <c r="A82" s="69" t="s">
        <v>890</v>
      </c>
      <c r="B82" s="70"/>
      <c r="C82" s="70">
        <v>2319</v>
      </c>
      <c r="D82" s="70">
        <v>976</v>
      </c>
      <c r="E82" s="70">
        <v>2553</v>
      </c>
      <c r="F82" s="70">
        <v>929</v>
      </c>
      <c r="G82" s="70">
        <v>1391</v>
      </c>
      <c r="H82" s="70">
        <v>2526</v>
      </c>
      <c r="I82" s="70">
        <v>2186</v>
      </c>
      <c r="J82" s="70">
        <v>2321</v>
      </c>
      <c r="K82" s="70">
        <v>1666</v>
      </c>
      <c r="L82" s="70">
        <v>1200</v>
      </c>
      <c r="M82" s="70">
        <v>2750</v>
      </c>
      <c r="N82" s="70">
        <v>1992</v>
      </c>
      <c r="O82" s="70">
        <v>2974</v>
      </c>
      <c r="P82" s="70">
        <v>3736</v>
      </c>
      <c r="Q82" s="70">
        <v>10117</v>
      </c>
      <c r="R82" s="70">
        <v>3336</v>
      </c>
      <c r="S82" s="70">
        <v>4154</v>
      </c>
      <c r="T82" s="70">
        <v>4679</v>
      </c>
      <c r="U82" s="70">
        <v>5166</v>
      </c>
      <c r="V82" s="70">
        <v>5567</v>
      </c>
      <c r="W82" s="70">
        <v>5993</v>
      </c>
      <c r="X82" s="70">
        <v>6347</v>
      </c>
      <c r="Y82" s="70">
        <v>6855</v>
      </c>
      <c r="Z82" s="70">
        <v>7274</v>
      </c>
      <c r="AA82" s="70">
        <v>7678</v>
      </c>
      <c r="AB82" s="70">
        <v>7991</v>
      </c>
      <c r="AC82" s="70">
        <v>8329</v>
      </c>
      <c r="AD82" s="70">
        <v>8712</v>
      </c>
      <c r="AE82" s="70">
        <v>9156</v>
      </c>
      <c r="AF82" s="70">
        <v>9604</v>
      </c>
      <c r="AG82" s="70">
        <v>9996</v>
      </c>
      <c r="AH82" s="70">
        <v>10328</v>
      </c>
      <c r="AI82" s="70">
        <v>10686</v>
      </c>
      <c r="AJ82" s="70">
        <v>11130</v>
      </c>
      <c r="AK82" s="70">
        <v>11376</v>
      </c>
      <c r="AL82" s="70">
        <v>11624</v>
      </c>
      <c r="AM82" s="70">
        <v>11876</v>
      </c>
      <c r="AN82" s="70">
        <v>12079</v>
      </c>
      <c r="AO82" s="70">
        <v>12271</v>
      </c>
      <c r="AP82" s="70">
        <v>12567</v>
      </c>
      <c r="AQ82" s="70">
        <v>12694</v>
      </c>
      <c r="AR82" s="70">
        <v>12826</v>
      </c>
      <c r="AS82" s="70">
        <v>12929</v>
      </c>
      <c r="AT82" s="70">
        <v>13053</v>
      </c>
      <c r="AU82" s="70">
        <v>13114</v>
      </c>
      <c r="AV82" s="70">
        <v>13155</v>
      </c>
      <c r="AW82" s="70">
        <v>13171</v>
      </c>
      <c r="AX82" s="70">
        <v>13219</v>
      </c>
      <c r="AY82" s="70">
        <v>13186</v>
      </c>
      <c r="AZ82" s="70">
        <v>13170</v>
      </c>
    </row>
    <row r="83" spans="1:52" x14ac:dyDescent="0.35">
      <c r="A83" s="69" t="s">
        <v>880</v>
      </c>
      <c r="B83" s="70"/>
      <c r="C83" s="70">
        <v>56011</v>
      </c>
      <c r="D83" s="70">
        <v>52007</v>
      </c>
      <c r="E83" s="70">
        <v>49809</v>
      </c>
      <c r="F83" s="70">
        <v>55827</v>
      </c>
      <c r="G83" s="70">
        <v>51636</v>
      </c>
      <c r="H83" s="70">
        <v>59724</v>
      </c>
      <c r="I83" s="70">
        <v>58966</v>
      </c>
      <c r="J83" s="70">
        <v>60065</v>
      </c>
      <c r="K83" s="70">
        <v>48853</v>
      </c>
      <c r="L83" s="70">
        <v>45745</v>
      </c>
      <c r="M83" s="70">
        <v>46120</v>
      </c>
      <c r="N83" s="70">
        <v>42527</v>
      </c>
      <c r="O83" s="70">
        <v>43896</v>
      </c>
      <c r="P83" s="70">
        <v>52620</v>
      </c>
      <c r="Q83" s="70">
        <v>57538</v>
      </c>
      <c r="R83" s="70">
        <v>50114</v>
      </c>
      <c r="S83" s="70">
        <v>63694</v>
      </c>
      <c r="T83" s="70">
        <v>66402</v>
      </c>
      <c r="U83" s="70">
        <v>67854</v>
      </c>
      <c r="V83" s="70">
        <v>69049</v>
      </c>
      <c r="W83" s="70">
        <v>69952</v>
      </c>
      <c r="X83" s="70">
        <v>69164</v>
      </c>
      <c r="Y83" s="70">
        <v>70036</v>
      </c>
      <c r="Z83" s="70">
        <v>70225</v>
      </c>
      <c r="AA83" s="70">
        <v>70228</v>
      </c>
      <c r="AB83" s="70">
        <v>69742</v>
      </c>
      <c r="AC83" s="70">
        <v>69595</v>
      </c>
      <c r="AD83" s="70">
        <v>70306</v>
      </c>
      <c r="AE83" s="70">
        <v>70812</v>
      </c>
      <c r="AF83" s="70">
        <v>71415</v>
      </c>
      <c r="AG83" s="70">
        <v>71597</v>
      </c>
      <c r="AH83" s="70">
        <v>71624</v>
      </c>
      <c r="AI83" s="70">
        <v>71819</v>
      </c>
      <c r="AJ83" s="70">
        <v>72518</v>
      </c>
      <c r="AK83" s="70">
        <v>72054</v>
      </c>
      <c r="AL83" s="70">
        <v>71573</v>
      </c>
      <c r="AM83" s="70">
        <v>71182</v>
      </c>
      <c r="AN83" s="70">
        <v>70688</v>
      </c>
      <c r="AO83" s="70">
        <v>70177</v>
      </c>
      <c r="AP83" s="70">
        <v>70131</v>
      </c>
      <c r="AQ83" s="70">
        <v>69438</v>
      </c>
      <c r="AR83" s="70">
        <v>68717</v>
      </c>
      <c r="AS83" s="70">
        <v>67964</v>
      </c>
      <c r="AT83" s="70">
        <v>67321</v>
      </c>
      <c r="AU83" s="70">
        <v>66483</v>
      </c>
      <c r="AV83" s="70">
        <v>65776</v>
      </c>
      <c r="AW83" s="70">
        <v>64979</v>
      </c>
      <c r="AX83" s="70">
        <v>64420</v>
      </c>
      <c r="AY83" s="70">
        <v>63422</v>
      </c>
      <c r="AZ83" s="70">
        <v>62645</v>
      </c>
    </row>
    <row r="84" spans="1:52" x14ac:dyDescent="0.35">
      <c r="A84" s="69" t="s">
        <v>881</v>
      </c>
      <c r="B84" s="70"/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</v>
      </c>
      <c r="AB84" s="70">
        <v>4</v>
      </c>
      <c r="AC84" s="70">
        <v>6</v>
      </c>
      <c r="AD84" s="70">
        <v>6</v>
      </c>
      <c r="AE84" s="70">
        <v>8</v>
      </c>
      <c r="AF84" s="70">
        <v>14</v>
      </c>
      <c r="AG84" s="70">
        <v>19</v>
      </c>
      <c r="AH84" s="70">
        <v>30</v>
      </c>
      <c r="AI84" s="70">
        <v>38</v>
      </c>
      <c r="AJ84" s="70">
        <v>52</v>
      </c>
      <c r="AK84" s="70">
        <v>64</v>
      </c>
      <c r="AL84" s="70">
        <v>90</v>
      </c>
      <c r="AM84" s="70">
        <v>119</v>
      </c>
      <c r="AN84" s="70">
        <v>155</v>
      </c>
      <c r="AO84" s="70">
        <v>202</v>
      </c>
      <c r="AP84" s="70">
        <v>265</v>
      </c>
      <c r="AQ84" s="70">
        <v>341</v>
      </c>
      <c r="AR84" s="70">
        <v>439</v>
      </c>
      <c r="AS84" s="70">
        <v>562</v>
      </c>
      <c r="AT84" s="70">
        <v>717</v>
      </c>
      <c r="AU84" s="70">
        <v>908</v>
      </c>
      <c r="AV84" s="70">
        <v>1142</v>
      </c>
      <c r="AW84" s="70">
        <v>1419</v>
      </c>
      <c r="AX84" s="70">
        <v>1757</v>
      </c>
      <c r="AY84" s="70">
        <v>2141</v>
      </c>
      <c r="AZ84" s="70">
        <v>2584</v>
      </c>
    </row>
    <row r="85" spans="1:52" x14ac:dyDescent="0.35">
      <c r="A85" s="69" t="s">
        <v>895</v>
      </c>
      <c r="B85" s="70"/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3</v>
      </c>
      <c r="Z85" s="70">
        <v>6</v>
      </c>
      <c r="AA85" s="70">
        <v>6</v>
      </c>
      <c r="AB85" s="70">
        <v>9</v>
      </c>
      <c r="AC85" s="70">
        <v>18</v>
      </c>
      <c r="AD85" s="70">
        <v>27</v>
      </c>
      <c r="AE85" s="70">
        <v>38</v>
      </c>
      <c r="AF85" s="70">
        <v>55</v>
      </c>
      <c r="AG85" s="70">
        <v>78</v>
      </c>
      <c r="AH85" s="70">
        <v>110</v>
      </c>
      <c r="AI85" s="70">
        <v>151</v>
      </c>
      <c r="AJ85" s="70">
        <v>205</v>
      </c>
      <c r="AK85" s="70">
        <v>275</v>
      </c>
      <c r="AL85" s="70">
        <v>358</v>
      </c>
      <c r="AM85" s="70">
        <v>460</v>
      </c>
      <c r="AN85" s="70">
        <v>577</v>
      </c>
      <c r="AO85" s="70">
        <v>701</v>
      </c>
      <c r="AP85" s="70">
        <v>839</v>
      </c>
      <c r="AQ85" s="70">
        <v>969</v>
      </c>
      <c r="AR85" s="70">
        <v>1091</v>
      </c>
      <c r="AS85" s="70">
        <v>1197</v>
      </c>
      <c r="AT85" s="70">
        <v>1295</v>
      </c>
      <c r="AU85" s="70">
        <v>1369</v>
      </c>
      <c r="AV85" s="70">
        <v>1428</v>
      </c>
      <c r="AW85" s="70">
        <v>1471</v>
      </c>
      <c r="AX85" s="70">
        <v>1506</v>
      </c>
      <c r="AY85" s="70">
        <v>1521</v>
      </c>
      <c r="AZ85" s="70">
        <v>1529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/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297</v>
      </c>
      <c r="S93" s="68">
        <v>415</v>
      </c>
      <c r="T93" s="68">
        <v>462</v>
      </c>
      <c r="U93" s="68">
        <v>504</v>
      </c>
      <c r="V93" s="68">
        <v>537</v>
      </c>
      <c r="W93" s="68">
        <v>574</v>
      </c>
      <c r="X93" s="68">
        <v>604</v>
      </c>
      <c r="Y93" s="68">
        <v>653</v>
      </c>
      <c r="Z93" s="68">
        <v>691</v>
      </c>
      <c r="AA93" s="68">
        <v>735</v>
      </c>
      <c r="AB93" s="68">
        <v>766</v>
      </c>
      <c r="AC93" s="68">
        <v>807</v>
      </c>
      <c r="AD93" s="68">
        <v>860</v>
      </c>
      <c r="AE93" s="68">
        <v>911</v>
      </c>
      <c r="AF93" s="68">
        <v>960</v>
      </c>
      <c r="AG93" s="68">
        <v>1015</v>
      </c>
      <c r="AH93" s="68">
        <v>1062</v>
      </c>
      <c r="AI93" s="68">
        <v>1113</v>
      </c>
      <c r="AJ93" s="68">
        <v>1172</v>
      </c>
      <c r="AK93" s="68">
        <v>1214</v>
      </c>
      <c r="AL93" s="68">
        <v>1254</v>
      </c>
      <c r="AM93" s="68">
        <v>1298</v>
      </c>
      <c r="AN93" s="68">
        <v>1336</v>
      </c>
      <c r="AO93" s="68">
        <v>1383</v>
      </c>
      <c r="AP93" s="68">
        <v>1437</v>
      </c>
      <c r="AQ93" s="68">
        <v>1483</v>
      </c>
      <c r="AR93" s="68">
        <v>1530</v>
      </c>
      <c r="AS93" s="68">
        <v>1576</v>
      </c>
      <c r="AT93" s="68">
        <v>1617</v>
      </c>
      <c r="AU93" s="68">
        <v>1662</v>
      </c>
      <c r="AV93" s="68">
        <v>1701</v>
      </c>
      <c r="AW93" s="68">
        <v>1755</v>
      </c>
      <c r="AX93" s="68">
        <v>1795</v>
      </c>
      <c r="AY93" s="68">
        <v>1846</v>
      </c>
      <c r="AZ93" s="68">
        <v>1883</v>
      </c>
    </row>
    <row r="94" spans="1:52" x14ac:dyDescent="0.35">
      <c r="A94" s="69" t="s">
        <v>889</v>
      </c>
      <c r="B94" s="70"/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/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211</v>
      </c>
      <c r="S95" s="70">
        <v>300</v>
      </c>
      <c r="T95" s="70">
        <v>335</v>
      </c>
      <c r="U95" s="70">
        <v>366</v>
      </c>
      <c r="V95" s="70">
        <v>389</v>
      </c>
      <c r="W95" s="70">
        <v>417</v>
      </c>
      <c r="X95" s="70">
        <v>437</v>
      </c>
      <c r="Y95" s="70">
        <v>473</v>
      </c>
      <c r="Z95" s="70">
        <v>502</v>
      </c>
      <c r="AA95" s="70">
        <v>535</v>
      </c>
      <c r="AB95" s="70">
        <v>558</v>
      </c>
      <c r="AC95" s="70">
        <v>588</v>
      </c>
      <c r="AD95" s="70">
        <v>624</v>
      </c>
      <c r="AE95" s="70">
        <v>661</v>
      </c>
      <c r="AF95" s="70">
        <v>699</v>
      </c>
      <c r="AG95" s="70">
        <v>738</v>
      </c>
      <c r="AH95" s="70">
        <v>769</v>
      </c>
      <c r="AI95" s="70">
        <v>810</v>
      </c>
      <c r="AJ95" s="70">
        <v>854</v>
      </c>
      <c r="AK95" s="70">
        <v>884</v>
      </c>
      <c r="AL95" s="70">
        <v>911</v>
      </c>
      <c r="AM95" s="70">
        <v>944</v>
      </c>
      <c r="AN95" s="70">
        <v>974</v>
      </c>
      <c r="AO95" s="70">
        <v>1006</v>
      </c>
      <c r="AP95" s="70">
        <v>1045</v>
      </c>
      <c r="AQ95" s="70">
        <v>1081</v>
      </c>
      <c r="AR95" s="70">
        <v>1114</v>
      </c>
      <c r="AS95" s="70">
        <v>1147</v>
      </c>
      <c r="AT95" s="70">
        <v>1176</v>
      </c>
      <c r="AU95" s="70">
        <v>1212</v>
      </c>
      <c r="AV95" s="70">
        <v>1238</v>
      </c>
      <c r="AW95" s="70">
        <v>1279</v>
      </c>
      <c r="AX95" s="70">
        <v>1307</v>
      </c>
      <c r="AY95" s="70">
        <v>1345</v>
      </c>
      <c r="AZ95" s="70">
        <v>1372</v>
      </c>
    </row>
    <row r="96" spans="1:52" x14ac:dyDescent="0.35">
      <c r="A96" s="69" t="s">
        <v>890</v>
      </c>
      <c r="B96" s="70"/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/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86</v>
      </c>
      <c r="S97" s="70">
        <v>115</v>
      </c>
      <c r="T97" s="70">
        <v>127</v>
      </c>
      <c r="U97" s="70">
        <v>138</v>
      </c>
      <c r="V97" s="70">
        <v>148</v>
      </c>
      <c r="W97" s="70">
        <v>157</v>
      </c>
      <c r="X97" s="70">
        <v>167</v>
      </c>
      <c r="Y97" s="70">
        <v>180</v>
      </c>
      <c r="Z97" s="70">
        <v>189</v>
      </c>
      <c r="AA97" s="70">
        <v>200</v>
      </c>
      <c r="AB97" s="70">
        <v>208</v>
      </c>
      <c r="AC97" s="70">
        <v>219</v>
      </c>
      <c r="AD97" s="70">
        <v>236</v>
      </c>
      <c r="AE97" s="70">
        <v>250</v>
      </c>
      <c r="AF97" s="70">
        <v>261</v>
      </c>
      <c r="AG97" s="70">
        <v>277</v>
      </c>
      <c r="AH97" s="70">
        <v>293</v>
      </c>
      <c r="AI97" s="70">
        <v>303</v>
      </c>
      <c r="AJ97" s="70">
        <v>318</v>
      </c>
      <c r="AK97" s="70">
        <v>330</v>
      </c>
      <c r="AL97" s="70">
        <v>343</v>
      </c>
      <c r="AM97" s="70">
        <v>354</v>
      </c>
      <c r="AN97" s="70">
        <v>362</v>
      </c>
      <c r="AO97" s="70">
        <v>377</v>
      </c>
      <c r="AP97" s="70">
        <v>392</v>
      </c>
      <c r="AQ97" s="70">
        <v>402</v>
      </c>
      <c r="AR97" s="70">
        <v>416</v>
      </c>
      <c r="AS97" s="70">
        <v>429</v>
      </c>
      <c r="AT97" s="70">
        <v>441</v>
      </c>
      <c r="AU97" s="70">
        <v>450</v>
      </c>
      <c r="AV97" s="70">
        <v>463</v>
      </c>
      <c r="AW97" s="70">
        <v>476</v>
      </c>
      <c r="AX97" s="70">
        <v>488</v>
      </c>
      <c r="AY97" s="70">
        <v>501</v>
      </c>
      <c r="AZ97" s="70">
        <v>511</v>
      </c>
    </row>
    <row r="98" spans="1:52" x14ac:dyDescent="0.35">
      <c r="A98" s="69" t="s">
        <v>881</v>
      </c>
      <c r="B98" s="70"/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/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/>
      <c r="C100" s="68">
        <v>90</v>
      </c>
      <c r="D100" s="68">
        <v>68</v>
      </c>
      <c r="E100" s="68">
        <v>65</v>
      </c>
      <c r="F100" s="68">
        <v>59</v>
      </c>
      <c r="G100" s="68">
        <v>540</v>
      </c>
      <c r="H100" s="68">
        <v>82</v>
      </c>
      <c r="I100" s="68">
        <v>65</v>
      </c>
      <c r="J100" s="68">
        <v>116</v>
      </c>
      <c r="K100" s="68">
        <v>128</v>
      </c>
      <c r="L100" s="68">
        <v>416</v>
      </c>
      <c r="M100" s="68">
        <v>192</v>
      </c>
      <c r="N100" s="68">
        <v>70</v>
      </c>
      <c r="O100" s="68">
        <v>1404</v>
      </c>
      <c r="P100" s="68">
        <v>439</v>
      </c>
      <c r="Q100" s="68">
        <v>508</v>
      </c>
      <c r="R100" s="68">
        <v>720</v>
      </c>
      <c r="S100" s="68">
        <v>1266</v>
      </c>
      <c r="T100" s="68">
        <v>1649</v>
      </c>
      <c r="U100" s="68">
        <v>1930</v>
      </c>
      <c r="V100" s="68">
        <v>2190</v>
      </c>
      <c r="W100" s="68">
        <v>2782</v>
      </c>
      <c r="X100" s="68">
        <v>3391</v>
      </c>
      <c r="Y100" s="68">
        <v>4052</v>
      </c>
      <c r="Z100" s="68">
        <v>4751</v>
      </c>
      <c r="AA100" s="68">
        <v>5493</v>
      </c>
      <c r="AB100" s="68">
        <v>6235</v>
      </c>
      <c r="AC100" s="68">
        <v>7067</v>
      </c>
      <c r="AD100" s="68">
        <v>8009</v>
      </c>
      <c r="AE100" s="68">
        <v>9045</v>
      </c>
      <c r="AF100" s="68">
        <v>10130</v>
      </c>
      <c r="AG100" s="68">
        <v>11265</v>
      </c>
      <c r="AH100" s="68">
        <v>12415</v>
      </c>
      <c r="AI100" s="68">
        <v>13559</v>
      </c>
      <c r="AJ100" s="68">
        <v>14772</v>
      </c>
      <c r="AK100" s="68">
        <v>15856</v>
      </c>
      <c r="AL100" s="68">
        <v>16953</v>
      </c>
      <c r="AM100" s="68">
        <v>18250</v>
      </c>
      <c r="AN100" s="68">
        <v>19486</v>
      </c>
      <c r="AO100" s="68">
        <v>20890</v>
      </c>
      <c r="AP100" s="68">
        <v>22493</v>
      </c>
      <c r="AQ100" s="68">
        <v>24166</v>
      </c>
      <c r="AR100" s="68">
        <v>25828</v>
      </c>
      <c r="AS100" s="68">
        <v>27582</v>
      </c>
      <c r="AT100" s="68">
        <v>29328</v>
      </c>
      <c r="AU100" s="68">
        <v>31183</v>
      </c>
      <c r="AV100" s="68">
        <v>33009</v>
      </c>
      <c r="AW100" s="68">
        <v>34981</v>
      </c>
      <c r="AX100" s="68">
        <v>36859</v>
      </c>
      <c r="AY100" s="68">
        <v>38861</v>
      </c>
      <c r="AZ100" s="68">
        <v>40783</v>
      </c>
    </row>
    <row r="101" spans="1:52" x14ac:dyDescent="0.35">
      <c r="A101" s="69" t="s">
        <v>884</v>
      </c>
      <c r="B101" s="70"/>
      <c r="C101" s="70">
        <v>90</v>
      </c>
      <c r="D101" s="70">
        <v>68</v>
      </c>
      <c r="E101" s="70">
        <v>65</v>
      </c>
      <c r="F101" s="70">
        <v>59</v>
      </c>
      <c r="G101" s="70">
        <v>540</v>
      </c>
      <c r="H101" s="70">
        <v>82</v>
      </c>
      <c r="I101" s="70">
        <v>65</v>
      </c>
      <c r="J101" s="70">
        <v>116</v>
      </c>
      <c r="K101" s="70">
        <v>128</v>
      </c>
      <c r="L101" s="70">
        <v>416</v>
      </c>
      <c r="M101" s="70">
        <v>192</v>
      </c>
      <c r="N101" s="70">
        <v>70</v>
      </c>
      <c r="O101" s="70">
        <v>1404</v>
      </c>
      <c r="P101" s="70">
        <v>439</v>
      </c>
      <c r="Q101" s="70">
        <v>508</v>
      </c>
      <c r="R101" s="70">
        <v>720</v>
      </c>
      <c r="S101" s="70">
        <v>1266</v>
      </c>
      <c r="T101" s="70">
        <v>1649</v>
      </c>
      <c r="U101" s="70">
        <v>1930</v>
      </c>
      <c r="V101" s="70">
        <v>2190</v>
      </c>
      <c r="W101" s="70">
        <v>2782</v>
      </c>
      <c r="X101" s="70">
        <v>3391</v>
      </c>
      <c r="Y101" s="70">
        <v>4051</v>
      </c>
      <c r="Z101" s="70">
        <v>4745</v>
      </c>
      <c r="AA101" s="70">
        <v>5484</v>
      </c>
      <c r="AB101" s="70">
        <v>6219</v>
      </c>
      <c r="AC101" s="70">
        <v>7040</v>
      </c>
      <c r="AD101" s="70">
        <v>7966</v>
      </c>
      <c r="AE101" s="70">
        <v>8984</v>
      </c>
      <c r="AF101" s="70">
        <v>10041</v>
      </c>
      <c r="AG101" s="70">
        <v>11140</v>
      </c>
      <c r="AH101" s="70">
        <v>12244</v>
      </c>
      <c r="AI101" s="70">
        <v>13326</v>
      </c>
      <c r="AJ101" s="70">
        <v>14461</v>
      </c>
      <c r="AK101" s="70">
        <v>15442</v>
      </c>
      <c r="AL101" s="70">
        <v>16416</v>
      </c>
      <c r="AM101" s="70">
        <v>17555</v>
      </c>
      <c r="AN101" s="70">
        <v>18593</v>
      </c>
      <c r="AO101" s="70">
        <v>19751</v>
      </c>
      <c r="AP101" s="70">
        <v>21054</v>
      </c>
      <c r="AQ101" s="70">
        <v>22364</v>
      </c>
      <c r="AR101" s="70">
        <v>23605</v>
      </c>
      <c r="AS101" s="70">
        <v>24844</v>
      </c>
      <c r="AT101" s="70">
        <v>26004</v>
      </c>
      <c r="AU101" s="70">
        <v>27183</v>
      </c>
      <c r="AV101" s="70">
        <v>28254</v>
      </c>
      <c r="AW101" s="70">
        <v>29363</v>
      </c>
      <c r="AX101" s="70">
        <v>30304</v>
      </c>
      <c r="AY101" s="70">
        <v>31282</v>
      </c>
      <c r="AZ101" s="70">
        <v>32126</v>
      </c>
    </row>
    <row r="102" spans="1:52" x14ac:dyDescent="0.35">
      <c r="A102" s="69" t="s">
        <v>885</v>
      </c>
      <c r="B102" s="70"/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1</v>
      </c>
      <c r="AA102" s="70">
        <v>3</v>
      </c>
      <c r="AB102" s="70">
        <v>5</v>
      </c>
      <c r="AC102" s="70">
        <v>7</v>
      </c>
      <c r="AD102" s="70">
        <v>11</v>
      </c>
      <c r="AE102" s="70">
        <v>18</v>
      </c>
      <c r="AF102" s="70">
        <v>26</v>
      </c>
      <c r="AG102" s="70">
        <v>36</v>
      </c>
      <c r="AH102" s="70">
        <v>46</v>
      </c>
      <c r="AI102" s="70">
        <v>60</v>
      </c>
      <c r="AJ102" s="70">
        <v>79</v>
      </c>
      <c r="AK102" s="70">
        <v>104</v>
      </c>
      <c r="AL102" s="70">
        <v>130</v>
      </c>
      <c r="AM102" s="70">
        <v>165</v>
      </c>
      <c r="AN102" s="70">
        <v>205</v>
      </c>
      <c r="AO102" s="70">
        <v>253</v>
      </c>
      <c r="AP102" s="70">
        <v>312</v>
      </c>
      <c r="AQ102" s="70">
        <v>379</v>
      </c>
      <c r="AR102" s="70">
        <v>455</v>
      </c>
      <c r="AS102" s="70">
        <v>547</v>
      </c>
      <c r="AT102" s="70">
        <v>655</v>
      </c>
      <c r="AU102" s="70">
        <v>769</v>
      </c>
      <c r="AV102" s="70">
        <v>897</v>
      </c>
      <c r="AW102" s="70">
        <v>1042</v>
      </c>
      <c r="AX102" s="70">
        <v>1192</v>
      </c>
      <c r="AY102" s="70">
        <v>1361</v>
      </c>
      <c r="AZ102" s="70">
        <v>1530</v>
      </c>
    </row>
    <row r="103" spans="1:52" x14ac:dyDescent="0.35">
      <c r="A103" s="69" t="s">
        <v>886</v>
      </c>
      <c r="B103" s="70"/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1</v>
      </c>
      <c r="Z103" s="70">
        <v>5</v>
      </c>
      <c r="AA103" s="70">
        <v>6</v>
      </c>
      <c r="AB103" s="70">
        <v>11</v>
      </c>
      <c r="AC103" s="70">
        <v>20</v>
      </c>
      <c r="AD103" s="70">
        <v>32</v>
      </c>
      <c r="AE103" s="70">
        <v>43</v>
      </c>
      <c r="AF103" s="70">
        <v>63</v>
      </c>
      <c r="AG103" s="70">
        <v>89</v>
      </c>
      <c r="AH103" s="70">
        <v>125</v>
      </c>
      <c r="AI103" s="70">
        <v>173</v>
      </c>
      <c r="AJ103" s="70">
        <v>232</v>
      </c>
      <c r="AK103" s="70">
        <v>310</v>
      </c>
      <c r="AL103" s="70">
        <v>407</v>
      </c>
      <c r="AM103" s="70">
        <v>530</v>
      </c>
      <c r="AN103" s="70">
        <v>688</v>
      </c>
      <c r="AO103" s="70">
        <v>886</v>
      </c>
      <c r="AP103" s="70">
        <v>1127</v>
      </c>
      <c r="AQ103" s="70">
        <v>1423</v>
      </c>
      <c r="AR103" s="70">
        <v>1768</v>
      </c>
      <c r="AS103" s="70">
        <v>2191</v>
      </c>
      <c r="AT103" s="70">
        <v>2669</v>
      </c>
      <c r="AU103" s="70">
        <v>3231</v>
      </c>
      <c r="AV103" s="70">
        <v>3858</v>
      </c>
      <c r="AW103" s="70">
        <v>4576</v>
      </c>
      <c r="AX103" s="70">
        <v>5363</v>
      </c>
      <c r="AY103" s="70">
        <v>6218</v>
      </c>
      <c r="AZ103" s="70">
        <v>7127</v>
      </c>
    </row>
    <row r="104" spans="1:52" x14ac:dyDescent="0.35">
      <c r="A104" s="69" t="s">
        <v>893</v>
      </c>
      <c r="B104" s="70"/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/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1</v>
      </c>
      <c r="S105" s="68">
        <v>3</v>
      </c>
      <c r="T105" s="68">
        <v>3</v>
      </c>
      <c r="U105" s="68">
        <v>3</v>
      </c>
      <c r="V105" s="68">
        <v>5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8">
        <v>0</v>
      </c>
      <c r="AC105" s="68">
        <v>0</v>
      </c>
      <c r="AD105" s="68">
        <v>0</v>
      </c>
      <c r="AE105" s="68">
        <v>0</v>
      </c>
      <c r="AF105" s="68">
        <v>87</v>
      </c>
      <c r="AG105" s="68">
        <v>326</v>
      </c>
      <c r="AH105" s="68">
        <v>618</v>
      </c>
      <c r="AI105" s="68">
        <v>955</v>
      </c>
      <c r="AJ105" s="68">
        <v>1341</v>
      </c>
      <c r="AK105" s="68">
        <v>1748</v>
      </c>
      <c r="AL105" s="68">
        <v>2179</v>
      </c>
      <c r="AM105" s="68">
        <v>2663</v>
      </c>
      <c r="AN105" s="68">
        <v>3146</v>
      </c>
      <c r="AO105" s="68">
        <v>3675</v>
      </c>
      <c r="AP105" s="68">
        <v>4244</v>
      </c>
      <c r="AQ105" s="68">
        <v>4864</v>
      </c>
      <c r="AR105" s="68">
        <v>5493</v>
      </c>
      <c r="AS105" s="68">
        <v>6151</v>
      </c>
      <c r="AT105" s="68">
        <v>6816</v>
      </c>
      <c r="AU105" s="68">
        <v>7530</v>
      </c>
      <c r="AV105" s="68">
        <v>8207</v>
      </c>
      <c r="AW105" s="68">
        <v>8963</v>
      </c>
      <c r="AX105" s="68">
        <v>9665</v>
      </c>
      <c r="AY105" s="68">
        <v>10388</v>
      </c>
      <c r="AZ105" s="68">
        <v>11039</v>
      </c>
    </row>
    <row r="106" spans="1:52" x14ac:dyDescent="0.35">
      <c r="A106" s="69" t="s">
        <v>888</v>
      </c>
      <c r="B106" s="70"/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48</v>
      </c>
      <c r="AG106" s="70">
        <v>195</v>
      </c>
      <c r="AH106" s="70">
        <v>397</v>
      </c>
      <c r="AI106" s="70">
        <v>642</v>
      </c>
      <c r="AJ106" s="70">
        <v>943</v>
      </c>
      <c r="AK106" s="70">
        <v>1276</v>
      </c>
      <c r="AL106" s="70">
        <v>1643</v>
      </c>
      <c r="AM106" s="70">
        <v>2068</v>
      </c>
      <c r="AN106" s="70">
        <v>2508</v>
      </c>
      <c r="AO106" s="70">
        <v>2996</v>
      </c>
      <c r="AP106" s="70">
        <v>3525</v>
      </c>
      <c r="AQ106" s="70">
        <v>4117</v>
      </c>
      <c r="AR106" s="70">
        <v>4717</v>
      </c>
      <c r="AS106" s="70">
        <v>5352</v>
      </c>
      <c r="AT106" s="70">
        <v>5998</v>
      </c>
      <c r="AU106" s="70">
        <v>6691</v>
      </c>
      <c r="AV106" s="70">
        <v>7359</v>
      </c>
      <c r="AW106" s="70">
        <v>8097</v>
      </c>
      <c r="AX106" s="70">
        <v>8788</v>
      </c>
      <c r="AY106" s="70">
        <v>9504</v>
      </c>
      <c r="AZ106" s="70">
        <v>10148</v>
      </c>
    </row>
    <row r="107" spans="1:52" x14ac:dyDescent="0.35">
      <c r="A107" s="69" t="s">
        <v>896</v>
      </c>
      <c r="B107" s="70"/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1</v>
      </c>
      <c r="S107" s="70">
        <v>3</v>
      </c>
      <c r="T107" s="70">
        <v>3</v>
      </c>
      <c r="U107" s="70">
        <v>3</v>
      </c>
      <c r="V107" s="70">
        <v>5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39</v>
      </c>
      <c r="AG107" s="70">
        <v>131</v>
      </c>
      <c r="AH107" s="70">
        <v>221</v>
      </c>
      <c r="AI107" s="70">
        <v>313</v>
      </c>
      <c r="AJ107" s="70">
        <v>398</v>
      </c>
      <c r="AK107" s="70">
        <v>472</v>
      </c>
      <c r="AL107" s="70">
        <v>536</v>
      </c>
      <c r="AM107" s="70">
        <v>595</v>
      </c>
      <c r="AN107" s="70">
        <v>638</v>
      </c>
      <c r="AO107" s="70">
        <v>679</v>
      </c>
      <c r="AP107" s="70">
        <v>719</v>
      </c>
      <c r="AQ107" s="70">
        <v>747</v>
      </c>
      <c r="AR107" s="70">
        <v>776</v>
      </c>
      <c r="AS107" s="70">
        <v>799</v>
      </c>
      <c r="AT107" s="70">
        <v>818</v>
      </c>
      <c r="AU107" s="70">
        <v>839</v>
      </c>
      <c r="AV107" s="70">
        <v>848</v>
      </c>
      <c r="AW107" s="70">
        <v>866</v>
      </c>
      <c r="AX107" s="70">
        <v>877</v>
      </c>
      <c r="AY107" s="70">
        <v>884</v>
      </c>
      <c r="AZ107" s="70">
        <v>891</v>
      </c>
    </row>
    <row r="108" spans="1:52" x14ac:dyDescent="0.35">
      <c r="A108" s="63" t="s">
        <v>870</v>
      </c>
      <c r="B108" s="64"/>
      <c r="C108" s="64">
        <v>2726095</v>
      </c>
      <c r="D108" s="64">
        <v>2533857</v>
      </c>
      <c r="E108" s="64">
        <v>2630967</v>
      </c>
      <c r="F108" s="64">
        <v>2900912</v>
      </c>
      <c r="G108" s="64">
        <v>2730471</v>
      </c>
      <c r="H108" s="64">
        <v>3070956</v>
      </c>
      <c r="I108" s="64">
        <v>3787745</v>
      </c>
      <c r="J108" s="64">
        <v>2878864</v>
      </c>
      <c r="K108" s="64">
        <v>2478584</v>
      </c>
      <c r="L108" s="64">
        <v>2709229</v>
      </c>
      <c r="M108" s="64">
        <v>2785522</v>
      </c>
      <c r="N108" s="64">
        <v>2508949</v>
      </c>
      <c r="O108" s="64">
        <v>2914510</v>
      </c>
      <c r="P108" s="64">
        <v>3337403</v>
      </c>
      <c r="Q108" s="64">
        <v>3567459</v>
      </c>
      <c r="R108" s="64">
        <v>3054938</v>
      </c>
      <c r="S108" s="64">
        <v>3517080</v>
      </c>
      <c r="T108" s="64">
        <v>3698620</v>
      </c>
      <c r="U108" s="64">
        <v>3779183</v>
      </c>
      <c r="V108" s="64">
        <v>3903775</v>
      </c>
      <c r="W108" s="64">
        <v>3991324</v>
      </c>
      <c r="X108" s="64">
        <v>4054048</v>
      </c>
      <c r="Y108" s="64">
        <v>4160123</v>
      </c>
      <c r="Z108" s="64">
        <v>4263035</v>
      </c>
      <c r="AA108" s="64">
        <v>4369565</v>
      </c>
      <c r="AB108" s="64">
        <v>4408748</v>
      </c>
      <c r="AC108" s="64">
        <v>4426157</v>
      </c>
      <c r="AD108" s="64">
        <v>4451484</v>
      </c>
      <c r="AE108" s="64">
        <v>4496785</v>
      </c>
      <c r="AF108" s="64">
        <v>4576135</v>
      </c>
      <c r="AG108" s="64">
        <v>4656100</v>
      </c>
      <c r="AH108" s="64">
        <v>4739406</v>
      </c>
      <c r="AI108" s="64">
        <v>4785625</v>
      </c>
      <c r="AJ108" s="64">
        <v>4871496</v>
      </c>
      <c r="AK108" s="64">
        <v>4960394</v>
      </c>
      <c r="AL108" s="64">
        <v>5052535</v>
      </c>
      <c r="AM108" s="64">
        <v>5142789</v>
      </c>
      <c r="AN108" s="64">
        <v>5232715</v>
      </c>
      <c r="AO108" s="64">
        <v>5326070</v>
      </c>
      <c r="AP108" s="64">
        <v>5416959</v>
      </c>
      <c r="AQ108" s="64">
        <v>5516385</v>
      </c>
      <c r="AR108" s="64">
        <v>5621269</v>
      </c>
      <c r="AS108" s="64">
        <v>5723501</v>
      </c>
      <c r="AT108" s="64">
        <v>5832510</v>
      </c>
      <c r="AU108" s="64">
        <v>5945614</v>
      </c>
      <c r="AV108" s="64">
        <v>6058407</v>
      </c>
      <c r="AW108" s="64">
        <v>6163062</v>
      </c>
      <c r="AX108" s="64">
        <v>6282075</v>
      </c>
      <c r="AY108" s="64">
        <v>6415725</v>
      </c>
      <c r="AZ108" s="64">
        <v>6563226</v>
      </c>
    </row>
    <row r="109" spans="1:52" x14ac:dyDescent="0.35">
      <c r="A109" s="65" t="s">
        <v>871</v>
      </c>
      <c r="B109" s="66"/>
      <c r="C109" s="66">
        <v>2298811</v>
      </c>
      <c r="D109" s="66">
        <v>2077203</v>
      </c>
      <c r="E109" s="66">
        <v>2229061</v>
      </c>
      <c r="F109" s="66">
        <v>2420617</v>
      </c>
      <c r="G109" s="66">
        <v>2262797</v>
      </c>
      <c r="H109" s="66">
        <v>2512771</v>
      </c>
      <c r="I109" s="66">
        <v>3259943</v>
      </c>
      <c r="J109" s="66">
        <v>2342335</v>
      </c>
      <c r="K109" s="66">
        <v>2073334</v>
      </c>
      <c r="L109" s="66">
        <v>2230347</v>
      </c>
      <c r="M109" s="66">
        <v>2247306</v>
      </c>
      <c r="N109" s="66">
        <v>2049537</v>
      </c>
      <c r="O109" s="66">
        <v>2357106</v>
      </c>
      <c r="P109" s="66">
        <v>2781653</v>
      </c>
      <c r="Q109" s="66">
        <v>2926545</v>
      </c>
      <c r="R109" s="66">
        <v>2320971</v>
      </c>
      <c r="S109" s="66">
        <v>2762388</v>
      </c>
      <c r="T109" s="66">
        <v>2958554</v>
      </c>
      <c r="U109" s="66">
        <v>3049545</v>
      </c>
      <c r="V109" s="66">
        <v>3165314</v>
      </c>
      <c r="W109" s="66">
        <v>3237392</v>
      </c>
      <c r="X109" s="66">
        <v>3286682</v>
      </c>
      <c r="Y109" s="66">
        <v>3370320</v>
      </c>
      <c r="Z109" s="66">
        <v>3455073</v>
      </c>
      <c r="AA109" s="66">
        <v>3542962</v>
      </c>
      <c r="AB109" s="66">
        <v>3568598</v>
      </c>
      <c r="AC109" s="66">
        <v>3577839</v>
      </c>
      <c r="AD109" s="66">
        <v>3592280</v>
      </c>
      <c r="AE109" s="66">
        <v>3624302</v>
      </c>
      <c r="AF109" s="66">
        <v>3690153</v>
      </c>
      <c r="AG109" s="66">
        <v>3757399</v>
      </c>
      <c r="AH109" s="66">
        <v>3824120</v>
      </c>
      <c r="AI109" s="66">
        <v>3862169</v>
      </c>
      <c r="AJ109" s="66">
        <v>3932713</v>
      </c>
      <c r="AK109" s="66">
        <v>4005582</v>
      </c>
      <c r="AL109" s="66">
        <v>4081283</v>
      </c>
      <c r="AM109" s="66">
        <v>4155710</v>
      </c>
      <c r="AN109" s="66">
        <v>4229881</v>
      </c>
      <c r="AO109" s="66">
        <v>4307451</v>
      </c>
      <c r="AP109" s="66">
        <v>4385077</v>
      </c>
      <c r="AQ109" s="66">
        <v>4466957</v>
      </c>
      <c r="AR109" s="66">
        <v>4554190</v>
      </c>
      <c r="AS109" s="66">
        <v>4636527</v>
      </c>
      <c r="AT109" s="66">
        <v>4726800</v>
      </c>
      <c r="AU109" s="66">
        <v>4821158</v>
      </c>
      <c r="AV109" s="66">
        <v>4917276</v>
      </c>
      <c r="AW109" s="66">
        <v>5003858</v>
      </c>
      <c r="AX109" s="66">
        <v>5104222</v>
      </c>
      <c r="AY109" s="66">
        <v>5218533</v>
      </c>
      <c r="AZ109" s="66">
        <v>5346112</v>
      </c>
    </row>
    <row r="110" spans="1:52" x14ac:dyDescent="0.35">
      <c r="A110" s="67" t="s">
        <v>878</v>
      </c>
      <c r="B110" s="68"/>
      <c r="C110" s="68">
        <v>2298051</v>
      </c>
      <c r="D110" s="68">
        <v>2076858</v>
      </c>
      <c r="E110" s="68">
        <v>2228823</v>
      </c>
      <c r="F110" s="68">
        <v>2419230</v>
      </c>
      <c r="G110" s="68">
        <v>2262513</v>
      </c>
      <c r="H110" s="68">
        <v>2512284</v>
      </c>
      <c r="I110" s="68">
        <v>3259465</v>
      </c>
      <c r="J110" s="68">
        <v>2341815</v>
      </c>
      <c r="K110" s="68">
        <v>2072639</v>
      </c>
      <c r="L110" s="68">
        <v>2229151</v>
      </c>
      <c r="M110" s="68">
        <v>2245409</v>
      </c>
      <c r="N110" s="68">
        <v>2042521</v>
      </c>
      <c r="O110" s="68">
        <v>2349034</v>
      </c>
      <c r="P110" s="68">
        <v>2772172</v>
      </c>
      <c r="Q110" s="68">
        <v>2916311</v>
      </c>
      <c r="R110" s="68">
        <v>2301773</v>
      </c>
      <c r="S110" s="68">
        <v>2734300</v>
      </c>
      <c r="T110" s="68">
        <v>2922535</v>
      </c>
      <c r="U110" s="68">
        <v>3006380</v>
      </c>
      <c r="V110" s="68">
        <v>2939070</v>
      </c>
      <c r="W110" s="68">
        <v>3008124</v>
      </c>
      <c r="X110" s="68">
        <v>3067468</v>
      </c>
      <c r="Y110" s="68">
        <v>3158634</v>
      </c>
      <c r="Z110" s="68">
        <v>3217035</v>
      </c>
      <c r="AA110" s="68">
        <v>3245632</v>
      </c>
      <c r="AB110" s="68">
        <v>3212237</v>
      </c>
      <c r="AC110" s="68">
        <v>3162462</v>
      </c>
      <c r="AD110" s="68">
        <v>3112835</v>
      </c>
      <c r="AE110" s="68">
        <v>3075707</v>
      </c>
      <c r="AF110" s="68">
        <v>3058744</v>
      </c>
      <c r="AG110" s="68">
        <v>3033640</v>
      </c>
      <c r="AH110" s="68">
        <v>2994746</v>
      </c>
      <c r="AI110" s="68">
        <v>2932916</v>
      </c>
      <c r="AJ110" s="68">
        <v>2891839</v>
      </c>
      <c r="AK110" s="68">
        <v>2854550</v>
      </c>
      <c r="AL110" s="68">
        <v>2817911</v>
      </c>
      <c r="AM110" s="68">
        <v>2785392</v>
      </c>
      <c r="AN110" s="68">
        <v>2755842</v>
      </c>
      <c r="AO110" s="68">
        <v>2738131</v>
      </c>
      <c r="AP110" s="68">
        <v>2725315</v>
      </c>
      <c r="AQ110" s="68">
        <v>2724547</v>
      </c>
      <c r="AR110" s="68">
        <v>2728684</v>
      </c>
      <c r="AS110" s="68">
        <v>2738728</v>
      </c>
      <c r="AT110" s="68">
        <v>2749795</v>
      </c>
      <c r="AU110" s="68">
        <v>2766998</v>
      </c>
      <c r="AV110" s="68">
        <v>2783500</v>
      </c>
      <c r="AW110" s="68">
        <v>2798367</v>
      </c>
      <c r="AX110" s="68">
        <v>2817990</v>
      </c>
      <c r="AY110" s="68">
        <v>2846120</v>
      </c>
      <c r="AZ110" s="68">
        <v>2878981</v>
      </c>
    </row>
    <row r="111" spans="1:52" x14ac:dyDescent="0.35">
      <c r="A111" s="69" t="s">
        <v>889</v>
      </c>
      <c r="B111" s="70"/>
      <c r="C111" s="70">
        <v>35361</v>
      </c>
      <c r="D111" s="70">
        <v>50691</v>
      </c>
      <c r="E111" s="70">
        <v>30210</v>
      </c>
      <c r="F111" s="70">
        <v>18403</v>
      </c>
      <c r="G111" s="70">
        <v>23211</v>
      </c>
      <c r="H111" s="70">
        <v>32563</v>
      </c>
      <c r="I111" s="70">
        <v>17745</v>
      </c>
      <c r="J111" s="70">
        <v>19654</v>
      </c>
      <c r="K111" s="70">
        <v>14206</v>
      </c>
      <c r="L111" s="70">
        <v>14665</v>
      </c>
      <c r="M111" s="70">
        <v>14462</v>
      </c>
      <c r="N111" s="70">
        <v>17693</v>
      </c>
      <c r="O111" s="70">
        <v>14039</v>
      </c>
      <c r="P111" s="70">
        <v>23844</v>
      </c>
      <c r="Q111" s="70">
        <v>11205</v>
      </c>
      <c r="R111" s="70">
        <v>27224</v>
      </c>
      <c r="S111" s="70">
        <v>33337</v>
      </c>
      <c r="T111" s="70">
        <v>35378</v>
      </c>
      <c r="U111" s="70">
        <v>35488</v>
      </c>
      <c r="V111" s="70">
        <v>27488</v>
      </c>
      <c r="W111" s="70">
        <v>30522</v>
      </c>
      <c r="X111" s="70">
        <v>32676</v>
      </c>
      <c r="Y111" s="70">
        <v>35736</v>
      </c>
      <c r="Z111" s="70">
        <v>37464</v>
      </c>
      <c r="AA111" s="70">
        <v>37624</v>
      </c>
      <c r="AB111" s="70">
        <v>37228</v>
      </c>
      <c r="AC111" s="70">
        <v>36543</v>
      </c>
      <c r="AD111" s="70">
        <v>35997</v>
      </c>
      <c r="AE111" s="70">
        <v>35491</v>
      </c>
      <c r="AF111" s="70">
        <v>35229</v>
      </c>
      <c r="AG111" s="70">
        <v>34769</v>
      </c>
      <c r="AH111" s="70">
        <v>34332</v>
      </c>
      <c r="AI111" s="70">
        <v>33782</v>
      </c>
      <c r="AJ111" s="70">
        <v>33370</v>
      </c>
      <c r="AK111" s="70">
        <v>32859</v>
      </c>
      <c r="AL111" s="70">
        <v>32424</v>
      </c>
      <c r="AM111" s="70">
        <v>31878</v>
      </c>
      <c r="AN111" s="70">
        <v>31533</v>
      </c>
      <c r="AO111" s="70">
        <v>31152</v>
      </c>
      <c r="AP111" s="70">
        <v>30954</v>
      </c>
      <c r="AQ111" s="70">
        <v>30740</v>
      </c>
      <c r="AR111" s="70">
        <v>30725</v>
      </c>
      <c r="AS111" s="70">
        <v>30615</v>
      </c>
      <c r="AT111" s="70">
        <v>30677</v>
      </c>
      <c r="AU111" s="70">
        <v>30695</v>
      </c>
      <c r="AV111" s="70">
        <v>30798</v>
      </c>
      <c r="AW111" s="70">
        <v>30745</v>
      </c>
      <c r="AX111" s="70">
        <v>30939</v>
      </c>
      <c r="AY111" s="70">
        <v>30954</v>
      </c>
      <c r="AZ111" s="70">
        <v>31120</v>
      </c>
    </row>
    <row r="112" spans="1:52" x14ac:dyDescent="0.35">
      <c r="A112" s="69" t="s">
        <v>879</v>
      </c>
      <c r="B112" s="70"/>
      <c r="C112" s="70">
        <v>210137</v>
      </c>
      <c r="D112" s="70">
        <v>220974</v>
      </c>
      <c r="E112" s="70">
        <v>226231</v>
      </c>
      <c r="F112" s="70">
        <v>176047</v>
      </c>
      <c r="G112" s="70">
        <v>149850</v>
      </c>
      <c r="H112" s="70">
        <v>171498</v>
      </c>
      <c r="I112" s="70">
        <v>195849</v>
      </c>
      <c r="J112" s="70">
        <v>239140</v>
      </c>
      <c r="K112" s="70">
        <v>137287</v>
      </c>
      <c r="L112" s="70">
        <v>193091</v>
      </c>
      <c r="M112" s="70">
        <v>160772</v>
      </c>
      <c r="N112" s="70">
        <v>142374</v>
      </c>
      <c r="O112" s="70">
        <v>162708</v>
      </c>
      <c r="P112" s="70">
        <v>138057</v>
      </c>
      <c r="Q112" s="70">
        <v>201298</v>
      </c>
      <c r="R112" s="70">
        <v>177688</v>
      </c>
      <c r="S112" s="70">
        <v>218726</v>
      </c>
      <c r="T112" s="70">
        <v>235936</v>
      </c>
      <c r="U112" s="70">
        <v>244996</v>
      </c>
      <c r="V112" s="70">
        <v>264506</v>
      </c>
      <c r="W112" s="70">
        <v>263521</v>
      </c>
      <c r="X112" s="70">
        <v>258915</v>
      </c>
      <c r="Y112" s="70">
        <v>260487</v>
      </c>
      <c r="Z112" s="70">
        <v>261325</v>
      </c>
      <c r="AA112" s="70">
        <v>263147</v>
      </c>
      <c r="AB112" s="70">
        <v>260245</v>
      </c>
      <c r="AC112" s="70">
        <v>257397</v>
      </c>
      <c r="AD112" s="70">
        <v>254286</v>
      </c>
      <c r="AE112" s="70">
        <v>252540</v>
      </c>
      <c r="AF112" s="70">
        <v>251350</v>
      </c>
      <c r="AG112" s="70">
        <v>249135</v>
      </c>
      <c r="AH112" s="70">
        <v>245366</v>
      </c>
      <c r="AI112" s="70">
        <v>241868</v>
      </c>
      <c r="AJ112" s="70">
        <v>238368</v>
      </c>
      <c r="AK112" s="70">
        <v>235146</v>
      </c>
      <c r="AL112" s="70">
        <v>231927</v>
      </c>
      <c r="AM112" s="70">
        <v>229237</v>
      </c>
      <c r="AN112" s="70">
        <v>226630</v>
      </c>
      <c r="AO112" s="70">
        <v>225022</v>
      </c>
      <c r="AP112" s="70">
        <v>223894</v>
      </c>
      <c r="AQ112" s="70">
        <v>223375</v>
      </c>
      <c r="AR112" s="70">
        <v>223704</v>
      </c>
      <c r="AS112" s="70">
        <v>224097</v>
      </c>
      <c r="AT112" s="70">
        <v>224700</v>
      </c>
      <c r="AU112" s="70">
        <v>225542</v>
      </c>
      <c r="AV112" s="70">
        <v>226629</v>
      </c>
      <c r="AW112" s="70">
        <v>227419</v>
      </c>
      <c r="AX112" s="70">
        <v>228817</v>
      </c>
      <c r="AY112" s="70">
        <v>229966</v>
      </c>
      <c r="AZ112" s="70">
        <v>231795</v>
      </c>
    </row>
    <row r="113" spans="1:52" x14ac:dyDescent="0.35">
      <c r="A113" s="69" t="s">
        <v>890</v>
      </c>
      <c r="B113" s="70"/>
      <c r="C113" s="70">
        <v>1718</v>
      </c>
      <c r="D113" s="70">
        <v>2204</v>
      </c>
      <c r="E113" s="70">
        <v>2718</v>
      </c>
      <c r="F113" s="70">
        <v>2460</v>
      </c>
      <c r="G113" s="70">
        <v>3161</v>
      </c>
      <c r="H113" s="70">
        <v>14057</v>
      </c>
      <c r="I113" s="70">
        <v>5507</v>
      </c>
      <c r="J113" s="70">
        <v>12685</v>
      </c>
      <c r="K113" s="70">
        <v>19104</v>
      </c>
      <c r="L113" s="70">
        <v>23917</v>
      </c>
      <c r="M113" s="70">
        <v>8568</v>
      </c>
      <c r="N113" s="70">
        <v>9050</v>
      </c>
      <c r="O113" s="70">
        <v>10370</v>
      </c>
      <c r="P113" s="70">
        <v>13497</v>
      </c>
      <c r="Q113" s="70">
        <v>16637</v>
      </c>
      <c r="R113" s="70">
        <v>10844</v>
      </c>
      <c r="S113" s="70">
        <v>14117</v>
      </c>
      <c r="T113" s="70">
        <v>16235</v>
      </c>
      <c r="U113" s="70">
        <v>17787</v>
      </c>
      <c r="V113" s="70">
        <v>17058</v>
      </c>
      <c r="W113" s="70">
        <v>19595</v>
      </c>
      <c r="X113" s="70">
        <v>21600</v>
      </c>
      <c r="Y113" s="70">
        <v>24888</v>
      </c>
      <c r="Z113" s="70">
        <v>27792</v>
      </c>
      <c r="AA113" s="70">
        <v>29901</v>
      </c>
      <c r="AB113" s="70">
        <v>31610</v>
      </c>
      <c r="AC113" s="70">
        <v>32850</v>
      </c>
      <c r="AD113" s="70">
        <v>34196</v>
      </c>
      <c r="AE113" s="70">
        <v>35748</v>
      </c>
      <c r="AF113" s="70">
        <v>37737</v>
      </c>
      <c r="AG113" s="70">
        <v>39805</v>
      </c>
      <c r="AH113" s="70">
        <v>41875</v>
      </c>
      <c r="AI113" s="70">
        <v>43883</v>
      </c>
      <c r="AJ113" s="70">
        <v>45984</v>
      </c>
      <c r="AK113" s="70">
        <v>48053</v>
      </c>
      <c r="AL113" s="70">
        <v>50312</v>
      </c>
      <c r="AM113" s="70">
        <v>52521</v>
      </c>
      <c r="AN113" s="70">
        <v>55004</v>
      </c>
      <c r="AO113" s="70">
        <v>57634</v>
      </c>
      <c r="AP113" s="70">
        <v>60642</v>
      </c>
      <c r="AQ113" s="70">
        <v>63780</v>
      </c>
      <c r="AR113" s="70">
        <v>67664</v>
      </c>
      <c r="AS113" s="70">
        <v>71260</v>
      </c>
      <c r="AT113" s="70">
        <v>75750</v>
      </c>
      <c r="AU113" s="70">
        <v>80043</v>
      </c>
      <c r="AV113" s="70">
        <v>84744</v>
      </c>
      <c r="AW113" s="70">
        <v>89338</v>
      </c>
      <c r="AX113" s="70">
        <v>94649</v>
      </c>
      <c r="AY113" s="70">
        <v>99527</v>
      </c>
      <c r="AZ113" s="70">
        <v>105099</v>
      </c>
    </row>
    <row r="114" spans="1:52" x14ac:dyDescent="0.35">
      <c r="A114" s="69" t="s">
        <v>891</v>
      </c>
      <c r="B114" s="70"/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276</v>
      </c>
      <c r="S114" s="70">
        <v>394</v>
      </c>
      <c r="T114" s="70">
        <v>516</v>
      </c>
      <c r="U114" s="70">
        <v>632</v>
      </c>
      <c r="V114" s="70">
        <v>1415</v>
      </c>
      <c r="W114" s="70">
        <v>1422</v>
      </c>
      <c r="X114" s="70">
        <v>1447</v>
      </c>
      <c r="Y114" s="70">
        <v>1485</v>
      </c>
      <c r="Z114" s="70">
        <v>1645</v>
      </c>
      <c r="AA114" s="70">
        <v>1954</v>
      </c>
      <c r="AB114" s="70">
        <v>2278</v>
      </c>
      <c r="AC114" s="70">
        <v>2621</v>
      </c>
      <c r="AD114" s="70">
        <v>3017</v>
      </c>
      <c r="AE114" s="70">
        <v>3454</v>
      </c>
      <c r="AF114" s="70">
        <v>3988</v>
      </c>
      <c r="AG114" s="70">
        <v>4553</v>
      </c>
      <c r="AH114" s="70">
        <v>5183</v>
      </c>
      <c r="AI114" s="70">
        <v>5807</v>
      </c>
      <c r="AJ114" s="70">
        <v>6555</v>
      </c>
      <c r="AK114" s="70">
        <v>7352</v>
      </c>
      <c r="AL114" s="70">
        <v>8254</v>
      </c>
      <c r="AM114" s="70">
        <v>9207</v>
      </c>
      <c r="AN114" s="70">
        <v>10292</v>
      </c>
      <c r="AO114" s="70">
        <v>11460</v>
      </c>
      <c r="AP114" s="70">
        <v>12799</v>
      </c>
      <c r="AQ114" s="70">
        <v>14261</v>
      </c>
      <c r="AR114" s="70">
        <v>15926</v>
      </c>
      <c r="AS114" s="70">
        <v>17705</v>
      </c>
      <c r="AT114" s="70">
        <v>19700</v>
      </c>
      <c r="AU114" s="70">
        <v>21819</v>
      </c>
      <c r="AV114" s="70">
        <v>24182</v>
      </c>
      <c r="AW114" s="70">
        <v>26605</v>
      </c>
      <c r="AX114" s="70">
        <v>29347</v>
      </c>
      <c r="AY114" s="70">
        <v>32260</v>
      </c>
      <c r="AZ114" s="70">
        <v>35542</v>
      </c>
    </row>
    <row r="115" spans="1:52" x14ac:dyDescent="0.35">
      <c r="A115" s="69" t="s">
        <v>880</v>
      </c>
      <c r="B115" s="70"/>
      <c r="C115" s="70">
        <v>2050835</v>
      </c>
      <c r="D115" s="70">
        <v>1802989</v>
      </c>
      <c r="E115" s="70">
        <v>1969664</v>
      </c>
      <c r="F115" s="70">
        <v>2222320</v>
      </c>
      <c r="G115" s="70">
        <v>2086291</v>
      </c>
      <c r="H115" s="70">
        <v>2294166</v>
      </c>
      <c r="I115" s="70">
        <v>3040364</v>
      </c>
      <c r="J115" s="70">
        <v>2070336</v>
      </c>
      <c r="K115" s="70">
        <v>1902042</v>
      </c>
      <c r="L115" s="70">
        <v>1997478</v>
      </c>
      <c r="M115" s="70">
        <v>2061607</v>
      </c>
      <c r="N115" s="70">
        <v>1873404</v>
      </c>
      <c r="O115" s="70">
        <v>2161917</v>
      </c>
      <c r="P115" s="70">
        <v>2596774</v>
      </c>
      <c r="Q115" s="70">
        <v>2687171</v>
      </c>
      <c r="R115" s="70">
        <v>2085740</v>
      </c>
      <c r="S115" s="70">
        <v>2467724</v>
      </c>
      <c r="T115" s="70">
        <v>2634465</v>
      </c>
      <c r="U115" s="70">
        <v>2707470</v>
      </c>
      <c r="V115" s="70">
        <v>2628595</v>
      </c>
      <c r="W115" s="70">
        <v>2693050</v>
      </c>
      <c r="X115" s="70">
        <v>2752809</v>
      </c>
      <c r="Y115" s="70">
        <v>2836011</v>
      </c>
      <c r="Z115" s="70">
        <v>2888770</v>
      </c>
      <c r="AA115" s="70">
        <v>2912955</v>
      </c>
      <c r="AB115" s="70">
        <v>2880810</v>
      </c>
      <c r="AC115" s="70">
        <v>2832965</v>
      </c>
      <c r="AD115" s="70">
        <v>2785225</v>
      </c>
      <c r="AE115" s="70">
        <v>2748323</v>
      </c>
      <c r="AF115" s="70">
        <v>2730240</v>
      </c>
      <c r="AG115" s="70">
        <v>2705113</v>
      </c>
      <c r="AH115" s="70">
        <v>2667640</v>
      </c>
      <c r="AI115" s="70">
        <v>2607125</v>
      </c>
      <c r="AJ115" s="70">
        <v>2566972</v>
      </c>
      <c r="AK115" s="70">
        <v>2530366</v>
      </c>
      <c r="AL115" s="70">
        <v>2493982</v>
      </c>
      <c r="AM115" s="70">
        <v>2461228</v>
      </c>
      <c r="AN115" s="70">
        <v>2430655</v>
      </c>
      <c r="AO115" s="70">
        <v>2410606</v>
      </c>
      <c r="AP115" s="70">
        <v>2394069</v>
      </c>
      <c r="AQ115" s="70">
        <v>2388531</v>
      </c>
      <c r="AR115" s="70">
        <v>2385614</v>
      </c>
      <c r="AS115" s="70">
        <v>2388482</v>
      </c>
      <c r="AT115" s="70">
        <v>2390430</v>
      </c>
      <c r="AU115" s="70">
        <v>2397903</v>
      </c>
      <c r="AV115" s="70">
        <v>2403029</v>
      </c>
      <c r="AW115" s="70">
        <v>2406364</v>
      </c>
      <c r="AX115" s="70">
        <v>2411646</v>
      </c>
      <c r="AY115" s="70">
        <v>2425217</v>
      </c>
      <c r="AZ115" s="70">
        <v>2440446</v>
      </c>
    </row>
    <row r="116" spans="1:52" x14ac:dyDescent="0.35">
      <c r="A116" s="69" t="s">
        <v>881</v>
      </c>
      <c r="B116" s="70"/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1</v>
      </c>
      <c r="S116" s="70">
        <v>2</v>
      </c>
      <c r="T116" s="70">
        <v>5</v>
      </c>
      <c r="U116" s="70">
        <v>7</v>
      </c>
      <c r="V116" s="70">
        <v>8</v>
      </c>
      <c r="W116" s="70">
        <v>14</v>
      </c>
      <c r="X116" s="70">
        <v>21</v>
      </c>
      <c r="Y116" s="70">
        <v>27</v>
      </c>
      <c r="Z116" s="70">
        <v>39</v>
      </c>
      <c r="AA116" s="70">
        <v>51</v>
      </c>
      <c r="AB116" s="70">
        <v>66</v>
      </c>
      <c r="AC116" s="70">
        <v>86</v>
      </c>
      <c r="AD116" s="70">
        <v>114</v>
      </c>
      <c r="AE116" s="70">
        <v>151</v>
      </c>
      <c r="AF116" s="70">
        <v>200</v>
      </c>
      <c r="AG116" s="70">
        <v>265</v>
      </c>
      <c r="AH116" s="70">
        <v>350</v>
      </c>
      <c r="AI116" s="70">
        <v>451</v>
      </c>
      <c r="AJ116" s="70">
        <v>590</v>
      </c>
      <c r="AK116" s="70">
        <v>774</v>
      </c>
      <c r="AL116" s="70">
        <v>1012</v>
      </c>
      <c r="AM116" s="70">
        <v>1321</v>
      </c>
      <c r="AN116" s="70">
        <v>1728</v>
      </c>
      <c r="AO116" s="70">
        <v>2257</v>
      </c>
      <c r="AP116" s="70">
        <v>2957</v>
      </c>
      <c r="AQ116" s="70">
        <v>3860</v>
      </c>
      <c r="AR116" s="70">
        <v>5051</v>
      </c>
      <c r="AS116" s="70">
        <v>6569</v>
      </c>
      <c r="AT116" s="70">
        <v>8538</v>
      </c>
      <c r="AU116" s="70">
        <v>10996</v>
      </c>
      <c r="AV116" s="70">
        <v>14118</v>
      </c>
      <c r="AW116" s="70">
        <v>17896</v>
      </c>
      <c r="AX116" s="70">
        <v>22592</v>
      </c>
      <c r="AY116" s="70">
        <v>28196</v>
      </c>
      <c r="AZ116" s="70">
        <v>34979</v>
      </c>
    </row>
    <row r="117" spans="1:52" x14ac:dyDescent="0.35">
      <c r="A117" s="69" t="s">
        <v>892</v>
      </c>
      <c r="B117" s="70"/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/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8883</v>
      </c>
      <c r="S126" s="68">
        <v>14152</v>
      </c>
      <c r="T126" s="68">
        <v>19043</v>
      </c>
      <c r="U126" s="68">
        <v>23586</v>
      </c>
      <c r="V126" s="68">
        <v>68049</v>
      </c>
      <c r="W126" s="68">
        <v>89509</v>
      </c>
      <c r="X126" s="68">
        <v>103733</v>
      </c>
      <c r="Y126" s="68">
        <v>114771</v>
      </c>
      <c r="Z126" s="68">
        <v>135258</v>
      </c>
      <c r="AA126" s="68">
        <v>167402</v>
      </c>
      <c r="AB126" s="68">
        <v>198353</v>
      </c>
      <c r="AC126" s="68">
        <v>228095</v>
      </c>
      <c r="AD126" s="68">
        <v>259093</v>
      </c>
      <c r="AE126" s="68">
        <v>290909</v>
      </c>
      <c r="AF126" s="68">
        <v>326839</v>
      </c>
      <c r="AG126" s="68">
        <v>365148</v>
      </c>
      <c r="AH126" s="68">
        <v>408635</v>
      </c>
      <c r="AI126" s="68">
        <v>448909</v>
      </c>
      <c r="AJ126" s="68">
        <v>494526</v>
      </c>
      <c r="AK126" s="68">
        <v>537650</v>
      </c>
      <c r="AL126" s="68">
        <v>580629</v>
      </c>
      <c r="AM126" s="68">
        <v>618258</v>
      </c>
      <c r="AN126" s="68">
        <v>653247</v>
      </c>
      <c r="AO126" s="68">
        <v>681153</v>
      </c>
      <c r="AP126" s="68">
        <v>705058</v>
      </c>
      <c r="AQ126" s="68">
        <v>720100</v>
      </c>
      <c r="AR126" s="68">
        <v>731967</v>
      </c>
      <c r="AS126" s="68">
        <v>737423</v>
      </c>
      <c r="AT126" s="68">
        <v>743056</v>
      </c>
      <c r="AU126" s="68">
        <v>744757</v>
      </c>
      <c r="AV126" s="68">
        <v>747226</v>
      </c>
      <c r="AW126" s="68">
        <v>744425</v>
      </c>
      <c r="AX126" s="68">
        <v>744159</v>
      </c>
      <c r="AY126" s="68">
        <v>743983</v>
      </c>
      <c r="AZ126" s="68">
        <v>749677</v>
      </c>
    </row>
    <row r="127" spans="1:52" x14ac:dyDescent="0.35">
      <c r="A127" s="69" t="s">
        <v>889</v>
      </c>
      <c r="B127" s="70"/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/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840</v>
      </c>
      <c r="S128" s="70">
        <v>1245</v>
      </c>
      <c r="T128" s="70">
        <v>1677</v>
      </c>
      <c r="U128" s="70">
        <v>2081</v>
      </c>
      <c r="V128" s="70">
        <v>6186</v>
      </c>
      <c r="W128" s="70">
        <v>8094</v>
      </c>
      <c r="X128" s="70">
        <v>9327</v>
      </c>
      <c r="Y128" s="70">
        <v>10263</v>
      </c>
      <c r="Z128" s="70">
        <v>12071</v>
      </c>
      <c r="AA128" s="70">
        <v>14978</v>
      </c>
      <c r="AB128" s="70">
        <v>17790</v>
      </c>
      <c r="AC128" s="70">
        <v>20511</v>
      </c>
      <c r="AD128" s="70">
        <v>23357</v>
      </c>
      <c r="AE128" s="70">
        <v>26299</v>
      </c>
      <c r="AF128" s="70">
        <v>29634</v>
      </c>
      <c r="AG128" s="70">
        <v>33214</v>
      </c>
      <c r="AH128" s="70">
        <v>37288</v>
      </c>
      <c r="AI128" s="70">
        <v>41106</v>
      </c>
      <c r="AJ128" s="70">
        <v>45406</v>
      </c>
      <c r="AK128" s="70">
        <v>49602</v>
      </c>
      <c r="AL128" s="70">
        <v>53725</v>
      </c>
      <c r="AM128" s="70">
        <v>57500</v>
      </c>
      <c r="AN128" s="70">
        <v>60949</v>
      </c>
      <c r="AO128" s="70">
        <v>63891</v>
      </c>
      <c r="AP128" s="70">
        <v>66386</v>
      </c>
      <c r="AQ128" s="70">
        <v>68180</v>
      </c>
      <c r="AR128" s="70">
        <v>69599</v>
      </c>
      <c r="AS128" s="70">
        <v>70544</v>
      </c>
      <c r="AT128" s="70">
        <v>71423</v>
      </c>
      <c r="AU128" s="70">
        <v>72049</v>
      </c>
      <c r="AV128" s="70">
        <v>72668</v>
      </c>
      <c r="AW128" s="70">
        <v>72901</v>
      </c>
      <c r="AX128" s="70">
        <v>73300</v>
      </c>
      <c r="AY128" s="70">
        <v>73836</v>
      </c>
      <c r="AZ128" s="70">
        <v>74879</v>
      </c>
    </row>
    <row r="129" spans="1:52" x14ac:dyDescent="0.35">
      <c r="A129" s="69" t="s">
        <v>890</v>
      </c>
      <c r="B129" s="70"/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/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/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8043</v>
      </c>
      <c r="S131" s="70">
        <v>12907</v>
      </c>
      <c r="T131" s="70">
        <v>17366</v>
      </c>
      <c r="U131" s="70">
        <v>21505</v>
      </c>
      <c r="V131" s="70">
        <v>61863</v>
      </c>
      <c r="W131" s="70">
        <v>81415</v>
      </c>
      <c r="X131" s="70">
        <v>94406</v>
      </c>
      <c r="Y131" s="70">
        <v>104508</v>
      </c>
      <c r="Z131" s="70">
        <v>123187</v>
      </c>
      <c r="AA131" s="70">
        <v>152424</v>
      </c>
      <c r="AB131" s="70">
        <v>180563</v>
      </c>
      <c r="AC131" s="70">
        <v>207584</v>
      </c>
      <c r="AD131" s="70">
        <v>235736</v>
      </c>
      <c r="AE131" s="70">
        <v>264610</v>
      </c>
      <c r="AF131" s="70">
        <v>297205</v>
      </c>
      <c r="AG131" s="70">
        <v>331934</v>
      </c>
      <c r="AH131" s="70">
        <v>371347</v>
      </c>
      <c r="AI131" s="70">
        <v>407803</v>
      </c>
      <c r="AJ131" s="70">
        <v>449120</v>
      </c>
      <c r="AK131" s="70">
        <v>488048</v>
      </c>
      <c r="AL131" s="70">
        <v>526904</v>
      </c>
      <c r="AM131" s="70">
        <v>560758</v>
      </c>
      <c r="AN131" s="70">
        <v>592298</v>
      </c>
      <c r="AO131" s="70">
        <v>617262</v>
      </c>
      <c r="AP131" s="70">
        <v>638672</v>
      </c>
      <c r="AQ131" s="70">
        <v>651920</v>
      </c>
      <c r="AR131" s="70">
        <v>662368</v>
      </c>
      <c r="AS131" s="70">
        <v>666879</v>
      </c>
      <c r="AT131" s="70">
        <v>671633</v>
      </c>
      <c r="AU131" s="70">
        <v>672708</v>
      </c>
      <c r="AV131" s="70">
        <v>674558</v>
      </c>
      <c r="AW131" s="70">
        <v>671524</v>
      </c>
      <c r="AX131" s="70">
        <v>670859</v>
      </c>
      <c r="AY131" s="70">
        <v>670147</v>
      </c>
      <c r="AZ131" s="70">
        <v>674798</v>
      </c>
    </row>
    <row r="132" spans="1:52" x14ac:dyDescent="0.35">
      <c r="A132" s="69" t="s">
        <v>881</v>
      </c>
      <c r="B132" s="70"/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/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/>
      <c r="C134" s="68">
        <v>760</v>
      </c>
      <c r="D134" s="68">
        <v>345</v>
      </c>
      <c r="E134" s="68">
        <v>238</v>
      </c>
      <c r="F134" s="68">
        <v>1387</v>
      </c>
      <c r="G134" s="68">
        <v>284</v>
      </c>
      <c r="H134" s="68">
        <v>487</v>
      </c>
      <c r="I134" s="68">
        <v>478</v>
      </c>
      <c r="J134" s="68">
        <v>520</v>
      </c>
      <c r="K134" s="68">
        <v>695</v>
      </c>
      <c r="L134" s="68">
        <v>1196</v>
      </c>
      <c r="M134" s="68">
        <v>1897</v>
      </c>
      <c r="N134" s="68">
        <v>7016</v>
      </c>
      <c r="O134" s="68">
        <v>8072</v>
      </c>
      <c r="P134" s="68">
        <v>9481</v>
      </c>
      <c r="Q134" s="68">
        <v>10234</v>
      </c>
      <c r="R134" s="68">
        <v>10242</v>
      </c>
      <c r="S134" s="68">
        <v>13823</v>
      </c>
      <c r="T134" s="68">
        <v>16827</v>
      </c>
      <c r="U134" s="68">
        <v>19402</v>
      </c>
      <c r="V134" s="68">
        <v>157620</v>
      </c>
      <c r="W134" s="68">
        <v>139651</v>
      </c>
      <c r="X134" s="68">
        <v>115460</v>
      </c>
      <c r="Y134" s="68">
        <v>96902</v>
      </c>
      <c r="Z134" s="68">
        <v>102769</v>
      </c>
      <c r="AA134" s="68">
        <v>129916</v>
      </c>
      <c r="AB134" s="68">
        <v>157997</v>
      </c>
      <c r="AC134" s="68">
        <v>187270</v>
      </c>
      <c r="AD134" s="68">
        <v>220335</v>
      </c>
      <c r="AE134" s="68">
        <v>257555</v>
      </c>
      <c r="AF134" s="68">
        <v>303091</v>
      </c>
      <c r="AG134" s="68">
        <v>355095</v>
      </c>
      <c r="AH134" s="68">
        <v>414890</v>
      </c>
      <c r="AI134" s="68">
        <v>472032</v>
      </c>
      <c r="AJ134" s="68">
        <v>535327</v>
      </c>
      <c r="AK134" s="68">
        <v>599505</v>
      </c>
      <c r="AL134" s="68">
        <v>665850</v>
      </c>
      <c r="AM134" s="68">
        <v>731975</v>
      </c>
      <c r="AN134" s="68">
        <v>797364</v>
      </c>
      <c r="AO134" s="68">
        <v>861227</v>
      </c>
      <c r="AP134" s="68">
        <v>924001</v>
      </c>
      <c r="AQ134" s="68">
        <v>987406</v>
      </c>
      <c r="AR134" s="68">
        <v>1054008</v>
      </c>
      <c r="AS134" s="68">
        <v>1115937</v>
      </c>
      <c r="AT134" s="68">
        <v>1184252</v>
      </c>
      <c r="AU134" s="68">
        <v>1254158</v>
      </c>
      <c r="AV134" s="68">
        <v>1325582</v>
      </c>
      <c r="AW134" s="68">
        <v>1394300</v>
      </c>
      <c r="AX134" s="68">
        <v>1469202</v>
      </c>
      <c r="AY134" s="68">
        <v>1549064</v>
      </c>
      <c r="AZ134" s="68">
        <v>1631467</v>
      </c>
    </row>
    <row r="135" spans="1:52" x14ac:dyDescent="0.35">
      <c r="A135" s="69" t="s">
        <v>884</v>
      </c>
      <c r="B135" s="70"/>
      <c r="C135" s="70">
        <v>760</v>
      </c>
      <c r="D135" s="70">
        <v>345</v>
      </c>
      <c r="E135" s="70">
        <v>238</v>
      </c>
      <c r="F135" s="70">
        <v>1387</v>
      </c>
      <c r="G135" s="70">
        <v>284</v>
      </c>
      <c r="H135" s="70">
        <v>487</v>
      </c>
      <c r="I135" s="70">
        <v>478</v>
      </c>
      <c r="J135" s="70">
        <v>520</v>
      </c>
      <c r="K135" s="70">
        <v>695</v>
      </c>
      <c r="L135" s="70">
        <v>1196</v>
      </c>
      <c r="M135" s="70">
        <v>1897</v>
      </c>
      <c r="N135" s="70">
        <v>7016</v>
      </c>
      <c r="O135" s="70">
        <v>8072</v>
      </c>
      <c r="P135" s="70">
        <v>9481</v>
      </c>
      <c r="Q135" s="70">
        <v>10234</v>
      </c>
      <c r="R135" s="70">
        <v>10241</v>
      </c>
      <c r="S135" s="70">
        <v>13820</v>
      </c>
      <c r="T135" s="70">
        <v>16820</v>
      </c>
      <c r="U135" s="70">
        <v>19383</v>
      </c>
      <c r="V135" s="70">
        <v>157406</v>
      </c>
      <c r="W135" s="70">
        <v>139266</v>
      </c>
      <c r="X135" s="70">
        <v>114835</v>
      </c>
      <c r="Y135" s="70">
        <v>95904</v>
      </c>
      <c r="Z135" s="70">
        <v>100921</v>
      </c>
      <c r="AA135" s="70">
        <v>126194</v>
      </c>
      <c r="AB135" s="70">
        <v>151152</v>
      </c>
      <c r="AC135" s="70">
        <v>175668</v>
      </c>
      <c r="AD135" s="70">
        <v>201886</v>
      </c>
      <c r="AE135" s="70">
        <v>229966</v>
      </c>
      <c r="AF135" s="70">
        <v>263557</v>
      </c>
      <c r="AG135" s="70">
        <v>301106</v>
      </c>
      <c r="AH135" s="70">
        <v>344114</v>
      </c>
      <c r="AI135" s="70">
        <v>383974</v>
      </c>
      <c r="AJ135" s="70">
        <v>428358</v>
      </c>
      <c r="AK135" s="70">
        <v>473455</v>
      </c>
      <c r="AL135" s="70">
        <v>520382</v>
      </c>
      <c r="AM135" s="70">
        <v>567705</v>
      </c>
      <c r="AN135" s="70">
        <v>614650</v>
      </c>
      <c r="AO135" s="70">
        <v>661005</v>
      </c>
      <c r="AP135" s="70">
        <v>706668</v>
      </c>
      <c r="AQ135" s="70">
        <v>753672</v>
      </c>
      <c r="AR135" s="70">
        <v>803262</v>
      </c>
      <c r="AS135" s="70">
        <v>848836</v>
      </c>
      <c r="AT135" s="70">
        <v>899743</v>
      </c>
      <c r="AU135" s="70">
        <v>952379</v>
      </c>
      <c r="AV135" s="70">
        <v>1005695</v>
      </c>
      <c r="AW135" s="70">
        <v>1057348</v>
      </c>
      <c r="AX135" s="70">
        <v>1113658</v>
      </c>
      <c r="AY135" s="70">
        <v>1174116</v>
      </c>
      <c r="AZ135" s="70">
        <v>1235422</v>
      </c>
    </row>
    <row r="136" spans="1:52" x14ac:dyDescent="0.35">
      <c r="A136" s="69" t="s">
        <v>885</v>
      </c>
      <c r="B136" s="70"/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1</v>
      </c>
      <c r="S136" s="70">
        <v>3</v>
      </c>
      <c r="T136" s="70">
        <v>7</v>
      </c>
      <c r="U136" s="70">
        <v>19</v>
      </c>
      <c r="V136" s="70">
        <v>214</v>
      </c>
      <c r="W136" s="70">
        <v>385</v>
      </c>
      <c r="X136" s="70">
        <v>625</v>
      </c>
      <c r="Y136" s="70">
        <v>998</v>
      </c>
      <c r="Z136" s="70">
        <v>1848</v>
      </c>
      <c r="AA136" s="70">
        <v>3722</v>
      </c>
      <c r="AB136" s="70">
        <v>6845</v>
      </c>
      <c r="AC136" s="70">
        <v>11602</v>
      </c>
      <c r="AD136" s="70">
        <v>18449</v>
      </c>
      <c r="AE136" s="70">
        <v>27589</v>
      </c>
      <c r="AF136" s="70">
        <v>39534</v>
      </c>
      <c r="AG136" s="70">
        <v>53989</v>
      </c>
      <c r="AH136" s="70">
        <v>70776</v>
      </c>
      <c r="AI136" s="70">
        <v>88058</v>
      </c>
      <c r="AJ136" s="70">
        <v>106969</v>
      </c>
      <c r="AK136" s="70">
        <v>126050</v>
      </c>
      <c r="AL136" s="70">
        <v>145468</v>
      </c>
      <c r="AM136" s="70">
        <v>164270</v>
      </c>
      <c r="AN136" s="70">
        <v>182714</v>
      </c>
      <c r="AO136" s="70">
        <v>200222</v>
      </c>
      <c r="AP136" s="70">
        <v>217333</v>
      </c>
      <c r="AQ136" s="70">
        <v>233734</v>
      </c>
      <c r="AR136" s="70">
        <v>250746</v>
      </c>
      <c r="AS136" s="70">
        <v>267101</v>
      </c>
      <c r="AT136" s="70">
        <v>284509</v>
      </c>
      <c r="AU136" s="70">
        <v>301779</v>
      </c>
      <c r="AV136" s="70">
        <v>319887</v>
      </c>
      <c r="AW136" s="70">
        <v>336952</v>
      </c>
      <c r="AX136" s="70">
        <v>355544</v>
      </c>
      <c r="AY136" s="70">
        <v>374948</v>
      </c>
      <c r="AZ136" s="70">
        <v>396045</v>
      </c>
    </row>
    <row r="137" spans="1:52" x14ac:dyDescent="0.35">
      <c r="A137" s="69" t="s">
        <v>886</v>
      </c>
      <c r="B137" s="70"/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/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/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73</v>
      </c>
      <c r="S139" s="68">
        <v>113</v>
      </c>
      <c r="T139" s="68">
        <v>149</v>
      </c>
      <c r="U139" s="68">
        <v>177</v>
      </c>
      <c r="V139" s="68">
        <v>575</v>
      </c>
      <c r="W139" s="68">
        <v>108</v>
      </c>
      <c r="X139" s="68">
        <v>21</v>
      </c>
      <c r="Y139" s="68">
        <v>13</v>
      </c>
      <c r="Z139" s="68">
        <v>11</v>
      </c>
      <c r="AA139" s="68">
        <v>12</v>
      </c>
      <c r="AB139" s="68">
        <v>11</v>
      </c>
      <c r="AC139" s="68">
        <v>12</v>
      </c>
      <c r="AD139" s="68">
        <v>17</v>
      </c>
      <c r="AE139" s="68">
        <v>131</v>
      </c>
      <c r="AF139" s="68">
        <v>1479</v>
      </c>
      <c r="AG139" s="68">
        <v>3516</v>
      </c>
      <c r="AH139" s="68">
        <v>5849</v>
      </c>
      <c r="AI139" s="68">
        <v>8312</v>
      </c>
      <c r="AJ139" s="68">
        <v>11021</v>
      </c>
      <c r="AK139" s="68">
        <v>13877</v>
      </c>
      <c r="AL139" s="68">
        <v>16893</v>
      </c>
      <c r="AM139" s="68">
        <v>20085</v>
      </c>
      <c r="AN139" s="68">
        <v>23428</v>
      </c>
      <c r="AO139" s="68">
        <v>26940</v>
      </c>
      <c r="AP139" s="68">
        <v>30703</v>
      </c>
      <c r="AQ139" s="68">
        <v>34904</v>
      </c>
      <c r="AR139" s="68">
        <v>39531</v>
      </c>
      <c r="AS139" s="68">
        <v>44439</v>
      </c>
      <c r="AT139" s="68">
        <v>49697</v>
      </c>
      <c r="AU139" s="68">
        <v>55245</v>
      </c>
      <c r="AV139" s="68">
        <v>60968</v>
      </c>
      <c r="AW139" s="68">
        <v>66766</v>
      </c>
      <c r="AX139" s="68">
        <v>72871</v>
      </c>
      <c r="AY139" s="68">
        <v>79366</v>
      </c>
      <c r="AZ139" s="68">
        <v>85987</v>
      </c>
    </row>
    <row r="140" spans="1:52" x14ac:dyDescent="0.35">
      <c r="A140" s="69" t="s">
        <v>888</v>
      </c>
      <c r="B140" s="70"/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4</v>
      </c>
      <c r="S140" s="70">
        <v>8</v>
      </c>
      <c r="T140" s="70">
        <v>14</v>
      </c>
      <c r="U140" s="70">
        <v>20</v>
      </c>
      <c r="V140" s="70">
        <v>134</v>
      </c>
      <c r="W140" s="70">
        <v>25</v>
      </c>
      <c r="X140" s="70">
        <v>5</v>
      </c>
      <c r="Y140" s="70">
        <v>2</v>
      </c>
      <c r="Z140" s="70">
        <v>2</v>
      </c>
      <c r="AA140" s="70">
        <v>3</v>
      </c>
      <c r="AB140" s="70">
        <v>3</v>
      </c>
      <c r="AC140" s="70">
        <v>4</v>
      </c>
      <c r="AD140" s="70">
        <v>7</v>
      </c>
      <c r="AE140" s="70">
        <v>57</v>
      </c>
      <c r="AF140" s="70">
        <v>705</v>
      </c>
      <c r="AG140" s="70">
        <v>1818</v>
      </c>
      <c r="AH140" s="70">
        <v>3253</v>
      </c>
      <c r="AI140" s="70">
        <v>4924</v>
      </c>
      <c r="AJ140" s="70">
        <v>6899</v>
      </c>
      <c r="AK140" s="70">
        <v>9126</v>
      </c>
      <c r="AL140" s="70">
        <v>11596</v>
      </c>
      <c r="AM140" s="70">
        <v>14337</v>
      </c>
      <c r="AN140" s="70">
        <v>17295</v>
      </c>
      <c r="AO140" s="70">
        <v>20484</v>
      </c>
      <c r="AP140" s="70">
        <v>23958</v>
      </c>
      <c r="AQ140" s="70">
        <v>27876</v>
      </c>
      <c r="AR140" s="70">
        <v>32200</v>
      </c>
      <c r="AS140" s="70">
        <v>36823</v>
      </c>
      <c r="AT140" s="70">
        <v>41802</v>
      </c>
      <c r="AU140" s="70">
        <v>47099</v>
      </c>
      <c r="AV140" s="70">
        <v>52580</v>
      </c>
      <c r="AW140" s="70">
        <v>58172</v>
      </c>
      <c r="AX140" s="70">
        <v>64062</v>
      </c>
      <c r="AY140" s="70">
        <v>70326</v>
      </c>
      <c r="AZ140" s="70">
        <v>76718</v>
      </c>
    </row>
    <row r="141" spans="1:52" x14ac:dyDescent="0.35">
      <c r="A141" s="69" t="s">
        <v>894</v>
      </c>
      <c r="B141" s="70"/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69</v>
      </c>
      <c r="S141" s="70">
        <v>105</v>
      </c>
      <c r="T141" s="70">
        <v>135</v>
      </c>
      <c r="U141" s="70">
        <v>157</v>
      </c>
      <c r="V141" s="70">
        <v>441</v>
      </c>
      <c r="W141" s="70">
        <v>83</v>
      </c>
      <c r="X141" s="70">
        <v>16</v>
      </c>
      <c r="Y141" s="70">
        <v>11</v>
      </c>
      <c r="Z141" s="70">
        <v>9</v>
      </c>
      <c r="AA141" s="70">
        <v>9</v>
      </c>
      <c r="AB141" s="70">
        <v>8</v>
      </c>
      <c r="AC141" s="70">
        <v>8</v>
      </c>
      <c r="AD141" s="70">
        <v>10</v>
      </c>
      <c r="AE141" s="70">
        <v>74</v>
      </c>
      <c r="AF141" s="70">
        <v>774</v>
      </c>
      <c r="AG141" s="70">
        <v>1698</v>
      </c>
      <c r="AH141" s="70">
        <v>2596</v>
      </c>
      <c r="AI141" s="70">
        <v>3388</v>
      </c>
      <c r="AJ141" s="70">
        <v>4122</v>
      </c>
      <c r="AK141" s="70">
        <v>4751</v>
      </c>
      <c r="AL141" s="70">
        <v>5297</v>
      </c>
      <c r="AM141" s="70">
        <v>5748</v>
      </c>
      <c r="AN141" s="70">
        <v>6133</v>
      </c>
      <c r="AO141" s="70">
        <v>6456</v>
      </c>
      <c r="AP141" s="70">
        <v>6745</v>
      </c>
      <c r="AQ141" s="70">
        <v>7028</v>
      </c>
      <c r="AR141" s="70">
        <v>7331</v>
      </c>
      <c r="AS141" s="70">
        <v>7616</v>
      </c>
      <c r="AT141" s="70">
        <v>7895</v>
      </c>
      <c r="AU141" s="70">
        <v>8146</v>
      </c>
      <c r="AV141" s="70">
        <v>8388</v>
      </c>
      <c r="AW141" s="70">
        <v>8594</v>
      </c>
      <c r="AX141" s="70">
        <v>8809</v>
      </c>
      <c r="AY141" s="70">
        <v>9040</v>
      </c>
      <c r="AZ141" s="70">
        <v>9269</v>
      </c>
    </row>
    <row r="142" spans="1:52" x14ac:dyDescent="0.35">
      <c r="A142" s="65" t="s">
        <v>897</v>
      </c>
      <c r="B142" s="66"/>
      <c r="C142" s="66">
        <v>305796</v>
      </c>
      <c r="D142" s="66">
        <v>345367</v>
      </c>
      <c r="E142" s="66">
        <v>309942</v>
      </c>
      <c r="F142" s="66">
        <v>341111</v>
      </c>
      <c r="G142" s="66">
        <v>375088</v>
      </c>
      <c r="H142" s="66">
        <v>451788</v>
      </c>
      <c r="I142" s="66">
        <v>418147</v>
      </c>
      <c r="J142" s="66">
        <v>435929</v>
      </c>
      <c r="K142" s="66">
        <v>350036</v>
      </c>
      <c r="L142" s="66">
        <v>361387</v>
      </c>
      <c r="M142" s="66">
        <v>437970</v>
      </c>
      <c r="N142" s="66">
        <v>358761</v>
      </c>
      <c r="O142" s="66">
        <v>434516</v>
      </c>
      <c r="P142" s="66">
        <v>452558</v>
      </c>
      <c r="Q142" s="66">
        <v>529607</v>
      </c>
      <c r="R142" s="66">
        <v>637057</v>
      </c>
      <c r="S142" s="66">
        <v>650820</v>
      </c>
      <c r="T142" s="66">
        <v>631098</v>
      </c>
      <c r="U142" s="66">
        <v>618831</v>
      </c>
      <c r="V142" s="66">
        <v>626305</v>
      </c>
      <c r="W142" s="66">
        <v>639939</v>
      </c>
      <c r="X142" s="66">
        <v>652290</v>
      </c>
      <c r="Y142" s="66">
        <v>673144</v>
      </c>
      <c r="Z142" s="66">
        <v>689676</v>
      </c>
      <c r="AA142" s="66">
        <v>706517</v>
      </c>
      <c r="AB142" s="66">
        <v>719037</v>
      </c>
      <c r="AC142" s="66">
        <v>725933</v>
      </c>
      <c r="AD142" s="66">
        <v>735419</v>
      </c>
      <c r="AE142" s="66">
        <v>747331</v>
      </c>
      <c r="AF142" s="66">
        <v>759451</v>
      </c>
      <c r="AG142" s="66">
        <v>770818</v>
      </c>
      <c r="AH142" s="66">
        <v>785802</v>
      </c>
      <c r="AI142" s="66">
        <v>793197</v>
      </c>
      <c r="AJ142" s="66">
        <v>807026</v>
      </c>
      <c r="AK142" s="66">
        <v>821531</v>
      </c>
      <c r="AL142" s="66">
        <v>836408</v>
      </c>
      <c r="AM142" s="66">
        <v>850637</v>
      </c>
      <c r="AN142" s="66">
        <v>864752</v>
      </c>
      <c r="AO142" s="66">
        <v>878920</v>
      </c>
      <c r="AP142" s="66">
        <v>890468</v>
      </c>
      <c r="AQ142" s="66">
        <v>906190</v>
      </c>
      <c r="AR142" s="66">
        <v>922008</v>
      </c>
      <c r="AS142" s="66">
        <v>940031</v>
      </c>
      <c r="AT142" s="66">
        <v>956945</v>
      </c>
      <c r="AU142" s="66">
        <v>973745</v>
      </c>
      <c r="AV142" s="66">
        <v>988525</v>
      </c>
      <c r="AW142" s="66">
        <v>1004681</v>
      </c>
      <c r="AX142" s="66">
        <v>1021373</v>
      </c>
      <c r="AY142" s="66">
        <v>1038701</v>
      </c>
      <c r="AZ142" s="66">
        <v>1056516</v>
      </c>
    </row>
    <row r="143" spans="1:52" x14ac:dyDescent="0.35">
      <c r="A143" s="67" t="s">
        <v>878</v>
      </c>
      <c r="B143" s="68"/>
      <c r="C143" s="68">
        <v>305796</v>
      </c>
      <c r="D143" s="68">
        <v>345367</v>
      </c>
      <c r="E143" s="68">
        <v>309942</v>
      </c>
      <c r="F143" s="68">
        <v>341111</v>
      </c>
      <c r="G143" s="68">
        <v>375088</v>
      </c>
      <c r="H143" s="68">
        <v>451788</v>
      </c>
      <c r="I143" s="68">
        <v>418147</v>
      </c>
      <c r="J143" s="68">
        <v>435929</v>
      </c>
      <c r="K143" s="68">
        <v>350036</v>
      </c>
      <c r="L143" s="68">
        <v>361387</v>
      </c>
      <c r="M143" s="68">
        <v>437970</v>
      </c>
      <c r="N143" s="68">
        <v>358761</v>
      </c>
      <c r="O143" s="68">
        <v>434516</v>
      </c>
      <c r="P143" s="68">
        <v>452558</v>
      </c>
      <c r="Q143" s="68">
        <v>529607</v>
      </c>
      <c r="R143" s="68">
        <v>637042</v>
      </c>
      <c r="S143" s="68">
        <v>650801</v>
      </c>
      <c r="T143" s="68">
        <v>631072</v>
      </c>
      <c r="U143" s="68">
        <v>618798</v>
      </c>
      <c r="V143" s="68">
        <v>626262</v>
      </c>
      <c r="W143" s="68">
        <v>639937</v>
      </c>
      <c r="X143" s="68">
        <v>652290</v>
      </c>
      <c r="Y143" s="68">
        <v>673144</v>
      </c>
      <c r="Z143" s="68">
        <v>689676</v>
      </c>
      <c r="AA143" s="68">
        <v>706516</v>
      </c>
      <c r="AB143" s="68">
        <v>719036</v>
      </c>
      <c r="AC143" s="68">
        <v>725931</v>
      </c>
      <c r="AD143" s="68">
        <v>735408</v>
      </c>
      <c r="AE143" s="68">
        <v>747240</v>
      </c>
      <c r="AF143" s="68">
        <v>758622</v>
      </c>
      <c r="AG143" s="68">
        <v>768630</v>
      </c>
      <c r="AH143" s="68">
        <v>781989</v>
      </c>
      <c r="AI143" s="68">
        <v>787580</v>
      </c>
      <c r="AJ143" s="68">
        <v>799303</v>
      </c>
      <c r="AK143" s="68">
        <v>811520</v>
      </c>
      <c r="AL143" s="68">
        <v>823800</v>
      </c>
      <c r="AM143" s="68">
        <v>835212</v>
      </c>
      <c r="AN143" s="68">
        <v>846306</v>
      </c>
      <c r="AO143" s="68">
        <v>857281</v>
      </c>
      <c r="AP143" s="68">
        <v>865430</v>
      </c>
      <c r="AQ143" s="68">
        <v>877385</v>
      </c>
      <c r="AR143" s="68">
        <v>889013</v>
      </c>
      <c r="AS143" s="68">
        <v>902508</v>
      </c>
      <c r="AT143" s="68">
        <v>914622</v>
      </c>
      <c r="AU143" s="68">
        <v>926286</v>
      </c>
      <c r="AV143" s="68">
        <v>935931</v>
      </c>
      <c r="AW143" s="68">
        <v>946535</v>
      </c>
      <c r="AX143" s="68">
        <v>957617</v>
      </c>
      <c r="AY143" s="68">
        <v>969024</v>
      </c>
      <c r="AZ143" s="68">
        <v>980995</v>
      </c>
    </row>
    <row r="144" spans="1:52" x14ac:dyDescent="0.35">
      <c r="A144" s="69" t="s">
        <v>880</v>
      </c>
      <c r="B144" s="70"/>
      <c r="C144" s="70">
        <v>305796</v>
      </c>
      <c r="D144" s="70">
        <v>345367</v>
      </c>
      <c r="E144" s="70">
        <v>309942</v>
      </c>
      <c r="F144" s="70">
        <v>341111</v>
      </c>
      <c r="G144" s="70">
        <v>375088</v>
      </c>
      <c r="H144" s="70">
        <v>451788</v>
      </c>
      <c r="I144" s="70">
        <v>418147</v>
      </c>
      <c r="J144" s="70">
        <v>435929</v>
      </c>
      <c r="K144" s="70">
        <v>350036</v>
      </c>
      <c r="L144" s="70">
        <v>361387</v>
      </c>
      <c r="M144" s="70">
        <v>437970</v>
      </c>
      <c r="N144" s="70">
        <v>358761</v>
      </c>
      <c r="O144" s="70">
        <v>434516</v>
      </c>
      <c r="P144" s="70">
        <v>452558</v>
      </c>
      <c r="Q144" s="70">
        <v>529607</v>
      </c>
      <c r="R144" s="70">
        <v>636960</v>
      </c>
      <c r="S144" s="70">
        <v>650702</v>
      </c>
      <c r="T144" s="70">
        <v>630953</v>
      </c>
      <c r="U144" s="70">
        <v>618652</v>
      </c>
      <c r="V144" s="70">
        <v>626083</v>
      </c>
      <c r="W144" s="70">
        <v>639706</v>
      </c>
      <c r="X144" s="70">
        <v>651992</v>
      </c>
      <c r="Y144" s="70">
        <v>672770</v>
      </c>
      <c r="Z144" s="70">
        <v>689204</v>
      </c>
      <c r="AA144" s="70">
        <v>705917</v>
      </c>
      <c r="AB144" s="70">
        <v>718283</v>
      </c>
      <c r="AC144" s="70">
        <v>724993</v>
      </c>
      <c r="AD144" s="70">
        <v>734233</v>
      </c>
      <c r="AE144" s="70">
        <v>745765</v>
      </c>
      <c r="AF144" s="70">
        <v>756769</v>
      </c>
      <c r="AG144" s="70">
        <v>766309</v>
      </c>
      <c r="AH144" s="70">
        <v>779062</v>
      </c>
      <c r="AI144" s="70">
        <v>783936</v>
      </c>
      <c r="AJ144" s="70">
        <v>794706</v>
      </c>
      <c r="AK144" s="70">
        <v>805744</v>
      </c>
      <c r="AL144" s="70">
        <v>816497</v>
      </c>
      <c r="AM144" s="70">
        <v>826048</v>
      </c>
      <c r="AN144" s="70">
        <v>834751</v>
      </c>
      <c r="AO144" s="70">
        <v>842828</v>
      </c>
      <c r="AP144" s="70">
        <v>847311</v>
      </c>
      <c r="AQ144" s="70">
        <v>854840</v>
      </c>
      <c r="AR144" s="70">
        <v>860864</v>
      </c>
      <c r="AS144" s="70">
        <v>867657</v>
      </c>
      <c r="AT144" s="70">
        <v>871438</v>
      </c>
      <c r="AU144" s="70">
        <v>873486</v>
      </c>
      <c r="AV144" s="70">
        <v>871532</v>
      </c>
      <c r="AW144" s="70">
        <v>868962</v>
      </c>
      <c r="AX144" s="70">
        <v>864327</v>
      </c>
      <c r="AY144" s="70">
        <v>858370</v>
      </c>
      <c r="AZ144" s="70">
        <v>850142</v>
      </c>
    </row>
    <row r="145" spans="1:52" x14ac:dyDescent="0.35">
      <c r="A145" s="69" t="s">
        <v>881</v>
      </c>
      <c r="B145" s="70"/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5</v>
      </c>
      <c r="S145" s="70">
        <v>7</v>
      </c>
      <c r="T145" s="70">
        <v>7</v>
      </c>
      <c r="U145" s="70">
        <v>12</v>
      </c>
      <c r="V145" s="70">
        <v>17</v>
      </c>
      <c r="W145" s="70">
        <v>26</v>
      </c>
      <c r="X145" s="70">
        <v>35</v>
      </c>
      <c r="Y145" s="70">
        <v>46</v>
      </c>
      <c r="Z145" s="70">
        <v>59</v>
      </c>
      <c r="AA145" s="70">
        <v>83</v>
      </c>
      <c r="AB145" s="70">
        <v>106</v>
      </c>
      <c r="AC145" s="70">
        <v>139</v>
      </c>
      <c r="AD145" s="70">
        <v>180</v>
      </c>
      <c r="AE145" s="70">
        <v>239</v>
      </c>
      <c r="AF145" s="70">
        <v>311</v>
      </c>
      <c r="AG145" s="70">
        <v>407</v>
      </c>
      <c r="AH145" s="70">
        <v>530</v>
      </c>
      <c r="AI145" s="70">
        <v>684</v>
      </c>
      <c r="AJ145" s="70">
        <v>895</v>
      </c>
      <c r="AK145" s="70">
        <v>1156</v>
      </c>
      <c r="AL145" s="70">
        <v>1504</v>
      </c>
      <c r="AM145" s="70">
        <v>1937</v>
      </c>
      <c r="AN145" s="70">
        <v>2503</v>
      </c>
      <c r="AO145" s="70">
        <v>3202</v>
      </c>
      <c r="AP145" s="70">
        <v>4088</v>
      </c>
      <c r="AQ145" s="70">
        <v>5196</v>
      </c>
      <c r="AR145" s="70">
        <v>6601</v>
      </c>
      <c r="AS145" s="70">
        <v>8301</v>
      </c>
      <c r="AT145" s="70">
        <v>10413</v>
      </c>
      <c r="AU145" s="70">
        <v>12873</v>
      </c>
      <c r="AV145" s="70">
        <v>15834</v>
      </c>
      <c r="AW145" s="70">
        <v>19192</v>
      </c>
      <c r="AX145" s="70">
        <v>23147</v>
      </c>
      <c r="AY145" s="70">
        <v>27459</v>
      </c>
      <c r="AZ145" s="70">
        <v>32347</v>
      </c>
    </row>
    <row r="146" spans="1:52" x14ac:dyDescent="0.35">
      <c r="A146" s="69" t="s">
        <v>898</v>
      </c>
      <c r="B146" s="70"/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75</v>
      </c>
      <c r="S146" s="70">
        <v>90</v>
      </c>
      <c r="T146" s="70">
        <v>105</v>
      </c>
      <c r="U146" s="70">
        <v>127</v>
      </c>
      <c r="V146" s="70">
        <v>153</v>
      </c>
      <c r="W146" s="70">
        <v>191</v>
      </c>
      <c r="X146" s="70">
        <v>236</v>
      </c>
      <c r="Y146" s="70">
        <v>292</v>
      </c>
      <c r="Z146" s="70">
        <v>361</v>
      </c>
      <c r="AA146" s="70">
        <v>444</v>
      </c>
      <c r="AB146" s="70">
        <v>548</v>
      </c>
      <c r="AC146" s="70">
        <v>664</v>
      </c>
      <c r="AD146" s="70">
        <v>811</v>
      </c>
      <c r="AE146" s="70">
        <v>987</v>
      </c>
      <c r="AF146" s="70">
        <v>1202</v>
      </c>
      <c r="AG146" s="70">
        <v>1458</v>
      </c>
      <c r="AH146" s="70">
        <v>1777</v>
      </c>
      <c r="AI146" s="70">
        <v>2133</v>
      </c>
      <c r="AJ146" s="70">
        <v>2590</v>
      </c>
      <c r="AK146" s="70">
        <v>3132</v>
      </c>
      <c r="AL146" s="70">
        <v>3803</v>
      </c>
      <c r="AM146" s="70">
        <v>4583</v>
      </c>
      <c r="AN146" s="70">
        <v>5546</v>
      </c>
      <c r="AO146" s="70">
        <v>6648</v>
      </c>
      <c r="AP146" s="70">
        <v>7998</v>
      </c>
      <c r="AQ146" s="70">
        <v>9538</v>
      </c>
      <c r="AR146" s="70">
        <v>11430</v>
      </c>
      <c r="AS146" s="70">
        <v>13590</v>
      </c>
      <c r="AT146" s="70">
        <v>16199</v>
      </c>
      <c r="AU146" s="70">
        <v>19076</v>
      </c>
      <c r="AV146" s="70">
        <v>22463</v>
      </c>
      <c r="AW146" s="70">
        <v>26183</v>
      </c>
      <c r="AX146" s="70">
        <v>30573</v>
      </c>
      <c r="AY146" s="70">
        <v>35319</v>
      </c>
      <c r="AZ146" s="70">
        <v>40842</v>
      </c>
    </row>
    <row r="147" spans="1:52" x14ac:dyDescent="0.35">
      <c r="A147" s="69" t="s">
        <v>892</v>
      </c>
      <c r="B147" s="70"/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2</v>
      </c>
      <c r="S147" s="70">
        <v>2</v>
      </c>
      <c r="T147" s="70">
        <v>7</v>
      </c>
      <c r="U147" s="70">
        <v>7</v>
      </c>
      <c r="V147" s="70">
        <v>9</v>
      </c>
      <c r="W147" s="70">
        <v>14</v>
      </c>
      <c r="X147" s="70">
        <v>27</v>
      </c>
      <c r="Y147" s="70">
        <v>36</v>
      </c>
      <c r="Z147" s="70">
        <v>52</v>
      </c>
      <c r="AA147" s="70">
        <v>72</v>
      </c>
      <c r="AB147" s="70">
        <v>99</v>
      </c>
      <c r="AC147" s="70">
        <v>135</v>
      </c>
      <c r="AD147" s="70">
        <v>184</v>
      </c>
      <c r="AE147" s="70">
        <v>249</v>
      </c>
      <c r="AF147" s="70">
        <v>340</v>
      </c>
      <c r="AG147" s="70">
        <v>456</v>
      </c>
      <c r="AH147" s="70">
        <v>620</v>
      </c>
      <c r="AI147" s="70">
        <v>827</v>
      </c>
      <c r="AJ147" s="70">
        <v>1112</v>
      </c>
      <c r="AK147" s="70">
        <v>1488</v>
      </c>
      <c r="AL147" s="70">
        <v>1996</v>
      </c>
      <c r="AM147" s="70">
        <v>2644</v>
      </c>
      <c r="AN147" s="70">
        <v>3506</v>
      </c>
      <c r="AO147" s="70">
        <v>4603</v>
      </c>
      <c r="AP147" s="70">
        <v>6033</v>
      </c>
      <c r="AQ147" s="70">
        <v>7811</v>
      </c>
      <c r="AR147" s="70">
        <v>10118</v>
      </c>
      <c r="AS147" s="70">
        <v>12960</v>
      </c>
      <c r="AT147" s="70">
        <v>16572</v>
      </c>
      <c r="AU147" s="70">
        <v>20851</v>
      </c>
      <c r="AV147" s="70">
        <v>26102</v>
      </c>
      <c r="AW147" s="70">
        <v>32198</v>
      </c>
      <c r="AX147" s="70">
        <v>39570</v>
      </c>
      <c r="AY147" s="70">
        <v>47876</v>
      </c>
      <c r="AZ147" s="70">
        <v>57664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/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1</v>
      </c>
      <c r="U153" s="68">
        <v>3</v>
      </c>
      <c r="V153" s="68">
        <v>5</v>
      </c>
      <c r="W153" s="68">
        <v>1</v>
      </c>
      <c r="X153" s="68">
        <v>0</v>
      </c>
      <c r="Y153" s="68">
        <v>0</v>
      </c>
      <c r="Z153" s="68">
        <v>0</v>
      </c>
      <c r="AA153" s="68">
        <v>1</v>
      </c>
      <c r="AB153" s="68">
        <v>1</v>
      </c>
      <c r="AC153" s="68">
        <v>2</v>
      </c>
      <c r="AD153" s="68">
        <v>11</v>
      </c>
      <c r="AE153" s="68">
        <v>91</v>
      </c>
      <c r="AF153" s="68">
        <v>328</v>
      </c>
      <c r="AG153" s="68">
        <v>662</v>
      </c>
      <c r="AH153" s="68">
        <v>1078</v>
      </c>
      <c r="AI153" s="68">
        <v>1545</v>
      </c>
      <c r="AJ153" s="68">
        <v>2109</v>
      </c>
      <c r="AK153" s="68">
        <v>2737</v>
      </c>
      <c r="AL153" s="68">
        <v>3454</v>
      </c>
      <c r="AM153" s="68">
        <v>4231</v>
      </c>
      <c r="AN153" s="68">
        <v>5088</v>
      </c>
      <c r="AO153" s="68">
        <v>5989</v>
      </c>
      <c r="AP153" s="68">
        <v>6953</v>
      </c>
      <c r="AQ153" s="68">
        <v>7992</v>
      </c>
      <c r="AR153" s="68">
        <v>9174</v>
      </c>
      <c r="AS153" s="68">
        <v>10481</v>
      </c>
      <c r="AT153" s="68">
        <v>11846</v>
      </c>
      <c r="AU153" s="68">
        <v>13313</v>
      </c>
      <c r="AV153" s="68">
        <v>14794</v>
      </c>
      <c r="AW153" s="68">
        <v>16375</v>
      </c>
      <c r="AX153" s="68">
        <v>17980</v>
      </c>
      <c r="AY153" s="68">
        <v>19680</v>
      </c>
      <c r="AZ153" s="68">
        <v>21366</v>
      </c>
    </row>
    <row r="154" spans="1:52" x14ac:dyDescent="0.35">
      <c r="A154" s="69" t="s">
        <v>884</v>
      </c>
      <c r="B154" s="70"/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/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/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1</v>
      </c>
      <c r="U156" s="70">
        <v>3</v>
      </c>
      <c r="V156" s="70">
        <v>5</v>
      </c>
      <c r="W156" s="70">
        <v>1</v>
      </c>
      <c r="X156" s="70">
        <v>0</v>
      </c>
      <c r="Y156" s="70">
        <v>0</v>
      </c>
      <c r="Z156" s="70">
        <v>0</v>
      </c>
      <c r="AA156" s="70">
        <v>1</v>
      </c>
      <c r="AB156" s="70">
        <v>1</v>
      </c>
      <c r="AC156" s="70">
        <v>2</v>
      </c>
      <c r="AD156" s="70">
        <v>11</v>
      </c>
      <c r="AE156" s="70">
        <v>91</v>
      </c>
      <c r="AF156" s="70">
        <v>328</v>
      </c>
      <c r="AG156" s="70">
        <v>662</v>
      </c>
      <c r="AH156" s="70">
        <v>1078</v>
      </c>
      <c r="AI156" s="70">
        <v>1545</v>
      </c>
      <c r="AJ156" s="70">
        <v>2109</v>
      </c>
      <c r="AK156" s="70">
        <v>2737</v>
      </c>
      <c r="AL156" s="70">
        <v>3454</v>
      </c>
      <c r="AM156" s="70">
        <v>4231</v>
      </c>
      <c r="AN156" s="70">
        <v>5088</v>
      </c>
      <c r="AO156" s="70">
        <v>5989</v>
      </c>
      <c r="AP156" s="70">
        <v>6953</v>
      </c>
      <c r="AQ156" s="70">
        <v>7992</v>
      </c>
      <c r="AR156" s="70">
        <v>9174</v>
      </c>
      <c r="AS156" s="70">
        <v>10481</v>
      </c>
      <c r="AT156" s="70">
        <v>11846</v>
      </c>
      <c r="AU156" s="70">
        <v>13313</v>
      </c>
      <c r="AV156" s="70">
        <v>14794</v>
      </c>
      <c r="AW156" s="70">
        <v>16375</v>
      </c>
      <c r="AX156" s="70">
        <v>17980</v>
      </c>
      <c r="AY156" s="70">
        <v>19680</v>
      </c>
      <c r="AZ156" s="70">
        <v>21366</v>
      </c>
    </row>
    <row r="157" spans="1:52" x14ac:dyDescent="0.35">
      <c r="A157" s="69" t="s">
        <v>893</v>
      </c>
      <c r="B157" s="70"/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/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15</v>
      </c>
      <c r="S158" s="68">
        <v>19</v>
      </c>
      <c r="T158" s="68">
        <v>25</v>
      </c>
      <c r="U158" s="68">
        <v>30</v>
      </c>
      <c r="V158" s="68">
        <v>38</v>
      </c>
      <c r="W158" s="68">
        <v>1</v>
      </c>
      <c r="X158" s="68">
        <v>0</v>
      </c>
      <c r="Y158" s="68">
        <v>0</v>
      </c>
      <c r="Z158" s="68">
        <v>0</v>
      </c>
      <c r="AA158" s="68">
        <v>0</v>
      </c>
      <c r="AB158" s="68">
        <v>0</v>
      </c>
      <c r="AC158" s="68">
        <v>0</v>
      </c>
      <c r="AD158" s="68">
        <v>0</v>
      </c>
      <c r="AE158" s="68">
        <v>0</v>
      </c>
      <c r="AF158" s="68">
        <v>501</v>
      </c>
      <c r="AG158" s="68">
        <v>1526</v>
      </c>
      <c r="AH158" s="68">
        <v>2735</v>
      </c>
      <c r="AI158" s="68">
        <v>4072</v>
      </c>
      <c r="AJ158" s="68">
        <v>5614</v>
      </c>
      <c r="AK158" s="68">
        <v>7274</v>
      </c>
      <c r="AL158" s="68">
        <v>9154</v>
      </c>
      <c r="AM158" s="68">
        <v>11194</v>
      </c>
      <c r="AN158" s="68">
        <v>13358</v>
      </c>
      <c r="AO158" s="68">
        <v>15650</v>
      </c>
      <c r="AP158" s="68">
        <v>18085</v>
      </c>
      <c r="AQ158" s="68">
        <v>20813</v>
      </c>
      <c r="AR158" s="68">
        <v>23821</v>
      </c>
      <c r="AS158" s="68">
        <v>27042</v>
      </c>
      <c r="AT158" s="68">
        <v>30477</v>
      </c>
      <c r="AU158" s="68">
        <v>34146</v>
      </c>
      <c r="AV158" s="68">
        <v>37800</v>
      </c>
      <c r="AW158" s="68">
        <v>41771</v>
      </c>
      <c r="AX158" s="68">
        <v>45776</v>
      </c>
      <c r="AY158" s="68">
        <v>49997</v>
      </c>
      <c r="AZ158" s="68">
        <v>54155</v>
      </c>
    </row>
    <row r="159" spans="1:52" x14ac:dyDescent="0.35">
      <c r="A159" s="69" t="s">
        <v>888</v>
      </c>
      <c r="B159" s="70"/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1</v>
      </c>
      <c r="V159" s="70">
        <v>3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233</v>
      </c>
      <c r="AG159" s="70">
        <v>774</v>
      </c>
      <c r="AH159" s="70">
        <v>1496</v>
      </c>
      <c r="AI159" s="70">
        <v>2375</v>
      </c>
      <c r="AJ159" s="70">
        <v>3465</v>
      </c>
      <c r="AK159" s="70">
        <v>4719</v>
      </c>
      <c r="AL159" s="70">
        <v>6212</v>
      </c>
      <c r="AM159" s="70">
        <v>7920</v>
      </c>
      <c r="AN159" s="70">
        <v>9770</v>
      </c>
      <c r="AO159" s="70">
        <v>11808</v>
      </c>
      <c r="AP159" s="70">
        <v>14003</v>
      </c>
      <c r="AQ159" s="70">
        <v>16524</v>
      </c>
      <c r="AR159" s="70">
        <v>19292</v>
      </c>
      <c r="AS159" s="70">
        <v>22302</v>
      </c>
      <c r="AT159" s="70">
        <v>25510</v>
      </c>
      <c r="AU159" s="70">
        <v>29002</v>
      </c>
      <c r="AV159" s="70">
        <v>32473</v>
      </c>
      <c r="AW159" s="70">
        <v>36291</v>
      </c>
      <c r="AX159" s="70">
        <v>40121</v>
      </c>
      <c r="AY159" s="70">
        <v>44202</v>
      </c>
      <c r="AZ159" s="70">
        <v>48195</v>
      </c>
    </row>
    <row r="160" spans="1:52" x14ac:dyDescent="0.35">
      <c r="A160" s="71" t="s">
        <v>894</v>
      </c>
      <c r="B160" s="55"/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15</v>
      </c>
      <c r="S160" s="55">
        <v>19</v>
      </c>
      <c r="T160" s="55">
        <v>25</v>
      </c>
      <c r="U160" s="55">
        <v>29</v>
      </c>
      <c r="V160" s="55">
        <v>35</v>
      </c>
      <c r="W160" s="55">
        <v>1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268</v>
      </c>
      <c r="AG160" s="55">
        <v>752</v>
      </c>
      <c r="AH160" s="55">
        <v>1239</v>
      </c>
      <c r="AI160" s="55">
        <v>1697</v>
      </c>
      <c r="AJ160" s="55">
        <v>2149</v>
      </c>
      <c r="AK160" s="55">
        <v>2555</v>
      </c>
      <c r="AL160" s="55">
        <v>2942</v>
      </c>
      <c r="AM160" s="55">
        <v>3274</v>
      </c>
      <c r="AN160" s="55">
        <v>3588</v>
      </c>
      <c r="AO160" s="55">
        <v>3842</v>
      </c>
      <c r="AP160" s="55">
        <v>4082</v>
      </c>
      <c r="AQ160" s="55">
        <v>4289</v>
      </c>
      <c r="AR160" s="55">
        <v>4529</v>
      </c>
      <c r="AS160" s="55">
        <v>4740</v>
      </c>
      <c r="AT160" s="55">
        <v>4967</v>
      </c>
      <c r="AU160" s="55">
        <v>5144</v>
      </c>
      <c r="AV160" s="55">
        <v>5327</v>
      </c>
      <c r="AW160" s="55">
        <v>5480</v>
      </c>
      <c r="AX160" s="55">
        <v>5655</v>
      </c>
      <c r="AY160" s="55">
        <v>5795</v>
      </c>
      <c r="AZ160" s="55">
        <v>5960</v>
      </c>
    </row>
    <row r="161" spans="1:52" x14ac:dyDescent="0.35">
      <c r="A161" s="65" t="s">
        <v>899</v>
      </c>
      <c r="B161" s="66"/>
      <c r="C161" s="66">
        <v>121488</v>
      </c>
      <c r="D161" s="66">
        <v>111287</v>
      </c>
      <c r="E161" s="66">
        <v>91964</v>
      </c>
      <c r="F161" s="66">
        <v>139184</v>
      </c>
      <c r="G161" s="66">
        <v>92586</v>
      </c>
      <c r="H161" s="66">
        <v>106397</v>
      </c>
      <c r="I161" s="66">
        <v>109655</v>
      </c>
      <c r="J161" s="66">
        <v>100600</v>
      </c>
      <c r="K161" s="66">
        <v>55214</v>
      </c>
      <c r="L161" s="66">
        <v>117495</v>
      </c>
      <c r="M161" s="66">
        <v>100246</v>
      </c>
      <c r="N161" s="66">
        <v>100651</v>
      </c>
      <c r="O161" s="66">
        <v>122888</v>
      </c>
      <c r="P161" s="66">
        <v>103192</v>
      </c>
      <c r="Q161" s="66">
        <v>111307</v>
      </c>
      <c r="R161" s="66">
        <v>96910</v>
      </c>
      <c r="S161" s="66">
        <v>103872</v>
      </c>
      <c r="T161" s="66">
        <v>108968</v>
      </c>
      <c r="U161" s="66">
        <v>110807</v>
      </c>
      <c r="V161" s="66">
        <v>112156</v>
      </c>
      <c r="W161" s="66">
        <v>113993</v>
      </c>
      <c r="X161" s="66">
        <v>115076</v>
      </c>
      <c r="Y161" s="66">
        <v>116659</v>
      </c>
      <c r="Z161" s="66">
        <v>118286</v>
      </c>
      <c r="AA161" s="66">
        <v>120086</v>
      </c>
      <c r="AB161" s="66">
        <v>121113</v>
      </c>
      <c r="AC161" s="66">
        <v>122385</v>
      </c>
      <c r="AD161" s="66">
        <v>123785</v>
      </c>
      <c r="AE161" s="66">
        <v>125152</v>
      </c>
      <c r="AF161" s="66">
        <v>126531</v>
      </c>
      <c r="AG161" s="66">
        <v>127883</v>
      </c>
      <c r="AH161" s="66">
        <v>129484</v>
      </c>
      <c r="AI161" s="66">
        <v>130259</v>
      </c>
      <c r="AJ161" s="66">
        <v>131757</v>
      </c>
      <c r="AK161" s="66">
        <v>133281</v>
      </c>
      <c r="AL161" s="66">
        <v>134844</v>
      </c>
      <c r="AM161" s="66">
        <v>136442</v>
      </c>
      <c r="AN161" s="66">
        <v>138082</v>
      </c>
      <c r="AO161" s="66">
        <v>139699</v>
      </c>
      <c r="AP161" s="66">
        <v>141414</v>
      </c>
      <c r="AQ161" s="66">
        <v>143238</v>
      </c>
      <c r="AR161" s="66">
        <v>145071</v>
      </c>
      <c r="AS161" s="66">
        <v>146943</v>
      </c>
      <c r="AT161" s="66">
        <v>148765</v>
      </c>
      <c r="AU161" s="66">
        <v>150711</v>
      </c>
      <c r="AV161" s="66">
        <v>152606</v>
      </c>
      <c r="AW161" s="66">
        <v>154523</v>
      </c>
      <c r="AX161" s="66">
        <v>156480</v>
      </c>
      <c r="AY161" s="66">
        <v>158491</v>
      </c>
      <c r="AZ161" s="66">
        <v>160598</v>
      </c>
    </row>
    <row r="162" spans="1:52" x14ac:dyDescent="0.35">
      <c r="A162" s="67" t="s">
        <v>878</v>
      </c>
      <c r="B162" s="68"/>
      <c r="C162" s="68">
        <v>121488</v>
      </c>
      <c r="D162" s="68">
        <v>111287</v>
      </c>
      <c r="E162" s="68">
        <v>91964</v>
      </c>
      <c r="F162" s="68">
        <v>139184</v>
      </c>
      <c r="G162" s="68">
        <v>92586</v>
      </c>
      <c r="H162" s="68">
        <v>106397</v>
      </c>
      <c r="I162" s="68">
        <v>109655</v>
      </c>
      <c r="J162" s="68">
        <v>100600</v>
      </c>
      <c r="K162" s="68">
        <v>55214</v>
      </c>
      <c r="L162" s="68">
        <v>117495</v>
      </c>
      <c r="M162" s="68">
        <v>100246</v>
      </c>
      <c r="N162" s="68">
        <v>100651</v>
      </c>
      <c r="O162" s="68">
        <v>122888</v>
      </c>
      <c r="P162" s="68">
        <v>103192</v>
      </c>
      <c r="Q162" s="68">
        <v>111307</v>
      </c>
      <c r="R162" s="68">
        <v>96908</v>
      </c>
      <c r="S162" s="68">
        <v>103870</v>
      </c>
      <c r="T162" s="68">
        <v>108964</v>
      </c>
      <c r="U162" s="68">
        <v>110802</v>
      </c>
      <c r="V162" s="68">
        <v>112149</v>
      </c>
      <c r="W162" s="68">
        <v>113993</v>
      </c>
      <c r="X162" s="68">
        <v>115076</v>
      </c>
      <c r="Y162" s="68">
        <v>116659</v>
      </c>
      <c r="Z162" s="68">
        <v>118286</v>
      </c>
      <c r="AA162" s="68">
        <v>120086</v>
      </c>
      <c r="AB162" s="68">
        <v>121113</v>
      </c>
      <c r="AC162" s="68">
        <v>122385</v>
      </c>
      <c r="AD162" s="68">
        <v>123783</v>
      </c>
      <c r="AE162" s="68">
        <v>125136</v>
      </c>
      <c r="AF162" s="68">
        <v>126335</v>
      </c>
      <c r="AG162" s="68">
        <v>127350</v>
      </c>
      <c r="AH162" s="68">
        <v>128570</v>
      </c>
      <c r="AI162" s="68">
        <v>128906</v>
      </c>
      <c r="AJ162" s="68">
        <v>129928</v>
      </c>
      <c r="AK162" s="68">
        <v>130922</v>
      </c>
      <c r="AL162" s="68">
        <v>131920</v>
      </c>
      <c r="AM162" s="68">
        <v>132898</v>
      </c>
      <c r="AN162" s="68">
        <v>133890</v>
      </c>
      <c r="AO162" s="68">
        <v>134817</v>
      </c>
      <c r="AP162" s="68">
        <v>135805</v>
      </c>
      <c r="AQ162" s="68">
        <v>136808</v>
      </c>
      <c r="AR162" s="68">
        <v>137779</v>
      </c>
      <c r="AS162" s="68">
        <v>138728</v>
      </c>
      <c r="AT162" s="68">
        <v>139594</v>
      </c>
      <c r="AU162" s="68">
        <v>140503</v>
      </c>
      <c r="AV162" s="68">
        <v>141367</v>
      </c>
      <c r="AW162" s="68">
        <v>142161</v>
      </c>
      <c r="AX162" s="68">
        <v>143034</v>
      </c>
      <c r="AY162" s="68">
        <v>143885</v>
      </c>
      <c r="AZ162" s="68">
        <v>144714</v>
      </c>
    </row>
    <row r="163" spans="1:52" x14ac:dyDescent="0.35">
      <c r="A163" s="69" t="s">
        <v>880</v>
      </c>
      <c r="B163" s="70"/>
      <c r="C163" s="70">
        <v>121488</v>
      </c>
      <c r="D163" s="70">
        <v>111287</v>
      </c>
      <c r="E163" s="70">
        <v>91964</v>
      </c>
      <c r="F163" s="70">
        <v>139184</v>
      </c>
      <c r="G163" s="70">
        <v>92586</v>
      </c>
      <c r="H163" s="70">
        <v>106397</v>
      </c>
      <c r="I163" s="70">
        <v>109655</v>
      </c>
      <c r="J163" s="70">
        <v>100600</v>
      </c>
      <c r="K163" s="70">
        <v>55214</v>
      </c>
      <c r="L163" s="70">
        <v>117495</v>
      </c>
      <c r="M163" s="70">
        <v>100246</v>
      </c>
      <c r="N163" s="70">
        <v>100651</v>
      </c>
      <c r="O163" s="70">
        <v>122888</v>
      </c>
      <c r="P163" s="70">
        <v>103192</v>
      </c>
      <c r="Q163" s="70">
        <v>111307</v>
      </c>
      <c r="R163" s="70">
        <v>96897</v>
      </c>
      <c r="S163" s="70">
        <v>103854</v>
      </c>
      <c r="T163" s="70">
        <v>108944</v>
      </c>
      <c r="U163" s="70">
        <v>110778</v>
      </c>
      <c r="V163" s="70">
        <v>112117</v>
      </c>
      <c r="W163" s="70">
        <v>113952</v>
      </c>
      <c r="X163" s="70">
        <v>115025</v>
      </c>
      <c r="Y163" s="70">
        <v>116595</v>
      </c>
      <c r="Z163" s="70">
        <v>118206</v>
      </c>
      <c r="AA163" s="70">
        <v>119982</v>
      </c>
      <c r="AB163" s="70">
        <v>120981</v>
      </c>
      <c r="AC163" s="70">
        <v>122221</v>
      </c>
      <c r="AD163" s="70">
        <v>123579</v>
      </c>
      <c r="AE163" s="70">
        <v>124879</v>
      </c>
      <c r="AF163" s="70">
        <v>126017</v>
      </c>
      <c r="AG163" s="70">
        <v>126953</v>
      </c>
      <c r="AH163" s="70">
        <v>128073</v>
      </c>
      <c r="AI163" s="70">
        <v>128298</v>
      </c>
      <c r="AJ163" s="70">
        <v>129166</v>
      </c>
      <c r="AK163" s="70">
        <v>129975</v>
      </c>
      <c r="AL163" s="70">
        <v>130741</v>
      </c>
      <c r="AM163" s="70">
        <v>131429</v>
      </c>
      <c r="AN163" s="70">
        <v>132063</v>
      </c>
      <c r="AO163" s="70">
        <v>132542</v>
      </c>
      <c r="AP163" s="70">
        <v>132981</v>
      </c>
      <c r="AQ163" s="70">
        <v>133313</v>
      </c>
      <c r="AR163" s="70">
        <v>133470</v>
      </c>
      <c r="AS163" s="70">
        <v>133423</v>
      </c>
      <c r="AT163" s="70">
        <v>133111</v>
      </c>
      <c r="AU163" s="70">
        <v>132609</v>
      </c>
      <c r="AV163" s="70">
        <v>131826</v>
      </c>
      <c r="AW163" s="70">
        <v>130703</v>
      </c>
      <c r="AX163" s="70">
        <v>129384</v>
      </c>
      <c r="AY163" s="70">
        <v>127739</v>
      </c>
      <c r="AZ163" s="70">
        <v>125829</v>
      </c>
    </row>
    <row r="164" spans="1:52" x14ac:dyDescent="0.35">
      <c r="A164" s="69" t="s">
        <v>881</v>
      </c>
      <c r="B164" s="70"/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1</v>
      </c>
      <c r="U164" s="70">
        <v>1</v>
      </c>
      <c r="V164" s="70">
        <v>2</v>
      </c>
      <c r="W164" s="70">
        <v>2</v>
      </c>
      <c r="X164" s="70">
        <v>3</v>
      </c>
      <c r="Y164" s="70">
        <v>5</v>
      </c>
      <c r="Z164" s="70">
        <v>7</v>
      </c>
      <c r="AA164" s="70">
        <v>11</v>
      </c>
      <c r="AB164" s="70">
        <v>15</v>
      </c>
      <c r="AC164" s="70">
        <v>20</v>
      </c>
      <c r="AD164" s="70">
        <v>26</v>
      </c>
      <c r="AE164" s="70">
        <v>35</v>
      </c>
      <c r="AF164" s="70">
        <v>46</v>
      </c>
      <c r="AG164" s="70">
        <v>59</v>
      </c>
      <c r="AH164" s="70">
        <v>80</v>
      </c>
      <c r="AI164" s="70">
        <v>100</v>
      </c>
      <c r="AJ164" s="70">
        <v>132</v>
      </c>
      <c r="AK164" s="70">
        <v>171</v>
      </c>
      <c r="AL164" s="70">
        <v>221</v>
      </c>
      <c r="AM164" s="70">
        <v>286</v>
      </c>
      <c r="AN164" s="70">
        <v>363</v>
      </c>
      <c r="AO164" s="70">
        <v>463</v>
      </c>
      <c r="AP164" s="70">
        <v>589</v>
      </c>
      <c r="AQ164" s="70">
        <v>745</v>
      </c>
      <c r="AR164" s="70">
        <v>938</v>
      </c>
      <c r="AS164" s="70">
        <v>1174</v>
      </c>
      <c r="AT164" s="70">
        <v>1456</v>
      </c>
      <c r="AU164" s="70">
        <v>1794</v>
      </c>
      <c r="AV164" s="70">
        <v>2192</v>
      </c>
      <c r="AW164" s="70">
        <v>2651</v>
      </c>
      <c r="AX164" s="70">
        <v>3172</v>
      </c>
      <c r="AY164" s="70">
        <v>3751</v>
      </c>
      <c r="AZ164" s="70">
        <v>4369</v>
      </c>
    </row>
    <row r="165" spans="1:52" x14ac:dyDescent="0.35">
      <c r="A165" s="69" t="s">
        <v>898</v>
      </c>
      <c r="B165" s="70"/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11</v>
      </c>
      <c r="S165" s="70">
        <v>16</v>
      </c>
      <c r="T165" s="70">
        <v>19</v>
      </c>
      <c r="U165" s="70">
        <v>23</v>
      </c>
      <c r="V165" s="70">
        <v>29</v>
      </c>
      <c r="W165" s="70">
        <v>37</v>
      </c>
      <c r="X165" s="70">
        <v>46</v>
      </c>
      <c r="Y165" s="70">
        <v>57</v>
      </c>
      <c r="Z165" s="70">
        <v>68</v>
      </c>
      <c r="AA165" s="70">
        <v>86</v>
      </c>
      <c r="AB165" s="70">
        <v>103</v>
      </c>
      <c r="AC165" s="70">
        <v>126</v>
      </c>
      <c r="AD165" s="70">
        <v>154</v>
      </c>
      <c r="AE165" s="70">
        <v>187</v>
      </c>
      <c r="AF165" s="70">
        <v>226</v>
      </c>
      <c r="AG165" s="70">
        <v>275</v>
      </c>
      <c r="AH165" s="70">
        <v>329</v>
      </c>
      <c r="AI165" s="70">
        <v>392</v>
      </c>
      <c r="AJ165" s="70">
        <v>472</v>
      </c>
      <c r="AK165" s="70">
        <v>566</v>
      </c>
      <c r="AL165" s="70">
        <v>681</v>
      </c>
      <c r="AM165" s="70">
        <v>815</v>
      </c>
      <c r="AN165" s="70">
        <v>979</v>
      </c>
      <c r="AO165" s="70">
        <v>1171</v>
      </c>
      <c r="AP165" s="70">
        <v>1400</v>
      </c>
      <c r="AQ165" s="70">
        <v>1665</v>
      </c>
      <c r="AR165" s="70">
        <v>1980</v>
      </c>
      <c r="AS165" s="70">
        <v>2344</v>
      </c>
      <c r="AT165" s="70">
        <v>2764</v>
      </c>
      <c r="AU165" s="70">
        <v>3244</v>
      </c>
      <c r="AV165" s="70">
        <v>3792</v>
      </c>
      <c r="AW165" s="70">
        <v>4410</v>
      </c>
      <c r="AX165" s="70">
        <v>5109</v>
      </c>
      <c r="AY165" s="70">
        <v>5890</v>
      </c>
      <c r="AZ165" s="70">
        <v>6781</v>
      </c>
    </row>
    <row r="166" spans="1:52" x14ac:dyDescent="0.35">
      <c r="A166" s="69" t="s">
        <v>892</v>
      </c>
      <c r="B166" s="70"/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1</v>
      </c>
      <c r="W166" s="70">
        <v>2</v>
      </c>
      <c r="X166" s="70">
        <v>2</v>
      </c>
      <c r="Y166" s="70">
        <v>2</v>
      </c>
      <c r="Z166" s="70">
        <v>5</v>
      </c>
      <c r="AA166" s="70">
        <v>7</v>
      </c>
      <c r="AB166" s="70">
        <v>14</v>
      </c>
      <c r="AC166" s="70">
        <v>18</v>
      </c>
      <c r="AD166" s="70">
        <v>24</v>
      </c>
      <c r="AE166" s="70">
        <v>35</v>
      </c>
      <c r="AF166" s="70">
        <v>46</v>
      </c>
      <c r="AG166" s="70">
        <v>63</v>
      </c>
      <c r="AH166" s="70">
        <v>88</v>
      </c>
      <c r="AI166" s="70">
        <v>116</v>
      </c>
      <c r="AJ166" s="70">
        <v>158</v>
      </c>
      <c r="AK166" s="70">
        <v>210</v>
      </c>
      <c r="AL166" s="70">
        <v>277</v>
      </c>
      <c r="AM166" s="70">
        <v>368</v>
      </c>
      <c r="AN166" s="70">
        <v>485</v>
      </c>
      <c r="AO166" s="70">
        <v>641</v>
      </c>
      <c r="AP166" s="70">
        <v>835</v>
      </c>
      <c r="AQ166" s="70">
        <v>1085</v>
      </c>
      <c r="AR166" s="70">
        <v>1391</v>
      </c>
      <c r="AS166" s="70">
        <v>1787</v>
      </c>
      <c r="AT166" s="70">
        <v>2263</v>
      </c>
      <c r="AU166" s="70">
        <v>2856</v>
      </c>
      <c r="AV166" s="70">
        <v>3557</v>
      </c>
      <c r="AW166" s="70">
        <v>4397</v>
      </c>
      <c r="AX166" s="70">
        <v>5369</v>
      </c>
      <c r="AY166" s="70">
        <v>6505</v>
      </c>
      <c r="AZ166" s="70">
        <v>7735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/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2</v>
      </c>
      <c r="AE172" s="68">
        <v>16</v>
      </c>
      <c r="AF172" s="68">
        <v>67</v>
      </c>
      <c r="AG172" s="68">
        <v>141</v>
      </c>
      <c r="AH172" s="68">
        <v>226</v>
      </c>
      <c r="AI172" s="68">
        <v>327</v>
      </c>
      <c r="AJ172" s="68">
        <v>440</v>
      </c>
      <c r="AK172" s="68">
        <v>566</v>
      </c>
      <c r="AL172" s="68">
        <v>707</v>
      </c>
      <c r="AM172" s="68">
        <v>860</v>
      </c>
      <c r="AN172" s="68">
        <v>1026</v>
      </c>
      <c r="AO172" s="68">
        <v>1202</v>
      </c>
      <c r="AP172" s="68">
        <v>1385</v>
      </c>
      <c r="AQ172" s="68">
        <v>1588</v>
      </c>
      <c r="AR172" s="68">
        <v>1807</v>
      </c>
      <c r="AS172" s="68">
        <v>2043</v>
      </c>
      <c r="AT172" s="68">
        <v>2291</v>
      </c>
      <c r="AU172" s="68">
        <v>2552</v>
      </c>
      <c r="AV172" s="68">
        <v>2819</v>
      </c>
      <c r="AW172" s="68">
        <v>3098</v>
      </c>
      <c r="AX172" s="68">
        <v>3375</v>
      </c>
      <c r="AY172" s="68">
        <v>3667</v>
      </c>
      <c r="AZ172" s="68">
        <v>4000</v>
      </c>
    </row>
    <row r="173" spans="1:52" x14ac:dyDescent="0.35">
      <c r="A173" s="69" t="s">
        <v>884</v>
      </c>
      <c r="B173" s="70"/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/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/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2</v>
      </c>
      <c r="AE175" s="70">
        <v>16</v>
      </c>
      <c r="AF175" s="70">
        <v>67</v>
      </c>
      <c r="AG175" s="70">
        <v>141</v>
      </c>
      <c r="AH175" s="70">
        <v>226</v>
      </c>
      <c r="AI175" s="70">
        <v>327</v>
      </c>
      <c r="AJ175" s="70">
        <v>440</v>
      </c>
      <c r="AK175" s="70">
        <v>566</v>
      </c>
      <c r="AL175" s="70">
        <v>707</v>
      </c>
      <c r="AM175" s="70">
        <v>860</v>
      </c>
      <c r="AN175" s="70">
        <v>1026</v>
      </c>
      <c r="AO175" s="70">
        <v>1202</v>
      </c>
      <c r="AP175" s="70">
        <v>1385</v>
      </c>
      <c r="AQ175" s="70">
        <v>1588</v>
      </c>
      <c r="AR175" s="70">
        <v>1807</v>
      </c>
      <c r="AS175" s="70">
        <v>2043</v>
      </c>
      <c r="AT175" s="70">
        <v>2291</v>
      </c>
      <c r="AU175" s="70">
        <v>2552</v>
      </c>
      <c r="AV175" s="70">
        <v>2819</v>
      </c>
      <c r="AW175" s="70">
        <v>3098</v>
      </c>
      <c r="AX175" s="70">
        <v>3375</v>
      </c>
      <c r="AY175" s="70">
        <v>3667</v>
      </c>
      <c r="AZ175" s="70">
        <v>4000</v>
      </c>
    </row>
    <row r="176" spans="1:52" x14ac:dyDescent="0.35">
      <c r="A176" s="69" t="s">
        <v>893</v>
      </c>
      <c r="B176" s="70"/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/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2</v>
      </c>
      <c r="S177" s="68">
        <v>2</v>
      </c>
      <c r="T177" s="68">
        <v>4</v>
      </c>
      <c r="U177" s="68">
        <v>5</v>
      </c>
      <c r="V177" s="68">
        <v>7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8">
        <v>0</v>
      </c>
      <c r="AF177" s="68">
        <v>129</v>
      </c>
      <c r="AG177" s="68">
        <v>392</v>
      </c>
      <c r="AH177" s="68">
        <v>688</v>
      </c>
      <c r="AI177" s="68">
        <v>1026</v>
      </c>
      <c r="AJ177" s="68">
        <v>1389</v>
      </c>
      <c r="AK177" s="68">
        <v>1793</v>
      </c>
      <c r="AL177" s="68">
        <v>2217</v>
      </c>
      <c r="AM177" s="68">
        <v>2684</v>
      </c>
      <c r="AN177" s="68">
        <v>3166</v>
      </c>
      <c r="AO177" s="68">
        <v>3680</v>
      </c>
      <c r="AP177" s="68">
        <v>4224</v>
      </c>
      <c r="AQ177" s="68">
        <v>4842</v>
      </c>
      <c r="AR177" s="68">
        <v>5485</v>
      </c>
      <c r="AS177" s="68">
        <v>6172</v>
      </c>
      <c r="AT177" s="68">
        <v>6880</v>
      </c>
      <c r="AU177" s="68">
        <v>7656</v>
      </c>
      <c r="AV177" s="68">
        <v>8420</v>
      </c>
      <c r="AW177" s="68">
        <v>9264</v>
      </c>
      <c r="AX177" s="68">
        <v>10071</v>
      </c>
      <c r="AY177" s="68">
        <v>10939</v>
      </c>
      <c r="AZ177" s="68">
        <v>11884</v>
      </c>
    </row>
    <row r="178" spans="1:52" x14ac:dyDescent="0.35">
      <c r="A178" s="69" t="s">
        <v>888</v>
      </c>
      <c r="B178" s="70"/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59</v>
      </c>
      <c r="AG178" s="70">
        <v>196</v>
      </c>
      <c r="AH178" s="70">
        <v>374</v>
      </c>
      <c r="AI178" s="70">
        <v>593</v>
      </c>
      <c r="AJ178" s="70">
        <v>849</v>
      </c>
      <c r="AK178" s="70">
        <v>1151</v>
      </c>
      <c r="AL178" s="70">
        <v>1488</v>
      </c>
      <c r="AM178" s="70">
        <v>1876</v>
      </c>
      <c r="AN178" s="70">
        <v>2292</v>
      </c>
      <c r="AO178" s="70">
        <v>2748</v>
      </c>
      <c r="AP178" s="70">
        <v>3241</v>
      </c>
      <c r="AQ178" s="70">
        <v>3811</v>
      </c>
      <c r="AR178" s="70">
        <v>4409</v>
      </c>
      <c r="AS178" s="70">
        <v>5051</v>
      </c>
      <c r="AT178" s="70">
        <v>5721</v>
      </c>
      <c r="AU178" s="70">
        <v>6457</v>
      </c>
      <c r="AV178" s="70">
        <v>7192</v>
      </c>
      <c r="AW178" s="70">
        <v>8004</v>
      </c>
      <c r="AX178" s="70">
        <v>8783</v>
      </c>
      <c r="AY178" s="70">
        <v>9625</v>
      </c>
      <c r="AZ178" s="70">
        <v>10529</v>
      </c>
    </row>
    <row r="179" spans="1:52" x14ac:dyDescent="0.35">
      <c r="A179" s="71" t="s">
        <v>894</v>
      </c>
      <c r="B179" s="55"/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2</v>
      </c>
      <c r="S179" s="55">
        <v>2</v>
      </c>
      <c r="T179" s="55">
        <v>4</v>
      </c>
      <c r="U179" s="55">
        <v>5</v>
      </c>
      <c r="V179" s="55">
        <v>7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70</v>
      </c>
      <c r="AG179" s="55">
        <v>196</v>
      </c>
      <c r="AH179" s="55">
        <v>314</v>
      </c>
      <c r="AI179" s="55">
        <v>433</v>
      </c>
      <c r="AJ179" s="55">
        <v>540</v>
      </c>
      <c r="AK179" s="55">
        <v>642</v>
      </c>
      <c r="AL179" s="55">
        <v>729</v>
      </c>
      <c r="AM179" s="55">
        <v>808</v>
      </c>
      <c r="AN179" s="55">
        <v>874</v>
      </c>
      <c r="AO179" s="55">
        <v>932</v>
      </c>
      <c r="AP179" s="55">
        <v>983</v>
      </c>
      <c r="AQ179" s="55">
        <v>1031</v>
      </c>
      <c r="AR179" s="55">
        <v>1076</v>
      </c>
      <c r="AS179" s="55">
        <v>1121</v>
      </c>
      <c r="AT179" s="55">
        <v>1159</v>
      </c>
      <c r="AU179" s="55">
        <v>1199</v>
      </c>
      <c r="AV179" s="55">
        <v>1228</v>
      </c>
      <c r="AW179" s="55">
        <v>1260</v>
      </c>
      <c r="AX179" s="55">
        <v>1288</v>
      </c>
      <c r="AY179" s="55">
        <v>1314</v>
      </c>
      <c r="AZ179" s="55">
        <v>1355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/>
      <c r="C181" s="62">
        <v>540.5</v>
      </c>
      <c r="D181" s="62">
        <v>700</v>
      </c>
      <c r="E181" s="62">
        <v>1060</v>
      </c>
      <c r="F181" s="62">
        <v>948.5</v>
      </c>
      <c r="G181" s="62">
        <v>664</v>
      </c>
      <c r="H181" s="62">
        <v>628.5</v>
      </c>
      <c r="I181" s="62">
        <v>610.5</v>
      </c>
      <c r="J181" s="62">
        <v>720</v>
      </c>
      <c r="K181" s="62">
        <v>368.5</v>
      </c>
      <c r="L181" s="62">
        <v>456.5</v>
      </c>
      <c r="M181" s="62">
        <v>519.5</v>
      </c>
      <c r="N181" s="62">
        <v>556.5</v>
      </c>
      <c r="O181" s="62">
        <v>389</v>
      </c>
      <c r="P181" s="62">
        <v>368</v>
      </c>
      <c r="Q181" s="62">
        <v>281</v>
      </c>
      <c r="R181" s="62">
        <v>2615.0711122553439</v>
      </c>
      <c r="S181" s="62">
        <v>3020.137830106718</v>
      </c>
      <c r="T181" s="62">
        <v>3041.1408268196692</v>
      </c>
      <c r="U181" s="62">
        <v>2898.2554959363779</v>
      </c>
      <c r="V181" s="62">
        <v>2733.9472404075582</v>
      </c>
      <c r="W181" s="62">
        <v>2646.0683631358288</v>
      </c>
      <c r="X181" s="62">
        <v>2539.2846246004228</v>
      </c>
      <c r="Y181" s="62">
        <v>2487.1753238782971</v>
      </c>
      <c r="Z181" s="62">
        <v>2411.367812697416</v>
      </c>
      <c r="AA181" s="62">
        <v>2348.7325312791045</v>
      </c>
      <c r="AB181" s="62">
        <v>2316.8019252672234</v>
      </c>
      <c r="AC181" s="62">
        <v>2293.5618373570614</v>
      </c>
      <c r="AD181" s="62">
        <v>2215.9122596429042</v>
      </c>
      <c r="AE181" s="62">
        <v>2206.780847042266</v>
      </c>
      <c r="AF181" s="62">
        <v>2162.3152091426</v>
      </c>
      <c r="AG181" s="62">
        <v>3603.7205253609859</v>
      </c>
      <c r="AH181" s="62">
        <v>1780.5815810828644</v>
      </c>
      <c r="AI181" s="62">
        <v>1879.5597184232461</v>
      </c>
      <c r="AJ181" s="62">
        <v>1954.9267174868403</v>
      </c>
      <c r="AK181" s="62">
        <v>2046.6747970265453</v>
      </c>
      <c r="AL181" s="62">
        <v>2147.1844597989384</v>
      </c>
      <c r="AM181" s="62">
        <v>2224.8741949286541</v>
      </c>
      <c r="AN181" s="62">
        <v>2285.712195999075</v>
      </c>
      <c r="AO181" s="62">
        <v>2391.7333961057511</v>
      </c>
      <c r="AP181" s="62">
        <v>2411.1067389528598</v>
      </c>
      <c r="AQ181" s="62">
        <v>2365.2095462243851</v>
      </c>
      <c r="AR181" s="62">
        <v>2435.0160877886401</v>
      </c>
      <c r="AS181" s="62">
        <v>2453.5596345134613</v>
      </c>
      <c r="AT181" s="62">
        <v>2484.6677940549416</v>
      </c>
      <c r="AU181" s="62">
        <v>2490.5053081970455</v>
      </c>
      <c r="AV181" s="62">
        <v>2532.8726291196767</v>
      </c>
      <c r="AW181" s="62">
        <v>2692.8365102197563</v>
      </c>
      <c r="AX181" s="62">
        <v>2729.3323177807856</v>
      </c>
      <c r="AY181" s="62">
        <v>2734.0215115695828</v>
      </c>
      <c r="AZ181" s="62">
        <v>2763.2217646402596</v>
      </c>
    </row>
    <row r="182" spans="1:52" x14ac:dyDescent="0.35">
      <c r="A182" s="63" t="s">
        <v>857</v>
      </c>
      <c r="B182" s="64"/>
      <c r="C182" s="64">
        <v>439</v>
      </c>
      <c r="D182" s="64">
        <v>575</v>
      </c>
      <c r="E182" s="64">
        <v>943.5</v>
      </c>
      <c r="F182" s="64">
        <v>605</v>
      </c>
      <c r="G182" s="64">
        <v>436</v>
      </c>
      <c r="H182" s="64">
        <v>441</v>
      </c>
      <c r="I182" s="64">
        <v>460</v>
      </c>
      <c r="J182" s="64">
        <v>645</v>
      </c>
      <c r="K182" s="64">
        <v>362.5</v>
      </c>
      <c r="L182" s="64">
        <v>450</v>
      </c>
      <c r="M182" s="64">
        <v>443</v>
      </c>
      <c r="N182" s="64">
        <v>532</v>
      </c>
      <c r="O182" s="64">
        <v>333.5</v>
      </c>
      <c r="P182" s="64">
        <v>342</v>
      </c>
      <c r="Q182" s="64">
        <v>249</v>
      </c>
      <c r="R182" s="64">
        <v>2255.7057535061131</v>
      </c>
      <c r="S182" s="64">
        <v>2461.0083413942621</v>
      </c>
      <c r="T182" s="64">
        <v>2409.3373525360871</v>
      </c>
      <c r="U182" s="64">
        <v>2314.6896594443479</v>
      </c>
      <c r="V182" s="64">
        <v>2183.0466696536978</v>
      </c>
      <c r="W182" s="64">
        <v>2122.0066792503799</v>
      </c>
      <c r="X182" s="64">
        <v>2033.4060549264548</v>
      </c>
      <c r="Y182" s="64">
        <v>2013.0560630765094</v>
      </c>
      <c r="Z182" s="64">
        <v>1956.5492761021001</v>
      </c>
      <c r="AA182" s="64">
        <v>1912.5110686818443</v>
      </c>
      <c r="AB182" s="64">
        <v>1888.5890710752415</v>
      </c>
      <c r="AC182" s="64">
        <v>1875.7193230130583</v>
      </c>
      <c r="AD182" s="64">
        <v>1806.9205376110988</v>
      </c>
      <c r="AE182" s="64">
        <v>1806.9263537770566</v>
      </c>
      <c r="AF182" s="64">
        <v>1765.2323961908305</v>
      </c>
      <c r="AG182" s="64">
        <v>2933.354300110801</v>
      </c>
      <c r="AH182" s="64">
        <v>1459.058405140988</v>
      </c>
      <c r="AI182" s="64">
        <v>1542.4881601082866</v>
      </c>
      <c r="AJ182" s="64">
        <v>1594.6420158754786</v>
      </c>
      <c r="AK182" s="64">
        <v>1673.2206064914224</v>
      </c>
      <c r="AL182" s="64">
        <v>1738.9931343311393</v>
      </c>
      <c r="AM182" s="64">
        <v>1805.4050807920555</v>
      </c>
      <c r="AN182" s="64">
        <v>1865.2981072755254</v>
      </c>
      <c r="AO182" s="64">
        <v>1935.5784571991712</v>
      </c>
      <c r="AP182" s="64">
        <v>1929.5578669031618</v>
      </c>
      <c r="AQ182" s="64">
        <v>1933.6092759707915</v>
      </c>
      <c r="AR182" s="64">
        <v>1974.6513196517542</v>
      </c>
      <c r="AS182" s="64">
        <v>1984.6829415884265</v>
      </c>
      <c r="AT182" s="64">
        <v>2017.7370698142824</v>
      </c>
      <c r="AU182" s="64">
        <v>2005.6202222454635</v>
      </c>
      <c r="AV182" s="64">
        <v>2050.6173797743818</v>
      </c>
      <c r="AW182" s="64">
        <v>2157.3827359067163</v>
      </c>
      <c r="AX182" s="64">
        <v>2188.5087202727454</v>
      </c>
      <c r="AY182" s="64">
        <v>2197.4293973716449</v>
      </c>
      <c r="AZ182" s="64">
        <v>2225.0189882239365</v>
      </c>
    </row>
    <row r="183" spans="1:52" x14ac:dyDescent="0.35">
      <c r="A183" s="73" t="s">
        <v>900</v>
      </c>
      <c r="B183" s="68"/>
      <c r="C183" s="68">
        <v>282.5</v>
      </c>
      <c r="D183" s="68">
        <v>376.5</v>
      </c>
      <c r="E183" s="68">
        <v>522.5</v>
      </c>
      <c r="F183" s="68">
        <v>336</v>
      </c>
      <c r="G183" s="68">
        <v>281.5</v>
      </c>
      <c r="H183" s="68">
        <v>196.5</v>
      </c>
      <c r="I183" s="68">
        <v>203</v>
      </c>
      <c r="J183" s="68">
        <v>279.5</v>
      </c>
      <c r="K183" s="68">
        <v>149.5</v>
      </c>
      <c r="L183" s="68">
        <v>223.5</v>
      </c>
      <c r="M183" s="68">
        <v>267</v>
      </c>
      <c r="N183" s="68">
        <v>242</v>
      </c>
      <c r="O183" s="68">
        <v>220.5</v>
      </c>
      <c r="P183" s="68">
        <v>199.5</v>
      </c>
      <c r="Q183" s="68">
        <v>137.5</v>
      </c>
      <c r="R183" s="68">
        <v>973.94361810510793</v>
      </c>
      <c r="S183" s="68">
        <v>1119.1134664740321</v>
      </c>
      <c r="T183" s="68">
        <v>1083.655799043024</v>
      </c>
      <c r="U183" s="68">
        <v>1041.2157531482146</v>
      </c>
      <c r="V183" s="68">
        <v>975.32311578688905</v>
      </c>
      <c r="W183" s="68">
        <v>949.62458314697574</v>
      </c>
      <c r="X183" s="68">
        <v>914.64834149014337</v>
      </c>
      <c r="Y183" s="68">
        <v>895.79827951094035</v>
      </c>
      <c r="Z183" s="68">
        <v>865.20766877261121</v>
      </c>
      <c r="AA183" s="68">
        <v>840.72721306774474</v>
      </c>
      <c r="AB183" s="68">
        <v>838.40514921207762</v>
      </c>
      <c r="AC183" s="68">
        <v>833.772743061146</v>
      </c>
      <c r="AD183" s="68">
        <v>784.12474281121945</v>
      </c>
      <c r="AE183" s="68">
        <v>794.24522004971527</v>
      </c>
      <c r="AF183" s="68">
        <v>757.47808281729601</v>
      </c>
      <c r="AG183" s="68">
        <v>1317.6251048558515</v>
      </c>
      <c r="AH183" s="68">
        <v>606.23514312721136</v>
      </c>
      <c r="AI183" s="68">
        <v>640.48263954852439</v>
      </c>
      <c r="AJ183" s="68">
        <v>660.96366707430127</v>
      </c>
      <c r="AK183" s="68">
        <v>689.01643668103884</v>
      </c>
      <c r="AL183" s="68">
        <v>714.04568947364862</v>
      </c>
      <c r="AM183" s="68">
        <v>736.60384813709925</v>
      </c>
      <c r="AN183" s="68">
        <v>779.90278521808909</v>
      </c>
      <c r="AO183" s="68">
        <v>808.55772724033568</v>
      </c>
      <c r="AP183" s="68">
        <v>801.18737063918479</v>
      </c>
      <c r="AQ183" s="68">
        <v>782.08645757844613</v>
      </c>
      <c r="AR183" s="68">
        <v>781.3423483730578</v>
      </c>
      <c r="AS183" s="68">
        <v>770.30162559137125</v>
      </c>
      <c r="AT183" s="68">
        <v>793.15513843392091</v>
      </c>
      <c r="AU183" s="68">
        <v>756.41620157918851</v>
      </c>
      <c r="AV183" s="68">
        <v>771.91097254659235</v>
      </c>
      <c r="AW183" s="68">
        <v>832.11670595029864</v>
      </c>
      <c r="AX183" s="68">
        <v>849.70706715908193</v>
      </c>
      <c r="AY183" s="68">
        <v>850.23920311841721</v>
      </c>
      <c r="AZ183" s="68">
        <v>862.46614909077505</v>
      </c>
    </row>
    <row r="184" spans="1:52" x14ac:dyDescent="0.35">
      <c r="A184" s="74" t="s">
        <v>880</v>
      </c>
      <c r="B184" s="70"/>
      <c r="C184" s="70">
        <v>103.5</v>
      </c>
      <c r="D184" s="70">
        <v>142</v>
      </c>
      <c r="E184" s="70">
        <v>130.5</v>
      </c>
      <c r="F184" s="70">
        <v>180</v>
      </c>
      <c r="G184" s="70">
        <v>67.5</v>
      </c>
      <c r="H184" s="70">
        <v>77.5</v>
      </c>
      <c r="I184" s="70">
        <v>99</v>
      </c>
      <c r="J184" s="70">
        <v>73</v>
      </c>
      <c r="K184" s="70">
        <v>53.5</v>
      </c>
      <c r="L184" s="70">
        <v>58</v>
      </c>
      <c r="M184" s="70">
        <v>133.5</v>
      </c>
      <c r="N184" s="70">
        <v>131</v>
      </c>
      <c r="O184" s="70">
        <v>72.5</v>
      </c>
      <c r="P184" s="70">
        <v>79</v>
      </c>
      <c r="Q184" s="70">
        <v>43</v>
      </c>
      <c r="R184" s="70">
        <v>323.46029609609343</v>
      </c>
      <c r="S184" s="70">
        <v>377.40187740612657</v>
      </c>
      <c r="T184" s="70">
        <v>361.98398360214588</v>
      </c>
      <c r="U184" s="70">
        <v>342.72581506234155</v>
      </c>
      <c r="V184" s="70">
        <v>319.50088037292204</v>
      </c>
      <c r="W184" s="70">
        <v>310.91360866628418</v>
      </c>
      <c r="X184" s="70">
        <v>299.03077591997658</v>
      </c>
      <c r="Y184" s="70">
        <v>288.3429407405186</v>
      </c>
      <c r="Z184" s="70">
        <v>276.4036136856858</v>
      </c>
      <c r="AA184" s="70">
        <v>270.34358125829209</v>
      </c>
      <c r="AB184" s="70">
        <v>265.73753210846644</v>
      </c>
      <c r="AC184" s="70">
        <v>261.98959445156413</v>
      </c>
      <c r="AD184" s="70">
        <v>244.41371314197926</v>
      </c>
      <c r="AE184" s="70">
        <v>247.1750717897055</v>
      </c>
      <c r="AF184" s="70">
        <v>232.46872345634461</v>
      </c>
      <c r="AG184" s="70">
        <v>392.28807627025265</v>
      </c>
      <c r="AH184" s="70">
        <v>185.07870107644771</v>
      </c>
      <c r="AI184" s="70">
        <v>192.88561002519614</v>
      </c>
      <c r="AJ184" s="70">
        <v>201.12186476503396</v>
      </c>
      <c r="AK184" s="70">
        <v>204.84543147967452</v>
      </c>
      <c r="AL184" s="70">
        <v>204.46219327866365</v>
      </c>
      <c r="AM184" s="70">
        <v>209.25603889132645</v>
      </c>
      <c r="AN184" s="70">
        <v>216.25568514030573</v>
      </c>
      <c r="AO184" s="70">
        <v>220.00877323933472</v>
      </c>
      <c r="AP184" s="70">
        <v>217.20242420890696</v>
      </c>
      <c r="AQ184" s="70">
        <v>205.30263155324008</v>
      </c>
      <c r="AR184" s="70">
        <v>206.25473625853124</v>
      </c>
      <c r="AS184" s="70">
        <v>194.86480824941026</v>
      </c>
      <c r="AT184" s="70">
        <v>196.80923190430275</v>
      </c>
      <c r="AU184" s="70">
        <v>178.76002021455642</v>
      </c>
      <c r="AV184" s="70">
        <v>178.31942818599674</v>
      </c>
      <c r="AW184" s="70">
        <v>187.23244363126946</v>
      </c>
      <c r="AX184" s="70">
        <v>187.04939489677668</v>
      </c>
      <c r="AY184" s="70">
        <v>184.99880143436886</v>
      </c>
      <c r="AZ184" s="70">
        <v>181.50233962393062</v>
      </c>
    </row>
    <row r="185" spans="1:52" x14ac:dyDescent="0.35">
      <c r="A185" s="74" t="s">
        <v>901</v>
      </c>
      <c r="B185" s="70"/>
      <c r="C185" s="70">
        <v>179</v>
      </c>
      <c r="D185" s="70">
        <v>234.5</v>
      </c>
      <c r="E185" s="70">
        <v>392</v>
      </c>
      <c r="F185" s="70">
        <v>156</v>
      </c>
      <c r="G185" s="70">
        <v>214</v>
      </c>
      <c r="H185" s="70">
        <v>119</v>
      </c>
      <c r="I185" s="70">
        <v>104</v>
      </c>
      <c r="J185" s="70">
        <v>206.5</v>
      </c>
      <c r="K185" s="70">
        <v>96</v>
      </c>
      <c r="L185" s="70">
        <v>165.5</v>
      </c>
      <c r="M185" s="70">
        <v>133.5</v>
      </c>
      <c r="N185" s="70">
        <v>111</v>
      </c>
      <c r="O185" s="70">
        <v>148</v>
      </c>
      <c r="P185" s="70">
        <v>120.5</v>
      </c>
      <c r="Q185" s="70">
        <v>94.5</v>
      </c>
      <c r="R185" s="70">
        <v>650.4833220090145</v>
      </c>
      <c r="S185" s="70">
        <v>741.71158906790549</v>
      </c>
      <c r="T185" s="70">
        <v>721.67181544087816</v>
      </c>
      <c r="U185" s="70">
        <v>698.48993808587306</v>
      </c>
      <c r="V185" s="70">
        <v>655.82223541396695</v>
      </c>
      <c r="W185" s="70">
        <v>638.71097448069156</v>
      </c>
      <c r="X185" s="70">
        <v>615.61756557016679</v>
      </c>
      <c r="Y185" s="70">
        <v>607.4553387704218</v>
      </c>
      <c r="Z185" s="70">
        <v>588.80405508692547</v>
      </c>
      <c r="AA185" s="70">
        <v>570.38363180945271</v>
      </c>
      <c r="AB185" s="70">
        <v>572.66761710361118</v>
      </c>
      <c r="AC185" s="70">
        <v>571.78314860958187</v>
      </c>
      <c r="AD185" s="70">
        <v>539.71102966924013</v>
      </c>
      <c r="AE185" s="70">
        <v>547.07014826000977</v>
      </c>
      <c r="AF185" s="70">
        <v>525.00935936095141</v>
      </c>
      <c r="AG185" s="70">
        <v>925.337028585599</v>
      </c>
      <c r="AH185" s="70">
        <v>421.15644205076359</v>
      </c>
      <c r="AI185" s="70">
        <v>447.59702952332827</v>
      </c>
      <c r="AJ185" s="70">
        <v>459.84180230926734</v>
      </c>
      <c r="AK185" s="70">
        <v>484.17100520136438</v>
      </c>
      <c r="AL185" s="70">
        <v>509.58349619498495</v>
      </c>
      <c r="AM185" s="70">
        <v>527.34780924577274</v>
      </c>
      <c r="AN185" s="70">
        <v>563.64710007778342</v>
      </c>
      <c r="AO185" s="70">
        <v>588.54895400100099</v>
      </c>
      <c r="AP185" s="70">
        <v>583.98494643027789</v>
      </c>
      <c r="AQ185" s="70">
        <v>576.78382602520605</v>
      </c>
      <c r="AR185" s="70">
        <v>575.08761211452656</v>
      </c>
      <c r="AS185" s="70">
        <v>575.43681734196093</v>
      </c>
      <c r="AT185" s="70">
        <v>596.34590652961811</v>
      </c>
      <c r="AU185" s="70">
        <v>577.65618136463206</v>
      </c>
      <c r="AV185" s="70">
        <v>593.59154436059566</v>
      </c>
      <c r="AW185" s="70">
        <v>644.88426231902918</v>
      </c>
      <c r="AX185" s="70">
        <v>662.65767226230525</v>
      </c>
      <c r="AY185" s="70">
        <v>665.24040168404838</v>
      </c>
      <c r="AZ185" s="70">
        <v>680.9638094668444</v>
      </c>
    </row>
    <row r="186" spans="1:52" x14ac:dyDescent="0.35">
      <c r="A186" s="73" t="s">
        <v>864</v>
      </c>
      <c r="B186" s="68"/>
      <c r="C186" s="68">
        <v>38.5</v>
      </c>
      <c r="D186" s="68">
        <v>19</v>
      </c>
      <c r="E186" s="68">
        <v>25</v>
      </c>
      <c r="F186" s="68">
        <v>32</v>
      </c>
      <c r="G186" s="68">
        <v>25.5</v>
      </c>
      <c r="H186" s="68">
        <v>18</v>
      </c>
      <c r="I186" s="68">
        <v>25</v>
      </c>
      <c r="J186" s="68">
        <v>54.5</v>
      </c>
      <c r="K186" s="68">
        <v>50.5</v>
      </c>
      <c r="L186" s="68">
        <v>13</v>
      </c>
      <c r="M186" s="68">
        <v>19</v>
      </c>
      <c r="N186" s="68">
        <v>5</v>
      </c>
      <c r="O186" s="68">
        <v>12</v>
      </c>
      <c r="P186" s="68">
        <v>4</v>
      </c>
      <c r="Q186" s="68">
        <v>10</v>
      </c>
      <c r="R186" s="68">
        <v>39.571068873421225</v>
      </c>
      <c r="S186" s="68">
        <v>67.155693240100646</v>
      </c>
      <c r="T186" s="68">
        <v>64.179194317930737</v>
      </c>
      <c r="U186" s="68">
        <v>68.547732870655906</v>
      </c>
      <c r="V186" s="68">
        <v>70.405581286381221</v>
      </c>
      <c r="W186" s="68">
        <v>68.64422060351842</v>
      </c>
      <c r="X186" s="68">
        <v>73.134979380932634</v>
      </c>
      <c r="Y186" s="68">
        <v>70.13372724160638</v>
      </c>
      <c r="Z186" s="68">
        <v>59.268231315967725</v>
      </c>
      <c r="AA186" s="68">
        <v>68.83793438232793</v>
      </c>
      <c r="AB186" s="68">
        <v>70.973362474670921</v>
      </c>
      <c r="AC186" s="68">
        <v>77.637082246801086</v>
      </c>
      <c r="AD186" s="68">
        <v>75.695889539960888</v>
      </c>
      <c r="AE186" s="68">
        <v>70.572319990622972</v>
      </c>
      <c r="AF186" s="68">
        <v>64.387500538919738</v>
      </c>
      <c r="AG186" s="68">
        <v>90.480037099335476</v>
      </c>
      <c r="AH186" s="68">
        <v>63.465500269478589</v>
      </c>
      <c r="AI186" s="68">
        <v>64.327500450513668</v>
      </c>
      <c r="AJ186" s="68">
        <v>61.877615876175419</v>
      </c>
      <c r="AK186" s="68">
        <v>66.627739240400444</v>
      </c>
      <c r="AL186" s="68">
        <v>66.245807535891089</v>
      </c>
      <c r="AM186" s="68">
        <v>68.349112898476562</v>
      </c>
      <c r="AN186" s="68">
        <v>74.832314430348362</v>
      </c>
      <c r="AO186" s="68">
        <v>66.674360347310611</v>
      </c>
      <c r="AP186" s="68">
        <v>62.296308114718805</v>
      </c>
      <c r="AQ186" s="68">
        <v>65.509203088097664</v>
      </c>
      <c r="AR186" s="68">
        <v>67.929268942857959</v>
      </c>
      <c r="AS186" s="68">
        <v>69.749375147811676</v>
      </c>
      <c r="AT186" s="68">
        <v>66.212964533328417</v>
      </c>
      <c r="AU186" s="68">
        <v>64.330398787945768</v>
      </c>
      <c r="AV186" s="68">
        <v>73.955050374859766</v>
      </c>
      <c r="AW186" s="68">
        <v>70.597929398900504</v>
      </c>
      <c r="AX186" s="68">
        <v>75.608981020907351</v>
      </c>
      <c r="AY186" s="68">
        <v>79.311876179273639</v>
      </c>
      <c r="AZ186" s="68">
        <v>82.468296353325684</v>
      </c>
    </row>
    <row r="187" spans="1:52" x14ac:dyDescent="0.35">
      <c r="A187" s="73" t="s">
        <v>865</v>
      </c>
      <c r="B187" s="68"/>
      <c r="C187" s="68">
        <v>118</v>
      </c>
      <c r="D187" s="68">
        <v>179.5</v>
      </c>
      <c r="E187" s="68">
        <v>396</v>
      </c>
      <c r="F187" s="68">
        <v>237</v>
      </c>
      <c r="G187" s="68">
        <v>129</v>
      </c>
      <c r="H187" s="68">
        <v>226.5</v>
      </c>
      <c r="I187" s="68">
        <v>232</v>
      </c>
      <c r="J187" s="68">
        <v>311</v>
      </c>
      <c r="K187" s="68">
        <v>162.5</v>
      </c>
      <c r="L187" s="68">
        <v>213.5</v>
      </c>
      <c r="M187" s="68">
        <v>157</v>
      </c>
      <c r="N187" s="68">
        <v>285</v>
      </c>
      <c r="O187" s="68">
        <v>101</v>
      </c>
      <c r="P187" s="68">
        <v>138.5</v>
      </c>
      <c r="Q187" s="68">
        <v>101.5</v>
      </c>
      <c r="R187" s="68">
        <v>1242.1910665275836</v>
      </c>
      <c r="S187" s="68">
        <v>1274.7391816801291</v>
      </c>
      <c r="T187" s="68">
        <v>1261.5023591751324</v>
      </c>
      <c r="U187" s="68">
        <v>1204.9261734254774</v>
      </c>
      <c r="V187" s="68">
        <v>1137.3179725804273</v>
      </c>
      <c r="W187" s="68">
        <v>1103.7378754998856</v>
      </c>
      <c r="X187" s="68">
        <v>1045.6227340553787</v>
      </c>
      <c r="Y187" s="68">
        <v>1047.1240563239628</v>
      </c>
      <c r="Z187" s="68">
        <v>1032.0733760135213</v>
      </c>
      <c r="AA187" s="68">
        <v>1002.9459212317718</v>
      </c>
      <c r="AB187" s="68">
        <v>979.21055938849292</v>
      </c>
      <c r="AC187" s="68">
        <v>964.3094977051112</v>
      </c>
      <c r="AD187" s="68">
        <v>947.09990525991839</v>
      </c>
      <c r="AE187" s="68">
        <v>942.10881373671839</v>
      </c>
      <c r="AF187" s="68">
        <v>943.36681283461462</v>
      </c>
      <c r="AG187" s="68">
        <v>1525.2491581556142</v>
      </c>
      <c r="AH187" s="68">
        <v>789.35776174429805</v>
      </c>
      <c r="AI187" s="68">
        <v>837.67802010924845</v>
      </c>
      <c r="AJ187" s="68">
        <v>871.80073292500174</v>
      </c>
      <c r="AK187" s="68">
        <v>917.57643056998313</v>
      </c>
      <c r="AL187" s="68">
        <v>958.70163732159961</v>
      </c>
      <c r="AM187" s="68">
        <v>1000.4521197564798</v>
      </c>
      <c r="AN187" s="68">
        <v>1010.5630076270879</v>
      </c>
      <c r="AO187" s="68">
        <v>1060.3463696115248</v>
      </c>
      <c r="AP187" s="68">
        <v>1066.0741881492581</v>
      </c>
      <c r="AQ187" s="68">
        <v>1086.0136153042477</v>
      </c>
      <c r="AR187" s="68">
        <v>1125.3797023358384</v>
      </c>
      <c r="AS187" s="68">
        <v>1144.6319408492436</v>
      </c>
      <c r="AT187" s="68">
        <v>1158.3689668470331</v>
      </c>
      <c r="AU187" s="68">
        <v>1184.8736218783292</v>
      </c>
      <c r="AV187" s="68">
        <v>1204.7513568529298</v>
      </c>
      <c r="AW187" s="68">
        <v>1254.6681005575169</v>
      </c>
      <c r="AX187" s="68">
        <v>1263.1926720927561</v>
      </c>
      <c r="AY187" s="68">
        <v>1267.878318073954</v>
      </c>
      <c r="AZ187" s="68">
        <v>1280.0845427798356</v>
      </c>
    </row>
    <row r="188" spans="1:52" x14ac:dyDescent="0.35">
      <c r="A188" s="63" t="s">
        <v>870</v>
      </c>
      <c r="B188" s="64"/>
      <c r="C188" s="64">
        <v>101.5</v>
      </c>
      <c r="D188" s="64">
        <v>125</v>
      </c>
      <c r="E188" s="64">
        <v>116.5</v>
      </c>
      <c r="F188" s="64">
        <v>343.5</v>
      </c>
      <c r="G188" s="64">
        <v>228</v>
      </c>
      <c r="H188" s="64">
        <v>187.5</v>
      </c>
      <c r="I188" s="64">
        <v>150.5</v>
      </c>
      <c r="J188" s="64">
        <v>75</v>
      </c>
      <c r="K188" s="64">
        <v>6</v>
      </c>
      <c r="L188" s="64">
        <v>6.5</v>
      </c>
      <c r="M188" s="64">
        <v>76.5</v>
      </c>
      <c r="N188" s="64">
        <v>24.5</v>
      </c>
      <c r="O188" s="64">
        <v>55.5</v>
      </c>
      <c r="P188" s="64">
        <v>26</v>
      </c>
      <c r="Q188" s="64">
        <v>32</v>
      </c>
      <c r="R188" s="64">
        <v>359.36535874923078</v>
      </c>
      <c r="S188" s="64">
        <v>559.1294887124559</v>
      </c>
      <c r="T188" s="64">
        <v>631.80347428358186</v>
      </c>
      <c r="U188" s="64">
        <v>583.56583649203026</v>
      </c>
      <c r="V188" s="64">
        <v>550.90057075386039</v>
      </c>
      <c r="W188" s="64">
        <v>524.06168388544904</v>
      </c>
      <c r="X188" s="64">
        <v>505.87856967396817</v>
      </c>
      <c r="Y188" s="64">
        <v>474.11926080178762</v>
      </c>
      <c r="Z188" s="64">
        <v>454.818536595316</v>
      </c>
      <c r="AA188" s="64">
        <v>436.22146259726037</v>
      </c>
      <c r="AB188" s="64">
        <v>428.21285419198193</v>
      </c>
      <c r="AC188" s="64">
        <v>417.84251434400312</v>
      </c>
      <c r="AD188" s="64">
        <v>408.99172203180524</v>
      </c>
      <c r="AE188" s="64">
        <v>399.8544932652095</v>
      </c>
      <c r="AF188" s="64">
        <v>397.08281295176931</v>
      </c>
      <c r="AG188" s="64">
        <v>670.36622525018481</v>
      </c>
      <c r="AH188" s="64">
        <v>321.52317594187627</v>
      </c>
      <c r="AI188" s="64">
        <v>337.07155831495953</v>
      </c>
      <c r="AJ188" s="64">
        <v>360.2847016113617</v>
      </c>
      <c r="AK188" s="64">
        <v>373.4541905351229</v>
      </c>
      <c r="AL188" s="64">
        <v>408.19132546779883</v>
      </c>
      <c r="AM188" s="64">
        <v>419.46911413659876</v>
      </c>
      <c r="AN188" s="64">
        <v>420.41408872354958</v>
      </c>
      <c r="AO188" s="64">
        <v>456.15493890657967</v>
      </c>
      <c r="AP188" s="64">
        <v>481.54887204969805</v>
      </c>
      <c r="AQ188" s="64">
        <v>431.60027025359352</v>
      </c>
      <c r="AR188" s="64">
        <v>460.36476813688603</v>
      </c>
      <c r="AS188" s="64">
        <v>468.87669292503472</v>
      </c>
      <c r="AT188" s="64">
        <v>466.93072424065895</v>
      </c>
      <c r="AU188" s="64">
        <v>484.88508595158197</v>
      </c>
      <c r="AV188" s="64">
        <v>482.25524934529511</v>
      </c>
      <c r="AW188" s="64">
        <v>535.45377431304007</v>
      </c>
      <c r="AX188" s="64">
        <v>540.82359750804017</v>
      </c>
      <c r="AY188" s="64">
        <v>536.59211419793792</v>
      </c>
      <c r="AZ188" s="64">
        <v>538.2027764163231</v>
      </c>
    </row>
    <row r="189" spans="1:52" x14ac:dyDescent="0.35">
      <c r="A189" s="75" t="s">
        <v>880</v>
      </c>
      <c r="B189" s="70"/>
      <c r="C189" s="70">
        <v>37</v>
      </c>
      <c r="D189" s="70">
        <v>44</v>
      </c>
      <c r="E189" s="70">
        <v>60</v>
      </c>
      <c r="F189" s="70">
        <v>177.5</v>
      </c>
      <c r="G189" s="70">
        <v>134.5</v>
      </c>
      <c r="H189" s="70">
        <v>77</v>
      </c>
      <c r="I189" s="70">
        <v>35.5</v>
      </c>
      <c r="J189" s="70">
        <v>22</v>
      </c>
      <c r="K189" s="70">
        <v>2.5</v>
      </c>
      <c r="L189" s="70">
        <v>4</v>
      </c>
      <c r="M189" s="70">
        <v>8</v>
      </c>
      <c r="N189" s="70">
        <v>14.5</v>
      </c>
      <c r="O189" s="70">
        <v>15</v>
      </c>
      <c r="P189" s="70">
        <v>8</v>
      </c>
      <c r="Q189" s="70">
        <v>0</v>
      </c>
      <c r="R189" s="70">
        <v>74.61775118167337</v>
      </c>
      <c r="S189" s="70">
        <v>133.03891851093442</v>
      </c>
      <c r="T189" s="70">
        <v>165.30769002263094</v>
      </c>
      <c r="U189" s="70">
        <v>151.96655910962812</v>
      </c>
      <c r="V189" s="70">
        <v>142.97701940700784</v>
      </c>
      <c r="W189" s="70">
        <v>136.40452831455627</v>
      </c>
      <c r="X189" s="70">
        <v>130.04894614511852</v>
      </c>
      <c r="Y189" s="70">
        <v>121.66403496531879</v>
      </c>
      <c r="Z189" s="70">
        <v>114.93607492106773</v>
      </c>
      <c r="AA189" s="70">
        <v>110.41112982902128</v>
      </c>
      <c r="AB189" s="70">
        <v>106.68709820729912</v>
      </c>
      <c r="AC189" s="70">
        <v>104.30635921464764</v>
      </c>
      <c r="AD189" s="70">
        <v>100.79592384485021</v>
      </c>
      <c r="AE189" s="70">
        <v>96.810221739258523</v>
      </c>
      <c r="AF189" s="70">
        <v>95.554976591696516</v>
      </c>
      <c r="AG189" s="70">
        <v>158.01053296372814</v>
      </c>
      <c r="AH189" s="70">
        <v>75.796063450678417</v>
      </c>
      <c r="AI189" s="70">
        <v>77.939706489893751</v>
      </c>
      <c r="AJ189" s="70">
        <v>81.749331947921277</v>
      </c>
      <c r="AK189" s="70">
        <v>84.481140980147913</v>
      </c>
      <c r="AL189" s="70">
        <v>90.357099985038985</v>
      </c>
      <c r="AM189" s="70">
        <v>92.558326524791951</v>
      </c>
      <c r="AN189" s="70">
        <v>90.523312554904294</v>
      </c>
      <c r="AO189" s="70">
        <v>97.088033178258385</v>
      </c>
      <c r="AP189" s="70">
        <v>104.55646834839355</v>
      </c>
      <c r="AQ189" s="70">
        <v>86.973069055592688</v>
      </c>
      <c r="AR189" s="70">
        <v>93.163338714638328</v>
      </c>
      <c r="AS189" s="70">
        <v>89.977623366459397</v>
      </c>
      <c r="AT189" s="70">
        <v>85.474098210802353</v>
      </c>
      <c r="AU189" s="70">
        <v>88.657252833091093</v>
      </c>
      <c r="AV189" s="70">
        <v>84.179830232156405</v>
      </c>
      <c r="AW189" s="70">
        <v>94.074060176084743</v>
      </c>
      <c r="AX189" s="70">
        <v>94.109531150565658</v>
      </c>
      <c r="AY189" s="70">
        <v>90.181330130921538</v>
      </c>
      <c r="AZ189" s="70">
        <v>88.932080239578681</v>
      </c>
    </row>
    <row r="190" spans="1:52" x14ac:dyDescent="0.35">
      <c r="A190" s="76" t="s">
        <v>901</v>
      </c>
      <c r="B190" s="55"/>
      <c r="C190" s="55">
        <v>64.5</v>
      </c>
      <c r="D190" s="55">
        <v>81</v>
      </c>
      <c r="E190" s="55">
        <v>56.5</v>
      </c>
      <c r="F190" s="55">
        <v>166</v>
      </c>
      <c r="G190" s="55">
        <v>93.5</v>
      </c>
      <c r="H190" s="55">
        <v>110.5</v>
      </c>
      <c r="I190" s="55">
        <v>115</v>
      </c>
      <c r="J190" s="55">
        <v>53</v>
      </c>
      <c r="K190" s="55">
        <v>3.5</v>
      </c>
      <c r="L190" s="55">
        <v>2.5</v>
      </c>
      <c r="M190" s="55">
        <v>68.5</v>
      </c>
      <c r="N190" s="55">
        <v>10</v>
      </c>
      <c r="O190" s="55">
        <v>40.5</v>
      </c>
      <c r="P190" s="55">
        <v>18</v>
      </c>
      <c r="Q190" s="55">
        <v>32</v>
      </c>
      <c r="R190" s="55">
        <v>284.7476075675574</v>
      </c>
      <c r="S190" s="55">
        <v>426.09057020152142</v>
      </c>
      <c r="T190" s="55">
        <v>466.49578426095093</v>
      </c>
      <c r="U190" s="55">
        <v>431.59927738240208</v>
      </c>
      <c r="V190" s="55">
        <v>407.92355134685261</v>
      </c>
      <c r="W190" s="55">
        <v>387.65715557089277</v>
      </c>
      <c r="X190" s="55">
        <v>375.82962352884965</v>
      </c>
      <c r="Y190" s="55">
        <v>352.4552258364688</v>
      </c>
      <c r="Z190" s="55">
        <v>339.8824616742483</v>
      </c>
      <c r="AA190" s="55">
        <v>325.81033276823911</v>
      </c>
      <c r="AB190" s="55">
        <v>321.5257559846828</v>
      </c>
      <c r="AC190" s="55">
        <v>313.53615512935545</v>
      </c>
      <c r="AD190" s="55">
        <v>308.19579818695502</v>
      </c>
      <c r="AE190" s="55">
        <v>303.04427152595099</v>
      </c>
      <c r="AF190" s="55">
        <v>301.5278363600728</v>
      </c>
      <c r="AG190" s="55">
        <v>512.3556922864567</v>
      </c>
      <c r="AH190" s="55">
        <v>245.72711249119786</v>
      </c>
      <c r="AI190" s="55">
        <v>259.13185182506578</v>
      </c>
      <c r="AJ190" s="55">
        <v>278.53536966344041</v>
      </c>
      <c r="AK190" s="55">
        <v>288.97304955497498</v>
      </c>
      <c r="AL190" s="55">
        <v>317.83422548275985</v>
      </c>
      <c r="AM190" s="55">
        <v>326.91078761180682</v>
      </c>
      <c r="AN190" s="55">
        <v>329.89077616864529</v>
      </c>
      <c r="AO190" s="55">
        <v>359.06690572832127</v>
      </c>
      <c r="AP190" s="55">
        <v>376.99240370130451</v>
      </c>
      <c r="AQ190" s="55">
        <v>344.62720119800082</v>
      </c>
      <c r="AR190" s="55">
        <v>367.20142942224771</v>
      </c>
      <c r="AS190" s="55">
        <v>378.89906955857532</v>
      </c>
      <c r="AT190" s="55">
        <v>381.45662602985658</v>
      </c>
      <c r="AU190" s="55">
        <v>396.22783311849088</v>
      </c>
      <c r="AV190" s="55">
        <v>398.07541911313871</v>
      </c>
      <c r="AW190" s="55">
        <v>441.37971413695533</v>
      </c>
      <c r="AX190" s="55">
        <v>446.71406635747456</v>
      </c>
      <c r="AY190" s="55">
        <v>446.41078406701644</v>
      </c>
      <c r="AZ190" s="55">
        <v>449.27069617674448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/>
      <c r="C192" s="62">
        <v>0</v>
      </c>
      <c r="D192" s="62">
        <v>0</v>
      </c>
      <c r="E192" s="62">
        <v>0</v>
      </c>
      <c r="F192" s="62">
        <v>0</v>
      </c>
      <c r="G192" s="62">
        <v>0</v>
      </c>
      <c r="H192" s="62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2">
        <v>0</v>
      </c>
      <c r="AN192" s="62">
        <v>0</v>
      </c>
      <c r="AO192" s="62">
        <v>0</v>
      </c>
      <c r="AP192" s="62">
        <v>0</v>
      </c>
      <c r="AQ192" s="62">
        <v>0</v>
      </c>
      <c r="AR192" s="62">
        <v>0</v>
      </c>
      <c r="AS192" s="62">
        <v>0</v>
      </c>
      <c r="AT192" s="62">
        <v>0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2">
        <v>0</v>
      </c>
    </row>
    <row r="193" spans="1:52" x14ac:dyDescent="0.35">
      <c r="A193" s="63" t="s">
        <v>857</v>
      </c>
      <c r="B193" s="64"/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  <c r="AQ193" s="64">
        <v>0</v>
      </c>
      <c r="AR193" s="64">
        <v>0</v>
      </c>
      <c r="AS193" s="64">
        <v>0</v>
      </c>
      <c r="AT193" s="64">
        <v>0</v>
      </c>
      <c r="AU193" s="64">
        <v>0</v>
      </c>
      <c r="AV193" s="64">
        <v>0</v>
      </c>
      <c r="AW193" s="64">
        <v>0</v>
      </c>
      <c r="AX193" s="64">
        <v>0</v>
      </c>
      <c r="AY193" s="64">
        <v>0</v>
      </c>
      <c r="AZ193" s="64">
        <v>0</v>
      </c>
    </row>
    <row r="194" spans="1:52" x14ac:dyDescent="0.35">
      <c r="A194" s="73" t="s">
        <v>867</v>
      </c>
      <c r="B194" s="68"/>
      <c r="C194" s="68">
        <v>0</v>
      </c>
      <c r="D194" s="68">
        <v>0</v>
      </c>
      <c r="E194" s="68">
        <v>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8">
        <v>0</v>
      </c>
      <c r="AQ194" s="68">
        <v>0</v>
      </c>
      <c r="AR194" s="68">
        <v>0</v>
      </c>
      <c r="AS194" s="68">
        <v>0</v>
      </c>
      <c r="AT194" s="68">
        <v>0</v>
      </c>
      <c r="AU194" s="68">
        <v>0</v>
      </c>
      <c r="AV194" s="68">
        <v>0</v>
      </c>
      <c r="AW194" s="68">
        <v>0</v>
      </c>
      <c r="AX194" s="68">
        <v>0</v>
      </c>
      <c r="AY194" s="68">
        <v>0</v>
      </c>
      <c r="AZ194" s="68">
        <v>0</v>
      </c>
    </row>
    <row r="195" spans="1:52" x14ac:dyDescent="0.35">
      <c r="A195" s="74" t="s">
        <v>902</v>
      </c>
      <c r="B195" s="70"/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35">
      <c r="A196" s="74" t="s">
        <v>903</v>
      </c>
      <c r="B196" s="70"/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35">
      <c r="A197" s="74" t="s">
        <v>904</v>
      </c>
      <c r="B197" s="70"/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/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/>
      <c r="C199" s="68">
        <v>0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8">
        <v>0</v>
      </c>
      <c r="AQ199" s="68">
        <v>0</v>
      </c>
      <c r="AR199" s="68">
        <v>0</v>
      </c>
      <c r="AS199" s="68">
        <v>0</v>
      </c>
      <c r="AT199" s="68">
        <v>0</v>
      </c>
      <c r="AU199" s="68">
        <v>0</v>
      </c>
      <c r="AV199" s="68">
        <v>0</v>
      </c>
      <c r="AW199" s="68">
        <v>0</v>
      </c>
      <c r="AX199" s="68">
        <v>0</v>
      </c>
      <c r="AY199" s="68">
        <v>0</v>
      </c>
      <c r="AZ199" s="68">
        <v>0</v>
      </c>
    </row>
    <row r="200" spans="1:52" x14ac:dyDescent="0.35">
      <c r="A200" s="74" t="s">
        <v>902</v>
      </c>
      <c r="B200" s="70"/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35">
      <c r="A201" s="74" t="s">
        <v>903</v>
      </c>
      <c r="B201" s="70"/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35">
      <c r="A202" s="74" t="s">
        <v>904</v>
      </c>
      <c r="B202" s="70"/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/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/>
      <c r="C204" s="68">
        <v>0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8"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8">
        <v>0</v>
      </c>
      <c r="AQ204" s="68">
        <v>0</v>
      </c>
      <c r="AR204" s="68">
        <v>0</v>
      </c>
      <c r="AS204" s="68">
        <v>0</v>
      </c>
      <c r="AT204" s="68">
        <v>0</v>
      </c>
      <c r="AU204" s="68">
        <v>0</v>
      </c>
      <c r="AV204" s="68">
        <v>0</v>
      </c>
      <c r="AW204" s="68">
        <v>0</v>
      </c>
      <c r="AX204" s="68">
        <v>0</v>
      </c>
      <c r="AY204" s="68">
        <v>0</v>
      </c>
      <c r="AZ204" s="68">
        <v>0</v>
      </c>
    </row>
    <row r="205" spans="1:52" x14ac:dyDescent="0.35">
      <c r="A205" s="74" t="s">
        <v>902</v>
      </c>
      <c r="B205" s="70"/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35">
      <c r="A206" s="74" t="s">
        <v>903</v>
      </c>
      <c r="B206" s="70"/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35">
      <c r="A207" s="74" t="s">
        <v>904</v>
      </c>
      <c r="B207" s="70"/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/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/>
      <c r="C209" s="64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0</v>
      </c>
      <c r="I209" s="64">
        <v>0</v>
      </c>
      <c r="J209" s="64">
        <v>0</v>
      </c>
      <c r="K209" s="64">
        <v>0</v>
      </c>
      <c r="L209" s="64">
        <v>0</v>
      </c>
      <c r="M209" s="64">
        <v>0</v>
      </c>
      <c r="N209" s="64">
        <v>0</v>
      </c>
      <c r="O209" s="64">
        <v>0</v>
      </c>
      <c r="P209" s="64">
        <v>0</v>
      </c>
      <c r="Q209" s="64">
        <v>0</v>
      </c>
      <c r="R209" s="64">
        <v>0</v>
      </c>
      <c r="S209" s="64">
        <v>0</v>
      </c>
      <c r="T209" s="64">
        <v>0</v>
      </c>
      <c r="U209" s="64">
        <v>0</v>
      </c>
      <c r="V209" s="64">
        <v>0</v>
      </c>
      <c r="W209" s="64">
        <v>0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  <c r="AQ209" s="64">
        <v>0</v>
      </c>
      <c r="AR209" s="64">
        <v>0</v>
      </c>
      <c r="AS209" s="64">
        <v>0</v>
      </c>
      <c r="AT209" s="64">
        <v>0</v>
      </c>
      <c r="AU209" s="64">
        <v>0</v>
      </c>
      <c r="AV209" s="64">
        <v>0</v>
      </c>
      <c r="AW209" s="64">
        <v>0</v>
      </c>
      <c r="AX209" s="64">
        <v>0</v>
      </c>
      <c r="AY209" s="64">
        <v>0</v>
      </c>
      <c r="AZ209" s="64">
        <v>0</v>
      </c>
    </row>
    <row r="210" spans="1:52" x14ac:dyDescent="0.35">
      <c r="A210" s="73" t="s">
        <v>874</v>
      </c>
      <c r="B210" s="68"/>
      <c r="C210" s="68">
        <v>0</v>
      </c>
      <c r="D210" s="68">
        <v>0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8">
        <v>0</v>
      </c>
      <c r="AQ210" s="68">
        <v>0</v>
      </c>
      <c r="AR210" s="68">
        <v>0</v>
      </c>
      <c r="AS210" s="68">
        <v>0</v>
      </c>
      <c r="AT210" s="68">
        <v>0</v>
      </c>
      <c r="AU210" s="68">
        <v>0</v>
      </c>
      <c r="AV210" s="68">
        <v>0</v>
      </c>
      <c r="AW210" s="68">
        <v>0</v>
      </c>
      <c r="AX210" s="68">
        <v>0</v>
      </c>
      <c r="AY210" s="68">
        <v>0</v>
      </c>
      <c r="AZ210" s="68">
        <v>0</v>
      </c>
    </row>
    <row r="211" spans="1:52" x14ac:dyDescent="0.35">
      <c r="A211" s="74" t="s">
        <v>902</v>
      </c>
      <c r="B211" s="70"/>
      <c r="C211" s="70">
        <v>0</v>
      </c>
      <c r="D211" s="70">
        <v>0</v>
      </c>
      <c r="E211" s="70">
        <v>0</v>
      </c>
      <c r="F211" s="70">
        <v>0</v>
      </c>
      <c r="G211" s="70">
        <v>0</v>
      </c>
      <c r="H211" s="70">
        <v>0</v>
      </c>
      <c r="I211" s="70">
        <v>0</v>
      </c>
      <c r="J211" s="70">
        <v>0</v>
      </c>
      <c r="K211" s="70">
        <v>0</v>
      </c>
      <c r="L211" s="70">
        <v>0</v>
      </c>
      <c r="M211" s="70">
        <v>0</v>
      </c>
      <c r="N211" s="70">
        <v>0</v>
      </c>
      <c r="O211" s="70">
        <v>0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35">
      <c r="A212" s="74" t="s">
        <v>903</v>
      </c>
      <c r="B212" s="70"/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35">
      <c r="A213" s="74" t="s">
        <v>904</v>
      </c>
      <c r="B213" s="70"/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/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/>
      <c r="C215" s="68">
        <v>0</v>
      </c>
      <c r="D215" s="68">
        <v>0</v>
      </c>
      <c r="E215" s="68">
        <v>0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8">
        <v>0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68">
        <v>0</v>
      </c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8">
        <v>0</v>
      </c>
      <c r="AQ215" s="68">
        <v>0</v>
      </c>
      <c r="AR215" s="68">
        <v>0</v>
      </c>
      <c r="AS215" s="68">
        <v>0</v>
      </c>
      <c r="AT215" s="68">
        <v>0</v>
      </c>
      <c r="AU215" s="68">
        <v>0</v>
      </c>
      <c r="AV215" s="68">
        <v>0</v>
      </c>
      <c r="AW215" s="68">
        <v>0</v>
      </c>
      <c r="AX215" s="68">
        <v>0</v>
      </c>
      <c r="AY215" s="68">
        <v>0</v>
      </c>
      <c r="AZ215" s="68">
        <v>0</v>
      </c>
    </row>
    <row r="216" spans="1:52" x14ac:dyDescent="0.35">
      <c r="A216" s="74" t="s">
        <v>902</v>
      </c>
      <c r="B216" s="70"/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35">
      <c r="A217" s="74" t="s">
        <v>903</v>
      </c>
      <c r="B217" s="70"/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35">
      <c r="A218" s="74" t="s">
        <v>904</v>
      </c>
      <c r="B218" s="70"/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/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/>
      <c r="C222" s="68">
        <v>38.218059794391507</v>
      </c>
      <c r="D222" s="68">
        <v>8.8382776312603983</v>
      </c>
      <c r="E222" s="68">
        <v>73.834555249744724</v>
      </c>
      <c r="F222" s="68">
        <v>24.14603132374198</v>
      </c>
      <c r="G222" s="68">
        <v>43.809262531644094</v>
      </c>
      <c r="H222" s="68">
        <v>160.21928059809392</v>
      </c>
      <c r="I222" s="68">
        <v>8.2523577398273957</v>
      </c>
      <c r="J222" s="68">
        <v>9.6522754938916275</v>
      </c>
      <c r="K222" s="68">
        <v>40.794073890561108</v>
      </c>
      <c r="L222" s="68">
        <v>7.1736247502500685</v>
      </c>
      <c r="M222" s="68">
        <v>1.0533443750867946</v>
      </c>
      <c r="N222" s="68">
        <v>0</v>
      </c>
      <c r="O222" s="68">
        <v>0.65039527550355414</v>
      </c>
      <c r="P222" s="68">
        <v>0</v>
      </c>
      <c r="Q222" s="68">
        <v>10.694253473933374</v>
      </c>
      <c r="R222" s="68">
        <v>38.08484330604589</v>
      </c>
      <c r="S222" s="68">
        <v>46.222481262543006</v>
      </c>
      <c r="T222" s="68">
        <v>49.64530291249622</v>
      </c>
      <c r="U222" s="68">
        <v>49.745488955804788</v>
      </c>
      <c r="V222" s="68">
        <v>49.851316486907251</v>
      </c>
      <c r="W222" s="68">
        <v>49.708477345755419</v>
      </c>
      <c r="X222" s="68">
        <v>45.717390098002141</v>
      </c>
      <c r="Y222" s="68">
        <v>45.865139214654072</v>
      </c>
      <c r="Z222" s="68">
        <v>44.370898987666457</v>
      </c>
      <c r="AA222" s="68">
        <v>46.625615974387919</v>
      </c>
      <c r="AB222" s="68">
        <v>44.612600830977044</v>
      </c>
      <c r="AC222" s="68">
        <v>43.479410262703034</v>
      </c>
      <c r="AD222" s="68">
        <v>43.389993152109191</v>
      </c>
      <c r="AE222" s="68">
        <v>41.321399478985867</v>
      </c>
      <c r="AF222" s="68">
        <v>49.362483260431354</v>
      </c>
      <c r="AG222" s="68">
        <v>40.343106328083245</v>
      </c>
      <c r="AH222" s="68">
        <v>40.414233918478367</v>
      </c>
      <c r="AI222" s="68">
        <v>40.481608213025822</v>
      </c>
      <c r="AJ222" s="68">
        <v>37.514154957926884</v>
      </c>
      <c r="AK222" s="68">
        <v>38.51924600427752</v>
      </c>
      <c r="AL222" s="68">
        <v>40.645000196042716</v>
      </c>
      <c r="AM222" s="68">
        <v>39.749657181161766</v>
      </c>
      <c r="AN222" s="68">
        <v>72.905038342883216</v>
      </c>
      <c r="AO222" s="68">
        <v>38.75151292462585</v>
      </c>
      <c r="AP222" s="68">
        <v>48.217772551956244</v>
      </c>
      <c r="AQ222" s="68">
        <v>46.419670919119419</v>
      </c>
      <c r="AR222" s="68">
        <v>42.48903810924903</v>
      </c>
      <c r="AS222" s="68">
        <v>47.139541024844647</v>
      </c>
      <c r="AT222" s="68">
        <v>44.115929653592339</v>
      </c>
      <c r="AU222" s="68">
        <v>50.699187735139247</v>
      </c>
      <c r="AV222" s="68">
        <v>40.180449068155589</v>
      </c>
      <c r="AW222" s="68">
        <v>41.623845117548598</v>
      </c>
      <c r="AX222" s="68">
        <v>44.360891481417291</v>
      </c>
      <c r="AY222" s="68">
        <v>36.633754024602204</v>
      </c>
      <c r="AZ222" s="68">
        <v>47.119995336084123</v>
      </c>
    </row>
    <row r="223" spans="1:52" x14ac:dyDescent="0.35">
      <c r="A223" s="75" t="s">
        <v>906</v>
      </c>
      <c r="B223" s="70"/>
      <c r="C223" s="70">
        <v>38.218059794391507</v>
      </c>
      <c r="D223" s="70">
        <v>8.8382776312603983</v>
      </c>
      <c r="E223" s="70">
        <v>73.834555249744724</v>
      </c>
      <c r="F223" s="70">
        <v>24.14603132374198</v>
      </c>
      <c r="G223" s="70">
        <v>43.809262531644094</v>
      </c>
      <c r="H223" s="70">
        <v>160.21928059809392</v>
      </c>
      <c r="I223" s="70">
        <v>8.2523577398273957</v>
      </c>
      <c r="J223" s="70">
        <v>9.6522754938916275</v>
      </c>
      <c r="K223" s="70">
        <v>40.794073890561108</v>
      </c>
      <c r="L223" s="70">
        <v>7.1736247502500685</v>
      </c>
      <c r="M223" s="70">
        <v>1.0533443750867946</v>
      </c>
      <c r="N223" s="70">
        <v>0</v>
      </c>
      <c r="O223" s="70">
        <v>0.65039527550355414</v>
      </c>
      <c r="P223" s="70">
        <v>0</v>
      </c>
      <c r="Q223" s="70">
        <v>10.694253473933374</v>
      </c>
      <c r="R223" s="70">
        <v>38.075164596465839</v>
      </c>
      <c r="S223" s="70">
        <v>46.209291150000247</v>
      </c>
      <c r="T223" s="70">
        <v>49.630126555772236</v>
      </c>
      <c r="U223" s="70">
        <v>49.729859959260693</v>
      </c>
      <c r="V223" s="70">
        <v>49.83536517831682</v>
      </c>
      <c r="W223" s="70">
        <v>49.692293550494</v>
      </c>
      <c r="X223" s="70">
        <v>45.70248594714019</v>
      </c>
      <c r="Y223" s="70">
        <v>45.85004254929737</v>
      </c>
      <c r="Z223" s="70">
        <v>44.35629683779807</v>
      </c>
      <c r="AA223" s="70">
        <v>46.610085663257273</v>
      </c>
      <c r="AB223" s="70">
        <v>44.5977290170432</v>
      </c>
      <c r="AC223" s="70">
        <v>43.464797415268464</v>
      </c>
      <c r="AD223" s="70">
        <v>43.375272079450838</v>
      </c>
      <c r="AE223" s="70">
        <v>41.30709169443174</v>
      </c>
      <c r="AF223" s="70">
        <v>49.345234012788708</v>
      </c>
      <c r="AG223" s="70">
        <v>40.328775503363083</v>
      </c>
      <c r="AH223" s="70">
        <v>40.399548916764971</v>
      </c>
      <c r="AI223" s="70">
        <v>40.466619603159209</v>
      </c>
      <c r="AJ223" s="70">
        <v>37.500127389747448</v>
      </c>
      <c r="AK223" s="70">
        <v>38.504357831724512</v>
      </c>
      <c r="AL223" s="70">
        <v>40.6287789773762</v>
      </c>
      <c r="AM223" s="70">
        <v>39.733271278955051</v>
      </c>
      <c r="AN223" s="70">
        <v>72.874735471038861</v>
      </c>
      <c r="AO223" s="70">
        <v>38.734954897155852</v>
      </c>
      <c r="AP223" s="70">
        <v>48.196440298314904</v>
      </c>
      <c r="AQ223" s="70">
        <v>46.397479828153344</v>
      </c>
      <c r="AR223" s="70">
        <v>42.467492277586416</v>
      </c>
      <c r="AS223" s="70">
        <v>47.113333289017241</v>
      </c>
      <c r="AT223" s="70">
        <v>44.07745783900409</v>
      </c>
      <c r="AU223" s="70">
        <v>50.670010141152325</v>
      </c>
      <c r="AV223" s="70">
        <v>40.153444878012472</v>
      </c>
      <c r="AW223" s="70">
        <v>41.591183161549296</v>
      </c>
      <c r="AX223" s="70">
        <v>44.320301479198093</v>
      </c>
      <c r="AY223" s="70">
        <v>36.562375134357012</v>
      </c>
      <c r="AZ223" s="70">
        <v>47.07609866033733</v>
      </c>
    </row>
    <row r="224" spans="1:52" x14ac:dyDescent="0.35">
      <c r="A224" s="75" t="s">
        <v>907</v>
      </c>
      <c r="B224" s="70"/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9.6786356585921943E-3</v>
      </c>
      <c r="S224" s="70">
        <v>1.3189961777962172E-2</v>
      </c>
      <c r="T224" s="70">
        <v>1.5176094418366287E-2</v>
      </c>
      <c r="U224" s="70">
        <v>1.5628590523752425E-2</v>
      </c>
      <c r="V224" s="70">
        <v>1.595068755149838E-2</v>
      </c>
      <c r="W224" s="70">
        <v>1.6182843472167516E-2</v>
      </c>
      <c r="X224" s="70">
        <v>1.4902836299816497E-2</v>
      </c>
      <c r="Y224" s="70">
        <v>1.5094694545166612E-2</v>
      </c>
      <c r="Z224" s="70">
        <v>1.4599289495464032E-2</v>
      </c>
      <c r="AA224" s="70">
        <v>1.5525770528505385E-2</v>
      </c>
      <c r="AB224" s="70">
        <v>1.4865361463372853E-2</v>
      </c>
      <c r="AC224" s="70">
        <v>1.460338266699291E-2</v>
      </c>
      <c r="AD224" s="70">
        <v>1.4707015265720751E-2</v>
      </c>
      <c r="AE224" s="70">
        <v>1.4287832430606124E-2</v>
      </c>
      <c r="AF224" s="70">
        <v>1.7213758025597221E-2</v>
      </c>
      <c r="AG224" s="70">
        <v>1.4288302250101378E-2</v>
      </c>
      <c r="AH224" s="70">
        <v>1.4621976617893332E-2</v>
      </c>
      <c r="AI224" s="70">
        <v>1.489421980371171E-2</v>
      </c>
      <c r="AJ224" s="70">
        <v>1.3900807618061395E-2</v>
      </c>
      <c r="AK224" s="70">
        <v>1.4697311768180038E-2</v>
      </c>
      <c r="AL224" s="70">
        <v>1.5922034641118719E-2</v>
      </c>
      <c r="AM224" s="70">
        <v>1.5962742975009409E-2</v>
      </c>
      <c r="AN224" s="70">
        <v>2.9218478225253093E-2</v>
      </c>
      <c r="AO224" s="70">
        <v>1.5747596510936133E-2</v>
      </c>
      <c r="AP224" s="70">
        <v>1.989993838612231E-2</v>
      </c>
      <c r="AQ224" s="70">
        <v>2.0251849647577359E-2</v>
      </c>
      <c r="AR224" s="70">
        <v>1.9149712374199816E-2</v>
      </c>
      <c r="AS224" s="70">
        <v>2.2576272080186387E-2</v>
      </c>
      <c r="AT224" s="70">
        <v>3.1828032715138128E-2</v>
      </c>
      <c r="AU224" s="70">
        <v>2.3101696505847567E-2</v>
      </c>
      <c r="AV224" s="70">
        <v>2.0430200002902358E-2</v>
      </c>
      <c r="AW224" s="70">
        <v>2.3680132522645593E-2</v>
      </c>
      <c r="AX224" s="70">
        <v>2.8723195722121057E-2</v>
      </c>
      <c r="AY224" s="70">
        <v>4.7586273175430363E-2</v>
      </c>
      <c r="AZ224" s="70">
        <v>2.7613698357954363E-2</v>
      </c>
    </row>
    <row r="225" spans="1:52" x14ac:dyDescent="0.35">
      <c r="A225" s="75" t="s">
        <v>898</v>
      </c>
      <c r="B225" s="70"/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7.3921458022301065E-8</v>
      </c>
      <c r="S225" s="70">
        <v>1.5076479457865443E-7</v>
      </c>
      <c r="T225" s="70">
        <v>2.6230561948540289E-7</v>
      </c>
      <c r="U225" s="70">
        <v>4.0602034174484446E-7</v>
      </c>
      <c r="V225" s="70">
        <v>6.2103893553816657E-7</v>
      </c>
      <c r="W225" s="70">
        <v>9.5178925230629803E-7</v>
      </c>
      <c r="X225" s="70">
        <v>1.3145621371829753E-6</v>
      </c>
      <c r="Y225" s="70">
        <v>1.9708115349205867E-6</v>
      </c>
      <c r="Z225" s="70">
        <v>2.8603729255046814E-6</v>
      </c>
      <c r="AA225" s="70">
        <v>4.5406021408899029E-6</v>
      </c>
      <c r="AB225" s="70">
        <v>6.4524704749433998E-6</v>
      </c>
      <c r="AC225" s="70">
        <v>9.4647675765865734E-6</v>
      </c>
      <c r="AD225" s="70">
        <v>1.405739263619347E-5</v>
      </c>
      <c r="AE225" s="70">
        <v>1.9952123525558656E-5</v>
      </c>
      <c r="AF225" s="70">
        <v>3.5489617051160729E-5</v>
      </c>
      <c r="AG225" s="70">
        <v>4.2522470061268329E-5</v>
      </c>
      <c r="AH225" s="70">
        <v>6.3025095496934308E-5</v>
      </c>
      <c r="AI225" s="70">
        <v>9.4390062895065237E-5</v>
      </c>
      <c r="AJ225" s="70">
        <v>1.2676056137294023E-4</v>
      </c>
      <c r="AK225" s="70">
        <v>1.9086078482346116E-4</v>
      </c>
      <c r="AL225" s="70">
        <v>2.9918402539279597E-4</v>
      </c>
      <c r="AM225" s="70">
        <v>4.2315923170801307E-4</v>
      </c>
      <c r="AN225" s="70">
        <v>1.0843936191098572E-3</v>
      </c>
      <c r="AO225" s="70">
        <v>8.1043095906474538E-4</v>
      </c>
      <c r="AP225" s="70">
        <v>1.4323152552129809E-3</v>
      </c>
      <c r="AQ225" s="70">
        <v>1.9392413184986588E-3</v>
      </c>
      <c r="AR225" s="70">
        <v>2.3961192884126782E-3</v>
      </c>
      <c r="AS225" s="70">
        <v>3.6314637472213505E-3</v>
      </c>
      <c r="AT225" s="70">
        <v>6.643781873106493E-3</v>
      </c>
      <c r="AU225" s="70">
        <v>6.0758974810723098E-3</v>
      </c>
      <c r="AV225" s="70">
        <v>6.5739901402171817E-3</v>
      </c>
      <c r="AW225" s="70">
        <v>8.9818234766630388E-3</v>
      </c>
      <c r="AX225" s="70">
        <v>1.1866806497075739E-2</v>
      </c>
      <c r="AY225" s="70">
        <v>2.3792617069759797E-2</v>
      </c>
      <c r="AZ225" s="70">
        <v>1.6282977388840481E-2</v>
      </c>
    </row>
    <row r="226" spans="1:52" x14ac:dyDescent="0.35">
      <c r="A226" s="75" t="s">
        <v>908</v>
      </c>
      <c r="B226" s="70"/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/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/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/>
      <c r="C229" s="68">
        <v>10.09456565770707</v>
      </c>
      <c r="D229" s="68">
        <v>11.388333579333182</v>
      </c>
      <c r="E229" s="68">
        <v>71.567580923185076</v>
      </c>
      <c r="F229" s="68">
        <v>10.756389263744948</v>
      </c>
      <c r="G229" s="68">
        <v>52.886888184106638</v>
      </c>
      <c r="H229" s="68">
        <v>7.7353292533481941</v>
      </c>
      <c r="I229" s="68">
        <v>12.930714368831007</v>
      </c>
      <c r="J229" s="68">
        <v>17.172376286227333</v>
      </c>
      <c r="K229" s="68">
        <v>3.7259728541712036</v>
      </c>
      <c r="L229" s="68">
        <v>22.857172620836884</v>
      </c>
      <c r="M229" s="68">
        <v>6.2353291181455859</v>
      </c>
      <c r="N229" s="68">
        <v>1.5514816382820573</v>
      </c>
      <c r="O229" s="68">
        <v>1.9223035725303177</v>
      </c>
      <c r="P229" s="68">
        <v>9.8981299353430785</v>
      </c>
      <c r="Q229" s="68">
        <v>64.497069184003522</v>
      </c>
      <c r="R229" s="68">
        <v>54.447263098211906</v>
      </c>
      <c r="S229" s="68">
        <v>62.206192728863037</v>
      </c>
      <c r="T229" s="68">
        <v>62.417228182004798</v>
      </c>
      <c r="U229" s="68">
        <v>61.895184342921823</v>
      </c>
      <c r="V229" s="68">
        <v>63.063334469290815</v>
      </c>
      <c r="W229" s="68">
        <v>63.054769128504539</v>
      </c>
      <c r="X229" s="68">
        <v>61.3475137890848</v>
      </c>
      <c r="Y229" s="68">
        <v>63.647810791208322</v>
      </c>
      <c r="Z229" s="68">
        <v>59.135635648117457</v>
      </c>
      <c r="AA229" s="68">
        <v>57.810434313885274</v>
      </c>
      <c r="AB229" s="68">
        <v>59.102390104652265</v>
      </c>
      <c r="AC229" s="68">
        <v>60.67384261397472</v>
      </c>
      <c r="AD229" s="68">
        <v>58.370762719204706</v>
      </c>
      <c r="AE229" s="68">
        <v>59.065968531939909</v>
      </c>
      <c r="AF229" s="68">
        <v>58.647908122978748</v>
      </c>
      <c r="AG229" s="68">
        <v>59.130884837709992</v>
      </c>
      <c r="AH229" s="68">
        <v>58.818137550322618</v>
      </c>
      <c r="AI229" s="68">
        <v>55.26091993247902</v>
      </c>
      <c r="AJ229" s="68">
        <v>55.521381859992225</v>
      </c>
      <c r="AK229" s="68">
        <v>55.549786298633506</v>
      </c>
      <c r="AL229" s="68">
        <v>56.700719338421464</v>
      </c>
      <c r="AM229" s="68">
        <v>58.037858075531489</v>
      </c>
      <c r="AN229" s="68">
        <v>108.51325426668296</v>
      </c>
      <c r="AO229" s="68">
        <v>54.630617365425024</v>
      </c>
      <c r="AP229" s="68">
        <v>59.038163633653468</v>
      </c>
      <c r="AQ229" s="68">
        <v>60.669506875009944</v>
      </c>
      <c r="AR229" s="68">
        <v>60.244013123629145</v>
      </c>
      <c r="AS229" s="68">
        <v>67.063927059496621</v>
      </c>
      <c r="AT229" s="68">
        <v>65.04149091451022</v>
      </c>
      <c r="AU229" s="68">
        <v>74.623428697226799</v>
      </c>
      <c r="AV229" s="68">
        <v>66.283851201656859</v>
      </c>
      <c r="AW229" s="68">
        <v>63.102587166026645</v>
      </c>
      <c r="AX229" s="68">
        <v>65.043211089386475</v>
      </c>
      <c r="AY229" s="68">
        <v>68.558233088335953</v>
      </c>
      <c r="AZ229" s="68">
        <v>63.882247812544634</v>
      </c>
    </row>
    <row r="230" spans="1:52" x14ac:dyDescent="0.35">
      <c r="A230" s="75" t="s">
        <v>906</v>
      </c>
      <c r="B230" s="70"/>
      <c r="C230" s="70">
        <v>10.09456565770707</v>
      </c>
      <c r="D230" s="70">
        <v>11.388333579333182</v>
      </c>
      <c r="E230" s="70">
        <v>71.567580923185076</v>
      </c>
      <c r="F230" s="70">
        <v>10.756389263744948</v>
      </c>
      <c r="G230" s="70">
        <v>52.886888184106638</v>
      </c>
      <c r="H230" s="70">
        <v>7.7353292533481941</v>
      </c>
      <c r="I230" s="70">
        <v>12.930714368831007</v>
      </c>
      <c r="J230" s="70">
        <v>17.172376286227333</v>
      </c>
      <c r="K230" s="70">
        <v>3.7259728541712036</v>
      </c>
      <c r="L230" s="70">
        <v>22.857172620836884</v>
      </c>
      <c r="M230" s="70">
        <v>6.2353291181455859</v>
      </c>
      <c r="N230" s="70">
        <v>1.5514816382820573</v>
      </c>
      <c r="O230" s="70">
        <v>1.9223035725303177</v>
      </c>
      <c r="P230" s="70">
        <v>9.8981299353430785</v>
      </c>
      <c r="Q230" s="70">
        <v>64.497069184003522</v>
      </c>
      <c r="R230" s="70">
        <v>54.433758697716954</v>
      </c>
      <c r="S230" s="70">
        <v>62.190109965500952</v>
      </c>
      <c r="T230" s="70">
        <v>62.400720742324495</v>
      </c>
      <c r="U230" s="70">
        <v>61.878416817428544</v>
      </c>
      <c r="V230" s="70">
        <v>63.045947139386534</v>
      </c>
      <c r="W230" s="70">
        <v>63.037215081121573</v>
      </c>
      <c r="X230" s="70">
        <v>61.330228237131372</v>
      </c>
      <c r="Y230" s="70">
        <v>63.629722901978077</v>
      </c>
      <c r="Z230" s="70">
        <v>59.118752113047506</v>
      </c>
      <c r="AA230" s="70">
        <v>57.793655555153457</v>
      </c>
      <c r="AB230" s="70">
        <v>59.085069708475551</v>
      </c>
      <c r="AC230" s="70">
        <v>60.655832303827786</v>
      </c>
      <c r="AD230" s="70">
        <v>58.353188217148592</v>
      </c>
      <c r="AE230" s="70">
        <v>59.047955510929832</v>
      </c>
      <c r="AF230" s="70">
        <v>58.62975415439395</v>
      </c>
      <c r="AG230" s="70">
        <v>59.112111982316065</v>
      </c>
      <c r="AH230" s="70">
        <v>58.799205355588903</v>
      </c>
      <c r="AI230" s="70">
        <v>55.242758035751052</v>
      </c>
      <c r="AJ230" s="70">
        <v>55.50280273922985</v>
      </c>
      <c r="AK230" s="70">
        <v>55.530706855050333</v>
      </c>
      <c r="AL230" s="70">
        <v>56.680848974103796</v>
      </c>
      <c r="AM230" s="70">
        <v>58.016665049425164</v>
      </c>
      <c r="AN230" s="70">
        <v>108.47212699671726</v>
      </c>
      <c r="AO230" s="70">
        <v>54.609022748598612</v>
      </c>
      <c r="AP230" s="70">
        <v>59.013356379779196</v>
      </c>
      <c r="AQ230" s="70">
        <v>60.642764748926567</v>
      </c>
      <c r="AR230" s="70">
        <v>60.216073180907408</v>
      </c>
      <c r="AS230" s="70">
        <v>67.030336313540332</v>
      </c>
      <c r="AT230" s="70">
        <v>65.006032946252063</v>
      </c>
      <c r="AU230" s="70">
        <v>74.578584035208053</v>
      </c>
      <c r="AV230" s="70">
        <v>66.239355446988739</v>
      </c>
      <c r="AW230" s="70">
        <v>63.054987647409192</v>
      </c>
      <c r="AX230" s="70">
        <v>64.987482878101673</v>
      </c>
      <c r="AY230" s="70">
        <v>68.491224686788257</v>
      </c>
      <c r="AZ230" s="70">
        <v>63.810118866318064</v>
      </c>
    </row>
    <row r="231" spans="1:52" x14ac:dyDescent="0.35">
      <c r="A231" s="75" t="s">
        <v>907</v>
      </c>
      <c r="B231" s="70"/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1.3504399964450752E-2</v>
      </c>
      <c r="S231" s="70">
        <v>1.608276223159931E-2</v>
      </c>
      <c r="T231" s="70">
        <v>1.6507437612539484E-2</v>
      </c>
      <c r="U231" s="70">
        <v>1.6767521756962108E-2</v>
      </c>
      <c r="V231" s="70">
        <v>1.7387323020234439E-2</v>
      </c>
      <c r="W231" s="70">
        <v>1.7554035033083417E-2</v>
      </c>
      <c r="X231" s="70">
        <v>1.7285530415594847E-2</v>
      </c>
      <c r="Y231" s="70">
        <v>1.8087849369874138E-2</v>
      </c>
      <c r="Z231" s="70">
        <v>1.6883469304170041E-2</v>
      </c>
      <c r="AA231" s="70">
        <v>1.6778643601443172E-2</v>
      </c>
      <c r="AB231" s="70">
        <v>1.7320187323689677E-2</v>
      </c>
      <c r="AC231" s="70">
        <v>1.800992839102257E-2</v>
      </c>
      <c r="AD231" s="70">
        <v>1.7573851932394451E-2</v>
      </c>
      <c r="AE231" s="70">
        <v>1.8011854792965316E-2</v>
      </c>
      <c r="AF231" s="70">
        <v>1.8151931830661234E-2</v>
      </c>
      <c r="AG231" s="70">
        <v>1.8769211078420268E-2</v>
      </c>
      <c r="AH231" s="70">
        <v>1.8925905245537358E-2</v>
      </c>
      <c r="AI231" s="70">
        <v>1.8151568381091391E-2</v>
      </c>
      <c r="AJ231" s="70">
        <v>1.8561253822466473E-2</v>
      </c>
      <c r="AK231" s="70">
        <v>1.9048674995135326E-2</v>
      </c>
      <c r="AL231" s="70">
        <v>1.9817107964551051E-2</v>
      </c>
      <c r="AM231" s="70">
        <v>2.1099687035949544E-2</v>
      </c>
      <c r="AN231" s="70">
        <v>4.0836136355895759E-2</v>
      </c>
      <c r="AO231" s="70">
        <v>2.1349848726428141E-2</v>
      </c>
      <c r="AP231" s="70">
        <v>2.4369876252529229E-2</v>
      </c>
      <c r="AQ231" s="70">
        <v>2.602450989013539E-2</v>
      </c>
      <c r="AR231" s="70">
        <v>2.6834986713712514E-2</v>
      </c>
      <c r="AS231" s="70">
        <v>3.1676143716016916E-2</v>
      </c>
      <c r="AT231" s="70">
        <v>3.2643763970407108E-2</v>
      </c>
      <c r="AU231" s="70">
        <v>4.0054558131559295E-2</v>
      </c>
      <c r="AV231" s="70">
        <v>3.8330075691437628E-2</v>
      </c>
      <c r="AW231" s="70">
        <v>3.9314578860744867E-2</v>
      </c>
      <c r="AX231" s="70">
        <v>4.3947935929571205E-2</v>
      </c>
      <c r="AY231" s="70">
        <v>5.0286447257275893E-2</v>
      </c>
      <c r="AZ231" s="70">
        <v>5.1465250746197851E-2</v>
      </c>
    </row>
    <row r="232" spans="1:52" x14ac:dyDescent="0.35">
      <c r="A232" s="75" t="s">
        <v>898</v>
      </c>
      <c r="B232" s="70"/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5.3049575121732507E-10</v>
      </c>
      <c r="S232" s="70">
        <v>1.130491170816373E-9</v>
      </c>
      <c r="T232" s="70">
        <v>2.0677653269934361E-9</v>
      </c>
      <c r="U232" s="70">
        <v>3.7363145229376792E-9</v>
      </c>
      <c r="V232" s="70">
        <v>6.8840410319971589E-9</v>
      </c>
      <c r="W232" s="70">
        <v>1.2349882369436785E-8</v>
      </c>
      <c r="X232" s="70">
        <v>2.1537837643258501E-8</v>
      </c>
      <c r="Y232" s="70">
        <v>3.9860368360491855E-8</v>
      </c>
      <c r="Z232" s="70">
        <v>6.576577980647922E-8</v>
      </c>
      <c r="AA232" s="70">
        <v>1.1513037934659816E-7</v>
      </c>
      <c r="AB232" s="70">
        <v>2.0885302090113224E-7</v>
      </c>
      <c r="AC232" s="70">
        <v>3.8175590840784486E-7</v>
      </c>
      <c r="AD232" s="70">
        <v>6.5012371437603549E-7</v>
      </c>
      <c r="AE232" s="70">
        <v>1.1662171073197885E-6</v>
      </c>
      <c r="AF232" s="70">
        <v>2.0367541426950054E-6</v>
      </c>
      <c r="AG232" s="70">
        <v>3.6443155065330189E-6</v>
      </c>
      <c r="AH232" s="70">
        <v>6.2894881757788371E-6</v>
      </c>
      <c r="AI232" s="70">
        <v>1.0328346873272918E-5</v>
      </c>
      <c r="AJ232" s="70">
        <v>1.7866939907167482E-5</v>
      </c>
      <c r="AK232" s="70">
        <v>3.0768588042382638E-5</v>
      </c>
      <c r="AL232" s="70">
        <v>5.325635311862388E-5</v>
      </c>
      <c r="AM232" s="70">
        <v>9.3339070373390175E-5</v>
      </c>
      <c r="AN232" s="70">
        <v>2.9113360980750316E-4</v>
      </c>
      <c r="AO232" s="70">
        <v>2.4476809998002613E-4</v>
      </c>
      <c r="AP232" s="70">
        <v>4.3737762174562566E-4</v>
      </c>
      <c r="AQ232" s="70">
        <v>7.1761619324415779E-4</v>
      </c>
      <c r="AR232" s="70">
        <v>1.1049560080272937E-3</v>
      </c>
      <c r="AS232" s="70">
        <v>1.9146022402834022E-3</v>
      </c>
      <c r="AT232" s="70">
        <v>2.8142042877453153E-3</v>
      </c>
      <c r="AU232" s="70">
        <v>4.7901038871889451E-3</v>
      </c>
      <c r="AV232" s="70">
        <v>6.1656789766898522E-3</v>
      </c>
      <c r="AW232" s="70">
        <v>8.2849397567072245E-3</v>
      </c>
      <c r="AX232" s="70">
        <v>1.1780275355242467E-2</v>
      </c>
      <c r="AY232" s="70">
        <v>1.6721954290414256E-2</v>
      </c>
      <c r="AZ232" s="70">
        <v>2.0663695480373948E-2</v>
      </c>
    </row>
    <row r="233" spans="1:52" x14ac:dyDescent="0.35">
      <c r="A233" s="75" t="s">
        <v>908</v>
      </c>
      <c r="B233" s="70"/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/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/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/>
      <c r="C238" s="68">
        <v>13.512785742275039</v>
      </c>
      <c r="D238" s="68">
        <v>13.776181147474189</v>
      </c>
      <c r="E238" s="68">
        <v>4.7870763209094349</v>
      </c>
      <c r="F238" s="68">
        <v>19.558778489554495</v>
      </c>
      <c r="G238" s="68">
        <v>11.551666012567198</v>
      </c>
      <c r="H238" s="68">
        <v>7.7602295143100468</v>
      </c>
      <c r="I238" s="68">
        <v>6.9808923682100872</v>
      </c>
      <c r="J238" s="68">
        <v>5.2033508394710406</v>
      </c>
      <c r="K238" s="68">
        <v>4.4110486601394863</v>
      </c>
      <c r="L238" s="68">
        <v>3.9634910485830925</v>
      </c>
      <c r="M238" s="68">
        <v>2.1919335755515075</v>
      </c>
      <c r="N238" s="68">
        <v>1.3941233812426042</v>
      </c>
      <c r="O238" s="68">
        <v>2.3451938924000757</v>
      </c>
      <c r="P238" s="68">
        <v>17.251232683777715</v>
      </c>
      <c r="Q238" s="68">
        <v>0.14683102594341912</v>
      </c>
      <c r="R238" s="68">
        <v>20.198017608895338</v>
      </c>
      <c r="S238" s="68">
        <v>23.982149127717264</v>
      </c>
      <c r="T238" s="68">
        <v>24.464850644956758</v>
      </c>
      <c r="U238" s="68">
        <v>23.423388128105717</v>
      </c>
      <c r="V238" s="68">
        <v>24.54352941604435</v>
      </c>
      <c r="W238" s="68">
        <v>23.9775446730313</v>
      </c>
      <c r="X238" s="68">
        <v>22.516611008734525</v>
      </c>
      <c r="Y238" s="68">
        <v>23.987945881594385</v>
      </c>
      <c r="Z238" s="68">
        <v>21.764308425653049</v>
      </c>
      <c r="AA238" s="68">
        <v>20.676691181034752</v>
      </c>
      <c r="AB238" s="68">
        <v>20.781504063200359</v>
      </c>
      <c r="AC238" s="68">
        <v>20.836408792222819</v>
      </c>
      <c r="AD238" s="68">
        <v>18.869645195158103</v>
      </c>
      <c r="AE238" s="68">
        <v>19.868094953284185</v>
      </c>
      <c r="AF238" s="68">
        <v>18.815906960870258</v>
      </c>
      <c r="AG238" s="68">
        <v>18.698104382636537</v>
      </c>
      <c r="AH238" s="68">
        <v>18.645322596554312</v>
      </c>
      <c r="AI238" s="68">
        <v>18.693804127042274</v>
      </c>
      <c r="AJ238" s="68">
        <v>16.820253389659513</v>
      </c>
      <c r="AK238" s="68">
        <v>18.004504280081374</v>
      </c>
      <c r="AL238" s="68">
        <v>17.253381370082106</v>
      </c>
      <c r="AM238" s="68">
        <v>17.037730611405735</v>
      </c>
      <c r="AN238" s="68">
        <v>15.23828116253318</v>
      </c>
      <c r="AO238" s="68">
        <v>12.417562561028479</v>
      </c>
      <c r="AP238" s="68">
        <v>12.587905620432467</v>
      </c>
      <c r="AQ238" s="68">
        <v>16.426667834836937</v>
      </c>
      <c r="AR238" s="68">
        <v>16.585174128990207</v>
      </c>
      <c r="AS238" s="68">
        <v>12.681014828603635</v>
      </c>
      <c r="AT238" s="68">
        <v>61.934335848364825</v>
      </c>
      <c r="AU238" s="68">
        <v>14.050871992942454</v>
      </c>
      <c r="AV238" s="68">
        <v>13.387182577398578</v>
      </c>
      <c r="AW238" s="68">
        <v>15.733028311609239</v>
      </c>
      <c r="AX238" s="68">
        <v>18.012929196568191</v>
      </c>
      <c r="AY238" s="68">
        <v>15.271330071243382</v>
      </c>
      <c r="AZ238" s="68">
        <v>19.746225059054254</v>
      </c>
    </row>
    <row r="239" spans="1:52" x14ac:dyDescent="0.35">
      <c r="A239" s="75" t="s">
        <v>906</v>
      </c>
      <c r="B239" s="70"/>
      <c r="C239" s="70">
        <v>13.512785742275039</v>
      </c>
      <c r="D239" s="70">
        <v>13.776181147474189</v>
      </c>
      <c r="E239" s="70">
        <v>4.7870763209094349</v>
      </c>
      <c r="F239" s="70">
        <v>19.558778489554495</v>
      </c>
      <c r="G239" s="70">
        <v>11.551666012567198</v>
      </c>
      <c r="H239" s="70">
        <v>7.7602295143100468</v>
      </c>
      <c r="I239" s="70">
        <v>6.9808923682100872</v>
      </c>
      <c r="J239" s="70">
        <v>5.2033508394710406</v>
      </c>
      <c r="K239" s="70">
        <v>4.4110486601394863</v>
      </c>
      <c r="L239" s="70">
        <v>3.9634910485830925</v>
      </c>
      <c r="M239" s="70">
        <v>2.1919335755515075</v>
      </c>
      <c r="N239" s="70">
        <v>1.3941233812426042</v>
      </c>
      <c r="O239" s="70">
        <v>2.3451938924000757</v>
      </c>
      <c r="P239" s="70">
        <v>17.251232683777715</v>
      </c>
      <c r="Q239" s="70">
        <v>0.14683102594341912</v>
      </c>
      <c r="R239" s="70">
        <v>20.192948988101598</v>
      </c>
      <c r="S239" s="70">
        <v>23.976125411192832</v>
      </c>
      <c r="T239" s="70">
        <v>24.458627766847545</v>
      </c>
      <c r="U239" s="70">
        <v>23.417359431961238</v>
      </c>
      <c r="V239" s="70">
        <v>24.537164792964376</v>
      </c>
      <c r="W239" s="70">
        <v>23.971314836450428</v>
      </c>
      <c r="X239" s="70">
        <v>22.51071372585195</v>
      </c>
      <c r="Y239" s="70">
        <v>23.981564217379187</v>
      </c>
      <c r="Z239" s="70">
        <v>21.758463809948054</v>
      </c>
      <c r="AA239" s="70">
        <v>20.671088516351002</v>
      </c>
      <c r="AB239" s="70">
        <v>20.775773379197943</v>
      </c>
      <c r="AC239" s="70">
        <v>20.830580540088459</v>
      </c>
      <c r="AD239" s="70">
        <v>18.864276507448093</v>
      </c>
      <c r="AE239" s="70">
        <v>19.862360673257278</v>
      </c>
      <c r="AF239" s="70">
        <v>18.81037052017534</v>
      </c>
      <c r="AG239" s="70">
        <v>18.692451737192133</v>
      </c>
      <c r="AH239" s="70">
        <v>18.639582154467515</v>
      </c>
      <c r="AI239" s="70">
        <v>18.687839318629049</v>
      </c>
      <c r="AJ239" s="70">
        <v>16.814774245187067</v>
      </c>
      <c r="AK239" s="70">
        <v>17.998413353192227</v>
      </c>
      <c r="AL239" s="70">
        <v>17.247429457939273</v>
      </c>
      <c r="AM239" s="70">
        <v>17.031482934177053</v>
      </c>
      <c r="AN239" s="70">
        <v>15.23253459043735</v>
      </c>
      <c r="AO239" s="70">
        <v>12.412634260479095</v>
      </c>
      <c r="AP239" s="70">
        <v>12.582631960676025</v>
      </c>
      <c r="AQ239" s="70">
        <v>16.419296886778447</v>
      </c>
      <c r="AR239" s="70">
        <v>16.577257845589248</v>
      </c>
      <c r="AS239" s="70">
        <v>12.674347892532182</v>
      </c>
      <c r="AT239" s="70">
        <v>61.899239465046826</v>
      </c>
      <c r="AU239" s="70">
        <v>14.042129397881309</v>
      </c>
      <c r="AV239" s="70">
        <v>13.377901003177566</v>
      </c>
      <c r="AW239" s="70">
        <v>15.720845711726913</v>
      </c>
      <c r="AX239" s="70">
        <v>17.997531230208505</v>
      </c>
      <c r="AY239" s="70">
        <v>15.256245154640931</v>
      </c>
      <c r="AZ239" s="70">
        <v>19.724141217948201</v>
      </c>
    </row>
    <row r="240" spans="1:52" x14ac:dyDescent="0.35">
      <c r="A240" s="75" t="s">
        <v>907</v>
      </c>
      <c r="B240" s="70"/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5.0685171430528463E-3</v>
      </c>
      <c r="S240" s="70">
        <v>6.0235368588269292E-3</v>
      </c>
      <c r="T240" s="70">
        <v>6.2226085490973823E-3</v>
      </c>
      <c r="U240" s="70">
        <v>6.0283162160736413E-3</v>
      </c>
      <c r="V240" s="70">
        <v>6.3640393052936516E-3</v>
      </c>
      <c r="W240" s="70">
        <v>6.229007790266027E-3</v>
      </c>
      <c r="X240" s="70">
        <v>5.8961406481069945E-3</v>
      </c>
      <c r="Y240" s="70">
        <v>6.3798895586917679E-3</v>
      </c>
      <c r="Z240" s="70">
        <v>5.8422715193697924E-3</v>
      </c>
      <c r="AA240" s="70">
        <v>5.5994657588686152E-3</v>
      </c>
      <c r="AB240" s="70">
        <v>5.7259873532787726E-3</v>
      </c>
      <c r="AC240" s="70">
        <v>5.8214680697077012E-3</v>
      </c>
      <c r="AD240" s="70">
        <v>5.3598346583511574E-3</v>
      </c>
      <c r="AE240" s="70">
        <v>5.7208403107827065E-3</v>
      </c>
      <c r="AF240" s="70">
        <v>5.518442180436285E-3</v>
      </c>
      <c r="AG240" s="70">
        <v>5.6282382703928859E-3</v>
      </c>
      <c r="AH240" s="70">
        <v>5.7042821799502593E-3</v>
      </c>
      <c r="AI240" s="70">
        <v>5.9129896808155086E-3</v>
      </c>
      <c r="AJ240" s="70">
        <v>5.4138382509422841E-3</v>
      </c>
      <c r="AK240" s="70">
        <v>5.9930032057964842E-3</v>
      </c>
      <c r="AL240" s="70">
        <v>5.8297552477710596E-3</v>
      </c>
      <c r="AM240" s="70">
        <v>6.0683446819628836E-3</v>
      </c>
      <c r="AN240" s="70">
        <v>5.5316427949257622E-3</v>
      </c>
      <c r="AO240" s="70">
        <v>4.6894889637843946E-3</v>
      </c>
      <c r="AP240" s="70">
        <v>4.9702767543328558E-3</v>
      </c>
      <c r="AQ240" s="70">
        <v>6.8309723408750914E-3</v>
      </c>
      <c r="AR240" s="70">
        <v>7.159732727699806E-3</v>
      </c>
      <c r="AS240" s="70">
        <v>5.8914292306664097E-3</v>
      </c>
      <c r="AT240" s="70">
        <v>3.0520161779151185E-2</v>
      </c>
      <c r="AU240" s="70">
        <v>7.3277676216014507E-3</v>
      </c>
      <c r="AV240" s="70">
        <v>7.5444231568015108E-3</v>
      </c>
      <c r="AW240" s="70">
        <v>9.5761637416322508E-3</v>
      </c>
      <c r="AX240" s="70">
        <v>1.1759335657564332E-2</v>
      </c>
      <c r="AY240" s="70">
        <v>1.1102578866223768E-2</v>
      </c>
      <c r="AZ240" s="70">
        <v>1.5719656592517155E-2</v>
      </c>
    </row>
    <row r="241" spans="1:52" x14ac:dyDescent="0.35">
      <c r="A241" s="75" t="s">
        <v>898</v>
      </c>
      <c r="B241" s="70"/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1.0365068780176973E-7</v>
      </c>
      <c r="S241" s="70">
        <v>1.7966560611497868E-7</v>
      </c>
      <c r="T241" s="70">
        <v>2.6956011452503271E-7</v>
      </c>
      <c r="U241" s="70">
        <v>3.7992840693458093E-7</v>
      </c>
      <c r="V241" s="70">
        <v>5.8377468359816724E-7</v>
      </c>
      <c r="W241" s="70">
        <v>8.2879060530543746E-7</v>
      </c>
      <c r="X241" s="70">
        <v>1.1422344677079531E-6</v>
      </c>
      <c r="Y241" s="70">
        <v>1.7746565065508506E-6</v>
      </c>
      <c r="Z241" s="70">
        <v>2.3441856259022745E-6</v>
      </c>
      <c r="AA241" s="70">
        <v>3.1989248782717339E-6</v>
      </c>
      <c r="AB241" s="70">
        <v>4.696649136263315E-6</v>
      </c>
      <c r="AC241" s="70">
        <v>6.7840646528582647E-6</v>
      </c>
      <c r="AD241" s="70">
        <v>8.8530516614875486E-6</v>
      </c>
      <c r="AE241" s="70">
        <v>1.3439716123179075E-5</v>
      </c>
      <c r="AF241" s="70">
        <v>1.799851448490711E-5</v>
      </c>
      <c r="AG241" s="70">
        <v>2.4407174008606147E-5</v>
      </c>
      <c r="AH241" s="70">
        <v>3.6159906844368848E-5</v>
      </c>
      <c r="AI241" s="70">
        <v>5.181873240847081E-5</v>
      </c>
      <c r="AJ241" s="70">
        <v>6.530622150308687E-5</v>
      </c>
      <c r="AK241" s="70">
        <v>9.7923683350754079E-5</v>
      </c>
      <c r="AL241" s="70">
        <v>1.2215689506193589E-4</v>
      </c>
      <c r="AM241" s="70">
        <v>1.7933254671993547E-4</v>
      </c>
      <c r="AN241" s="70">
        <v>2.1492930090444973E-4</v>
      </c>
      <c r="AO241" s="70">
        <v>2.388115856003446E-4</v>
      </c>
      <c r="AP241" s="70">
        <v>3.0338300210939686E-4</v>
      </c>
      <c r="AQ241" s="70">
        <v>5.399757176153513E-4</v>
      </c>
      <c r="AR241" s="70">
        <v>7.5655067325822991E-4</v>
      </c>
      <c r="AS241" s="70">
        <v>7.7550684078568741E-4</v>
      </c>
      <c r="AT241" s="70">
        <v>4.5762215388493073E-3</v>
      </c>
      <c r="AU241" s="70">
        <v>1.4148274395426436E-3</v>
      </c>
      <c r="AV241" s="70">
        <v>1.7371510642103399E-3</v>
      </c>
      <c r="AW241" s="70">
        <v>2.6064361406940694E-3</v>
      </c>
      <c r="AX241" s="70">
        <v>3.6386307021194172E-3</v>
      </c>
      <c r="AY241" s="70">
        <v>3.9823377362263289E-3</v>
      </c>
      <c r="AZ241" s="70">
        <v>6.3641845135381696E-3</v>
      </c>
    </row>
    <row r="242" spans="1:52" x14ac:dyDescent="0.35">
      <c r="A242" s="75" t="s">
        <v>908</v>
      </c>
      <c r="B242" s="70"/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/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/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/>
      <c r="C245" s="68">
        <v>81.730832154829756</v>
      </c>
      <c r="D245" s="68">
        <v>66.607082852038047</v>
      </c>
      <c r="E245" s="68">
        <v>50.000769793144237</v>
      </c>
      <c r="F245" s="68">
        <v>58.118378915716022</v>
      </c>
      <c r="G245" s="68">
        <v>73.355028784601885</v>
      </c>
      <c r="H245" s="68">
        <v>92.016490683084527</v>
      </c>
      <c r="I245" s="68">
        <v>88.305839405729841</v>
      </c>
      <c r="J245" s="68">
        <v>68.057404987236737</v>
      </c>
      <c r="K245" s="68">
        <v>15.623043344866716</v>
      </c>
      <c r="L245" s="68">
        <v>29.651006663456361</v>
      </c>
      <c r="M245" s="68">
        <v>0</v>
      </c>
      <c r="N245" s="68">
        <v>4.91549949663227</v>
      </c>
      <c r="O245" s="68">
        <v>1.3501335792799747</v>
      </c>
      <c r="P245" s="68">
        <v>0</v>
      </c>
      <c r="Q245" s="68">
        <v>5.6679988252016935</v>
      </c>
      <c r="R245" s="68">
        <v>56.929328379872956</v>
      </c>
      <c r="S245" s="68">
        <v>64.79794488435995</v>
      </c>
      <c r="T245" s="68">
        <v>67.98770130796315</v>
      </c>
      <c r="U245" s="68">
        <v>65.264517897876658</v>
      </c>
      <c r="V245" s="68">
        <v>65.874075366303401</v>
      </c>
      <c r="W245" s="68">
        <v>65.789402145258123</v>
      </c>
      <c r="X245" s="68">
        <v>64.940272830855392</v>
      </c>
      <c r="Y245" s="68">
        <v>69.757847555011111</v>
      </c>
      <c r="Z245" s="68">
        <v>67.565101054184694</v>
      </c>
      <c r="AA245" s="68">
        <v>66.042543399493056</v>
      </c>
      <c r="AB245" s="68">
        <v>70.903254561990167</v>
      </c>
      <c r="AC245" s="68">
        <v>65.67937232251019</v>
      </c>
      <c r="AD245" s="68">
        <v>65.702162892985427</v>
      </c>
      <c r="AE245" s="68">
        <v>65.909459708232404</v>
      </c>
      <c r="AF245" s="68">
        <v>68.229037215501066</v>
      </c>
      <c r="AG245" s="68">
        <v>64.359145450172107</v>
      </c>
      <c r="AH245" s="68">
        <v>67.531721478749233</v>
      </c>
      <c r="AI245" s="68">
        <v>66.004452903145861</v>
      </c>
      <c r="AJ245" s="68">
        <v>58.632110575126759</v>
      </c>
      <c r="AK245" s="68">
        <v>63.366464645047195</v>
      </c>
      <c r="AL245" s="68">
        <v>60.328879376708947</v>
      </c>
      <c r="AM245" s="68">
        <v>61.882906053671128</v>
      </c>
      <c r="AN245" s="68">
        <v>55.532424294843977</v>
      </c>
      <c r="AO245" s="68">
        <v>61.085245679110379</v>
      </c>
      <c r="AP245" s="68">
        <v>67.538211524761365</v>
      </c>
      <c r="AQ245" s="68">
        <v>60.549466594852859</v>
      </c>
      <c r="AR245" s="68">
        <v>63.954603666649888</v>
      </c>
      <c r="AS245" s="68">
        <v>70.420611355075067</v>
      </c>
      <c r="AT245" s="68">
        <v>114.51798884081437</v>
      </c>
      <c r="AU245" s="68">
        <v>79.904099006563712</v>
      </c>
      <c r="AV245" s="68">
        <v>67.356154442131071</v>
      </c>
      <c r="AW245" s="68">
        <v>72.521230976887438</v>
      </c>
      <c r="AX245" s="68">
        <v>77.372822291965534</v>
      </c>
      <c r="AY245" s="68">
        <v>66.849343278303934</v>
      </c>
      <c r="AZ245" s="68">
        <v>74.303347599678929</v>
      </c>
    </row>
    <row r="246" spans="1:52" x14ac:dyDescent="0.35">
      <c r="A246" s="75" t="s">
        <v>906</v>
      </c>
      <c r="B246" s="70"/>
      <c r="C246" s="70">
        <v>81.730832154829756</v>
      </c>
      <c r="D246" s="70">
        <v>66.607082852038047</v>
      </c>
      <c r="E246" s="70">
        <v>50.000769793144237</v>
      </c>
      <c r="F246" s="70">
        <v>58.118378915716022</v>
      </c>
      <c r="G246" s="70">
        <v>73.355028784601885</v>
      </c>
      <c r="H246" s="70">
        <v>92.016490683084527</v>
      </c>
      <c r="I246" s="70">
        <v>88.305839405729841</v>
      </c>
      <c r="J246" s="70">
        <v>68.057404987236737</v>
      </c>
      <c r="K246" s="70">
        <v>15.623043344866716</v>
      </c>
      <c r="L246" s="70">
        <v>29.651006663456361</v>
      </c>
      <c r="M246" s="70">
        <v>0</v>
      </c>
      <c r="N246" s="70">
        <v>4.91549949663227</v>
      </c>
      <c r="O246" s="70">
        <v>1.3501335792799747</v>
      </c>
      <c r="P246" s="70">
        <v>0</v>
      </c>
      <c r="Q246" s="70">
        <v>5.6679988252016935</v>
      </c>
      <c r="R246" s="70">
        <v>56.915290970413793</v>
      </c>
      <c r="S246" s="70">
        <v>64.781836677339825</v>
      </c>
      <c r="T246" s="70">
        <v>67.970596291082998</v>
      </c>
      <c r="U246" s="70">
        <v>65.247896658951348</v>
      </c>
      <c r="V246" s="70">
        <v>65.857173381291702</v>
      </c>
      <c r="W246" s="70">
        <v>65.772378061656184</v>
      </c>
      <c r="X246" s="70">
        <v>64.923262131976458</v>
      </c>
      <c r="Y246" s="70">
        <v>69.739418706281072</v>
      </c>
      <c r="Z246" s="70">
        <v>67.547020021215999</v>
      </c>
      <c r="AA246" s="70">
        <v>66.024648268163006</v>
      </c>
      <c r="AB246" s="70">
        <v>70.883759118212751</v>
      </c>
      <c r="AC246" s="70">
        <v>65.66106613226944</v>
      </c>
      <c r="AD246" s="70">
        <v>65.683584188911937</v>
      </c>
      <c r="AE246" s="70">
        <v>65.890416334350647</v>
      </c>
      <c r="AF246" s="70">
        <v>68.208987971150108</v>
      </c>
      <c r="AG246" s="70">
        <v>64.339855666149802</v>
      </c>
      <c r="AH246" s="70">
        <v>67.510923789731478</v>
      </c>
      <c r="AI246" s="70">
        <v>65.983582834443027</v>
      </c>
      <c r="AJ246" s="70">
        <v>58.612994835038165</v>
      </c>
      <c r="AK246" s="70">
        <v>63.345202870882105</v>
      </c>
      <c r="AL246" s="70">
        <v>60.307839739825219</v>
      </c>
      <c r="AM246" s="70">
        <v>61.860439291184221</v>
      </c>
      <c r="AN246" s="70">
        <v>55.511173360728371</v>
      </c>
      <c r="AO246" s="70">
        <v>61.060486191811663</v>
      </c>
      <c r="AP246" s="70">
        <v>67.509534481826648</v>
      </c>
      <c r="AQ246" s="70">
        <v>60.521694141013434</v>
      </c>
      <c r="AR246" s="70">
        <v>63.923120266138987</v>
      </c>
      <c r="AS246" s="70">
        <v>70.382832784474658</v>
      </c>
      <c r="AT246" s="70">
        <v>114.45091440216528</v>
      </c>
      <c r="AU246" s="70">
        <v>79.852655589758001</v>
      </c>
      <c r="AV246" s="70">
        <v>67.307634398713802</v>
      </c>
      <c r="AW246" s="70">
        <v>72.46324000976071</v>
      </c>
      <c r="AX246" s="70">
        <v>77.303104426592995</v>
      </c>
      <c r="AY246" s="70">
        <v>66.780231610514022</v>
      </c>
      <c r="AZ246" s="70">
        <v>74.214623736026851</v>
      </c>
    </row>
    <row r="247" spans="1:52" x14ac:dyDescent="0.35">
      <c r="A247" s="75" t="s">
        <v>907</v>
      </c>
      <c r="B247" s="70"/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1.4037081443949599E-2</v>
      </c>
      <c r="S247" s="70">
        <v>1.6107655635425735E-2</v>
      </c>
      <c r="T247" s="70">
        <v>1.710415329651235E-2</v>
      </c>
      <c r="U247" s="70">
        <v>1.6620013405475396E-2</v>
      </c>
      <c r="V247" s="70">
        <v>1.6900178281299496E-2</v>
      </c>
      <c r="W247" s="70">
        <v>1.7021426459240901E-2</v>
      </c>
      <c r="X247" s="70">
        <v>1.7006871859656623E-2</v>
      </c>
      <c r="Y247" s="70">
        <v>1.8422836949810992E-2</v>
      </c>
      <c r="Z247" s="70">
        <v>1.8072509386567077E-2</v>
      </c>
      <c r="AA247" s="70">
        <v>1.7883092669228825E-2</v>
      </c>
      <c r="AB247" s="70">
        <v>1.9476541494064119E-2</v>
      </c>
      <c r="AC247" s="70">
        <v>1.8280996652283717E-2</v>
      </c>
      <c r="AD247" s="70">
        <v>1.85418123324202E-2</v>
      </c>
      <c r="AE247" s="70">
        <v>1.8990539377277699E-2</v>
      </c>
      <c r="AF247" s="70">
        <v>1.9970879957147504E-2</v>
      </c>
      <c r="AG247" s="70">
        <v>1.9185393958485179E-2</v>
      </c>
      <c r="AH247" s="70">
        <v>2.0640892003570374E-2</v>
      </c>
      <c r="AI247" s="70">
        <v>2.0656848899266243E-2</v>
      </c>
      <c r="AJ247" s="70">
        <v>1.8840868165365114E-2</v>
      </c>
      <c r="AK247" s="70">
        <v>2.0854052171356594E-2</v>
      </c>
      <c r="AL247" s="70">
        <v>2.0496588773879158E-2</v>
      </c>
      <c r="AM247" s="70">
        <v>2.1723012522980738E-2</v>
      </c>
      <c r="AN247" s="70">
        <v>2.0288242500128253E-2</v>
      </c>
      <c r="AO247" s="70">
        <v>2.3341747993705197E-2</v>
      </c>
      <c r="AP247" s="70">
        <v>2.6577443845689525E-2</v>
      </c>
      <c r="AQ247" s="70">
        <v>2.5174884496421371E-2</v>
      </c>
      <c r="AR247" s="70">
        <v>2.8009209121480506E-2</v>
      </c>
      <c r="AS247" s="70">
        <v>3.2607051510870524E-2</v>
      </c>
      <c r="AT247" s="70">
        <v>5.6403980292910653E-2</v>
      </c>
      <c r="AU247" s="70">
        <v>4.1869986848541221E-2</v>
      </c>
      <c r="AV247" s="70">
        <v>3.777524165721078E-2</v>
      </c>
      <c r="AW247" s="70">
        <v>4.4010077235803857E-2</v>
      </c>
      <c r="AX247" s="70">
        <v>5.1003549915748306E-2</v>
      </c>
      <c r="AY247" s="70">
        <v>4.845547010714394E-2</v>
      </c>
      <c r="AZ247" s="70">
        <v>5.9339065702104933E-2</v>
      </c>
    </row>
    <row r="248" spans="1:52" x14ac:dyDescent="0.35">
      <c r="A248" s="75" t="s">
        <v>898</v>
      </c>
      <c r="B248" s="70"/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3.2801521047796358E-7</v>
      </c>
      <c r="S248" s="70">
        <v>5.5138470163058946E-7</v>
      </c>
      <c r="T248" s="70">
        <v>8.635836379381447E-7</v>
      </c>
      <c r="U248" s="70">
        <v>1.2255198390321204E-6</v>
      </c>
      <c r="V248" s="70">
        <v>1.806730401440501E-6</v>
      </c>
      <c r="W248" s="70">
        <v>2.6571427014414373E-6</v>
      </c>
      <c r="X248" s="70">
        <v>3.8270192909461276E-6</v>
      </c>
      <c r="Y248" s="70">
        <v>6.0117802242201515E-6</v>
      </c>
      <c r="Z248" s="70">
        <v>8.5235821175083725E-6</v>
      </c>
      <c r="AA248" s="70">
        <v>1.2038660833081521E-5</v>
      </c>
      <c r="AB248" s="70">
        <v>1.8902283358021562E-5</v>
      </c>
      <c r="AC248" s="70">
        <v>2.5193588469822168E-5</v>
      </c>
      <c r="AD248" s="70">
        <v>3.6891741079796484E-5</v>
      </c>
      <c r="AE248" s="70">
        <v>5.2834504477870383E-5</v>
      </c>
      <c r="AF248" s="70">
        <v>7.8364393811087158E-5</v>
      </c>
      <c r="AG248" s="70">
        <v>1.0439006381917215E-4</v>
      </c>
      <c r="AH248" s="70">
        <v>1.5679701417871104E-4</v>
      </c>
      <c r="AI248" s="70">
        <v>2.1321980356708961E-4</v>
      </c>
      <c r="AJ248" s="70">
        <v>2.7487192323459017E-4</v>
      </c>
      <c r="AK248" s="70">
        <v>4.0772199373483064E-4</v>
      </c>
      <c r="AL248" s="70">
        <v>5.4304810984981031E-4</v>
      </c>
      <c r="AM248" s="70">
        <v>7.4374996392300905E-4</v>
      </c>
      <c r="AN248" s="70">
        <v>9.6269161547618423E-4</v>
      </c>
      <c r="AO248" s="70">
        <v>1.4177393050092836E-3</v>
      </c>
      <c r="AP248" s="70">
        <v>2.0995990890281232E-3</v>
      </c>
      <c r="AQ248" s="70">
        <v>2.5975693430020366E-3</v>
      </c>
      <c r="AR248" s="70">
        <v>3.4741913894226037E-3</v>
      </c>
      <c r="AS248" s="70">
        <v>5.1715190895415455E-3</v>
      </c>
      <c r="AT248" s="70">
        <v>1.0670458356177838E-2</v>
      </c>
      <c r="AU248" s="70">
        <v>9.5734299571734478E-3</v>
      </c>
      <c r="AV248" s="70">
        <v>1.0744801760051168E-2</v>
      </c>
      <c r="AW248" s="70">
        <v>1.3980889890913895E-2</v>
      </c>
      <c r="AX248" s="70">
        <v>1.8714315456784175E-2</v>
      </c>
      <c r="AY248" s="70">
        <v>2.0656197682773592E-2</v>
      </c>
      <c r="AZ248" s="70">
        <v>2.9384797949970638E-2</v>
      </c>
    </row>
    <row r="249" spans="1:52" x14ac:dyDescent="0.35">
      <c r="A249" s="75" t="s">
        <v>908</v>
      </c>
      <c r="B249" s="70"/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/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/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9F24-7AC0-4D1D-8F0B-C118C3EDE13C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9.1796875" defaultRowHeight="10.5" x14ac:dyDescent="0.35"/>
  <cols>
    <col min="1" max="1" width="50.7265625" style="42" customWidth="1"/>
    <col min="2" max="52" width="9.7265625" style="42" customWidth="1"/>
    <col min="53" max="16384" width="9.1796875" style="42"/>
  </cols>
  <sheetData>
    <row r="1" spans="1:52" ht="13.5" thickBot="1" x14ac:dyDescent="0.4">
      <c r="A1" s="40" t="s">
        <v>927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/>
      <c r="C5" s="49">
        <v>2788677</v>
      </c>
      <c r="D5" s="49">
        <v>2791957</v>
      </c>
      <c r="E5" s="49">
        <v>2750678</v>
      </c>
      <c r="F5" s="49">
        <v>2692875</v>
      </c>
      <c r="G5" s="49">
        <v>2535406</v>
      </c>
      <c r="H5" s="49">
        <v>2442550</v>
      </c>
      <c r="I5" s="49">
        <v>2510270</v>
      </c>
      <c r="J5" s="49">
        <v>2207866</v>
      </c>
      <c r="K5" s="49">
        <v>2036364</v>
      </c>
      <c r="L5" s="49">
        <v>2120134</v>
      </c>
      <c r="M5" s="49">
        <v>2030214</v>
      </c>
      <c r="N5" s="49">
        <v>2115344</v>
      </c>
      <c r="O5" s="49">
        <v>2336483</v>
      </c>
      <c r="P5" s="49">
        <v>2557123</v>
      </c>
      <c r="Q5" s="49">
        <v>2960995</v>
      </c>
      <c r="R5" s="49">
        <v>2677427</v>
      </c>
      <c r="S5" s="49">
        <v>2527139</v>
      </c>
      <c r="T5" s="49">
        <v>2644605</v>
      </c>
      <c r="U5" s="49">
        <v>2845674</v>
      </c>
      <c r="V5" s="49">
        <v>2995144</v>
      </c>
      <c r="W5" s="49">
        <v>3156115</v>
      </c>
      <c r="X5" s="49">
        <v>3273444</v>
      </c>
      <c r="Y5" s="49">
        <v>3391656</v>
      </c>
      <c r="Z5" s="49">
        <v>3499189</v>
      </c>
      <c r="AA5" s="49">
        <v>3596566</v>
      </c>
      <c r="AB5" s="49">
        <v>3654706</v>
      </c>
      <c r="AC5" s="49">
        <v>3684998</v>
      </c>
      <c r="AD5" s="49">
        <v>3705063</v>
      </c>
      <c r="AE5" s="49">
        <v>3750814</v>
      </c>
      <c r="AF5" s="49">
        <v>3824839</v>
      </c>
      <c r="AG5" s="49">
        <v>3888817</v>
      </c>
      <c r="AH5" s="49">
        <v>3968069</v>
      </c>
      <c r="AI5" s="49">
        <v>4059691</v>
      </c>
      <c r="AJ5" s="49">
        <v>4151628</v>
      </c>
      <c r="AK5" s="49">
        <v>4229055</v>
      </c>
      <c r="AL5" s="49">
        <v>4305166</v>
      </c>
      <c r="AM5" s="49">
        <v>4386116</v>
      </c>
      <c r="AN5" s="49">
        <v>4459187</v>
      </c>
      <c r="AO5" s="49">
        <v>4539231</v>
      </c>
      <c r="AP5" s="49">
        <v>4616490</v>
      </c>
      <c r="AQ5" s="49">
        <v>4695305</v>
      </c>
      <c r="AR5" s="49">
        <v>4770201</v>
      </c>
      <c r="AS5" s="49">
        <v>4843166</v>
      </c>
      <c r="AT5" s="49">
        <v>4916549</v>
      </c>
      <c r="AU5" s="49">
        <v>5046455</v>
      </c>
      <c r="AV5" s="49">
        <v>5154410</v>
      </c>
      <c r="AW5" s="49">
        <v>5204071</v>
      </c>
      <c r="AX5" s="49">
        <v>5270984</v>
      </c>
      <c r="AY5" s="49">
        <v>5336994</v>
      </c>
      <c r="AZ5" s="49">
        <v>5410042</v>
      </c>
    </row>
    <row r="6" spans="1:52" x14ac:dyDescent="0.35">
      <c r="A6" s="50" t="s">
        <v>859</v>
      </c>
      <c r="B6" s="51"/>
      <c r="C6" s="51">
        <v>105286</v>
      </c>
      <c r="D6" s="51">
        <v>104882</v>
      </c>
      <c r="E6" s="51">
        <v>101446</v>
      </c>
      <c r="F6" s="51">
        <v>90432</v>
      </c>
      <c r="G6" s="51">
        <v>91849</v>
      </c>
      <c r="H6" s="51">
        <v>93098</v>
      </c>
      <c r="I6" s="51">
        <v>101884</v>
      </c>
      <c r="J6" s="51">
        <v>97303</v>
      </c>
      <c r="K6" s="51">
        <v>80946</v>
      </c>
      <c r="L6" s="51">
        <v>69109</v>
      </c>
      <c r="M6" s="51">
        <v>67273</v>
      </c>
      <c r="N6" s="51">
        <v>68025</v>
      </c>
      <c r="O6" s="51">
        <v>68808</v>
      </c>
      <c r="P6" s="51">
        <v>77768</v>
      </c>
      <c r="Q6" s="51">
        <v>89859</v>
      </c>
      <c r="R6" s="51">
        <v>172880</v>
      </c>
      <c r="S6" s="51">
        <v>145894</v>
      </c>
      <c r="T6" s="51">
        <v>135268</v>
      </c>
      <c r="U6" s="51">
        <v>142540</v>
      </c>
      <c r="V6" s="51">
        <v>148143</v>
      </c>
      <c r="W6" s="51">
        <v>153447</v>
      </c>
      <c r="X6" s="51">
        <v>162327</v>
      </c>
      <c r="Y6" s="51">
        <v>174770</v>
      </c>
      <c r="Z6" s="51">
        <v>191113</v>
      </c>
      <c r="AA6" s="51">
        <v>205354</v>
      </c>
      <c r="AB6" s="51">
        <v>211847</v>
      </c>
      <c r="AC6" s="51">
        <v>213564</v>
      </c>
      <c r="AD6" s="51">
        <v>216460</v>
      </c>
      <c r="AE6" s="51">
        <v>226692</v>
      </c>
      <c r="AF6" s="51">
        <v>254249</v>
      </c>
      <c r="AG6" s="51">
        <v>266785</v>
      </c>
      <c r="AH6" s="51">
        <v>281243</v>
      </c>
      <c r="AI6" s="51">
        <v>297326</v>
      </c>
      <c r="AJ6" s="51">
        <v>314239</v>
      </c>
      <c r="AK6" s="51">
        <v>331058</v>
      </c>
      <c r="AL6" s="51">
        <v>349052</v>
      </c>
      <c r="AM6" s="51">
        <v>369160</v>
      </c>
      <c r="AN6" s="51">
        <v>389889</v>
      </c>
      <c r="AO6" s="51">
        <v>412977</v>
      </c>
      <c r="AP6" s="51">
        <v>437254</v>
      </c>
      <c r="AQ6" s="51">
        <v>464016</v>
      </c>
      <c r="AR6" s="51">
        <v>492044</v>
      </c>
      <c r="AS6" s="51">
        <v>521788</v>
      </c>
      <c r="AT6" s="51">
        <v>552952</v>
      </c>
      <c r="AU6" s="51">
        <v>595458</v>
      </c>
      <c r="AV6" s="51">
        <v>638190</v>
      </c>
      <c r="AW6" s="51">
        <v>672052</v>
      </c>
      <c r="AX6" s="51">
        <v>710709</v>
      </c>
      <c r="AY6" s="51">
        <v>752216</v>
      </c>
      <c r="AZ6" s="51">
        <v>796912</v>
      </c>
    </row>
    <row r="7" spans="1:52" x14ac:dyDescent="0.35">
      <c r="A7" s="74" t="s">
        <v>860</v>
      </c>
      <c r="B7" s="70"/>
      <c r="C7" s="70">
        <v>2678025</v>
      </c>
      <c r="D7" s="70">
        <v>2681287</v>
      </c>
      <c r="E7" s="70">
        <v>2643410</v>
      </c>
      <c r="F7" s="70">
        <v>2596528</v>
      </c>
      <c r="G7" s="70">
        <v>2439717</v>
      </c>
      <c r="H7" s="70">
        <v>2344864</v>
      </c>
      <c r="I7" s="70">
        <v>2404007</v>
      </c>
      <c r="J7" s="70">
        <v>2106387</v>
      </c>
      <c r="K7" s="70">
        <v>1953345</v>
      </c>
      <c r="L7" s="70">
        <v>2048243</v>
      </c>
      <c r="M7" s="70">
        <v>1960479</v>
      </c>
      <c r="N7" s="70">
        <v>2044609</v>
      </c>
      <c r="O7" s="70">
        <v>2264737</v>
      </c>
      <c r="P7" s="70">
        <v>2476435</v>
      </c>
      <c r="Q7" s="70">
        <v>2868393</v>
      </c>
      <c r="R7" s="70">
        <v>2504547</v>
      </c>
      <c r="S7" s="70">
        <v>2378335</v>
      </c>
      <c r="T7" s="70">
        <v>2505049</v>
      </c>
      <c r="U7" s="70">
        <v>2698697</v>
      </c>
      <c r="V7" s="70">
        <v>2842475</v>
      </c>
      <c r="W7" s="70">
        <v>2998154</v>
      </c>
      <c r="X7" s="70">
        <v>3106686</v>
      </c>
      <c r="Y7" s="70">
        <v>3212562</v>
      </c>
      <c r="Z7" s="70">
        <v>3303812</v>
      </c>
      <c r="AA7" s="70">
        <v>3386976</v>
      </c>
      <c r="AB7" s="70">
        <v>3438610</v>
      </c>
      <c r="AC7" s="70">
        <v>3467127</v>
      </c>
      <c r="AD7" s="70">
        <v>3484198</v>
      </c>
      <c r="AE7" s="70">
        <v>3519586</v>
      </c>
      <c r="AF7" s="70">
        <v>3565923</v>
      </c>
      <c r="AG7" s="70">
        <v>3617242</v>
      </c>
      <c r="AH7" s="70">
        <v>3681916</v>
      </c>
      <c r="AI7" s="70">
        <v>3757346</v>
      </c>
      <c r="AJ7" s="70">
        <v>3832297</v>
      </c>
      <c r="AK7" s="70">
        <v>3892853</v>
      </c>
      <c r="AL7" s="70">
        <v>3950927</v>
      </c>
      <c r="AM7" s="70">
        <v>4011707</v>
      </c>
      <c r="AN7" s="70">
        <v>4063982</v>
      </c>
      <c r="AO7" s="70">
        <v>4120860</v>
      </c>
      <c r="AP7" s="70">
        <v>4173752</v>
      </c>
      <c r="AQ7" s="70">
        <v>4225717</v>
      </c>
      <c r="AR7" s="70">
        <v>4272493</v>
      </c>
      <c r="AS7" s="70">
        <v>4315625</v>
      </c>
      <c r="AT7" s="70">
        <v>4357768</v>
      </c>
      <c r="AU7" s="70">
        <v>4445083</v>
      </c>
      <c r="AV7" s="70">
        <v>4510219</v>
      </c>
      <c r="AW7" s="70">
        <v>4525938</v>
      </c>
      <c r="AX7" s="70">
        <v>4554115</v>
      </c>
      <c r="AY7" s="70">
        <v>4578535</v>
      </c>
      <c r="AZ7" s="70">
        <v>4606814</v>
      </c>
    </row>
    <row r="8" spans="1:52" x14ac:dyDescent="0.35">
      <c r="A8" s="74" t="s">
        <v>861</v>
      </c>
      <c r="B8" s="70"/>
      <c r="C8" s="70">
        <v>5366</v>
      </c>
      <c r="D8" s="70">
        <v>5788</v>
      </c>
      <c r="E8" s="70">
        <v>5822</v>
      </c>
      <c r="F8" s="70">
        <v>5915</v>
      </c>
      <c r="G8" s="70">
        <v>3840</v>
      </c>
      <c r="H8" s="70">
        <v>4588</v>
      </c>
      <c r="I8" s="70">
        <v>4379</v>
      </c>
      <c r="J8" s="70">
        <v>4176</v>
      </c>
      <c r="K8" s="70">
        <v>2073</v>
      </c>
      <c r="L8" s="70">
        <v>2782</v>
      </c>
      <c r="M8" s="70">
        <v>2462</v>
      </c>
      <c r="N8" s="70">
        <v>2710</v>
      </c>
      <c r="O8" s="70">
        <v>2938</v>
      </c>
      <c r="P8" s="70">
        <v>2920</v>
      </c>
      <c r="Q8" s="70">
        <v>2743</v>
      </c>
      <c r="R8" s="70">
        <v>0</v>
      </c>
      <c r="S8" s="70">
        <v>2910</v>
      </c>
      <c r="T8" s="70">
        <v>4288</v>
      </c>
      <c r="U8" s="70">
        <v>4437</v>
      </c>
      <c r="V8" s="70">
        <v>4526</v>
      </c>
      <c r="W8" s="70">
        <v>4514</v>
      </c>
      <c r="X8" s="70">
        <v>4431</v>
      </c>
      <c r="Y8" s="70">
        <v>4324</v>
      </c>
      <c r="Z8" s="70">
        <v>4264</v>
      </c>
      <c r="AA8" s="70">
        <v>4236</v>
      </c>
      <c r="AB8" s="70">
        <v>4249</v>
      </c>
      <c r="AC8" s="70">
        <v>4307</v>
      </c>
      <c r="AD8" s="70">
        <v>4405</v>
      </c>
      <c r="AE8" s="70">
        <v>4536</v>
      </c>
      <c r="AF8" s="70">
        <v>4667</v>
      </c>
      <c r="AG8" s="70">
        <v>4790</v>
      </c>
      <c r="AH8" s="70">
        <v>4910</v>
      </c>
      <c r="AI8" s="70">
        <v>5019</v>
      </c>
      <c r="AJ8" s="70">
        <v>5092</v>
      </c>
      <c r="AK8" s="70">
        <v>5144</v>
      </c>
      <c r="AL8" s="70">
        <v>5187</v>
      </c>
      <c r="AM8" s="70">
        <v>5249</v>
      </c>
      <c r="AN8" s="70">
        <v>5316</v>
      </c>
      <c r="AO8" s="70">
        <v>5394</v>
      </c>
      <c r="AP8" s="70">
        <v>5484</v>
      </c>
      <c r="AQ8" s="70">
        <v>5572</v>
      </c>
      <c r="AR8" s="70">
        <v>5664</v>
      </c>
      <c r="AS8" s="70">
        <v>5753</v>
      </c>
      <c r="AT8" s="70">
        <v>5829</v>
      </c>
      <c r="AU8" s="70">
        <v>5914</v>
      </c>
      <c r="AV8" s="70">
        <v>6001</v>
      </c>
      <c r="AW8" s="70">
        <v>6081</v>
      </c>
      <c r="AX8" s="70">
        <v>6160</v>
      </c>
      <c r="AY8" s="70">
        <v>6243</v>
      </c>
      <c r="AZ8" s="70">
        <v>6316</v>
      </c>
    </row>
    <row r="9" spans="1:52" x14ac:dyDescent="0.35">
      <c r="A9" s="48" t="s">
        <v>862</v>
      </c>
      <c r="B9" s="49"/>
      <c r="C9" s="49">
        <v>60</v>
      </c>
      <c r="D9" s="49">
        <v>34.5</v>
      </c>
      <c r="E9" s="49">
        <v>44.5</v>
      </c>
      <c r="F9" s="49">
        <v>129.5</v>
      </c>
      <c r="G9" s="49">
        <v>0</v>
      </c>
      <c r="H9" s="49">
        <v>37</v>
      </c>
      <c r="I9" s="49">
        <v>58.5</v>
      </c>
      <c r="J9" s="49">
        <v>94.5</v>
      </c>
      <c r="K9" s="49">
        <v>43.5</v>
      </c>
      <c r="L9" s="49">
        <v>109.5</v>
      </c>
      <c r="M9" s="49">
        <v>157</v>
      </c>
      <c r="N9" s="49">
        <v>166.5</v>
      </c>
      <c r="O9" s="49">
        <v>93</v>
      </c>
      <c r="P9" s="49">
        <v>152</v>
      </c>
      <c r="Q9" s="49">
        <v>99.5</v>
      </c>
      <c r="R9" s="49">
        <v>276.8910573625808</v>
      </c>
      <c r="S9" s="49">
        <v>295.10329625804241</v>
      </c>
      <c r="T9" s="49">
        <v>280.42980569256366</v>
      </c>
      <c r="U9" s="49">
        <v>281.91799748889781</v>
      </c>
      <c r="V9" s="49">
        <v>277.76497703291574</v>
      </c>
      <c r="W9" s="49">
        <v>275.03592233706678</v>
      </c>
      <c r="X9" s="49">
        <v>267.96896902699086</v>
      </c>
      <c r="Y9" s="49">
        <v>264.1819134190664</v>
      </c>
      <c r="Z9" s="49">
        <v>274.10480482297794</v>
      </c>
      <c r="AA9" s="49">
        <v>270.87199377185561</v>
      </c>
      <c r="AB9" s="49">
        <v>274.58292966900666</v>
      </c>
      <c r="AC9" s="49">
        <v>272.84538112006788</v>
      </c>
      <c r="AD9" s="49">
        <v>270.31069661413665</v>
      </c>
      <c r="AE9" s="49">
        <v>268.75850935766493</v>
      </c>
      <c r="AF9" s="49">
        <v>253.5015968825046</v>
      </c>
      <c r="AG9" s="49">
        <v>382.6254297166289</v>
      </c>
      <c r="AH9" s="49">
        <v>216.38878262045898</v>
      </c>
      <c r="AI9" s="49">
        <v>226.65005007644919</v>
      </c>
      <c r="AJ9" s="49">
        <v>237.95036999846485</v>
      </c>
      <c r="AK9" s="49">
        <v>251.79333920823777</v>
      </c>
      <c r="AL9" s="49">
        <v>248.01975495630973</v>
      </c>
      <c r="AM9" s="49">
        <v>254.37636305729669</v>
      </c>
      <c r="AN9" s="49">
        <v>261.66145948939561</v>
      </c>
      <c r="AO9" s="49">
        <v>267.22483356347402</v>
      </c>
      <c r="AP9" s="49">
        <v>265.17570393027671</v>
      </c>
      <c r="AQ9" s="49">
        <v>271.78123392784823</v>
      </c>
      <c r="AR9" s="49">
        <v>279.80653464412296</v>
      </c>
      <c r="AS9" s="49">
        <v>279.63077219029549</v>
      </c>
      <c r="AT9" s="49">
        <v>280.33240224277728</v>
      </c>
      <c r="AU9" s="49">
        <v>281.40129358164404</v>
      </c>
      <c r="AV9" s="49">
        <v>281.13565457458299</v>
      </c>
      <c r="AW9" s="49">
        <v>286.86679238240265</v>
      </c>
      <c r="AX9" s="49">
        <v>287.72020043979137</v>
      </c>
      <c r="AY9" s="49">
        <v>291.83957750108527</v>
      </c>
      <c r="AZ9" s="49">
        <v>298.31588554573045</v>
      </c>
    </row>
    <row r="10" spans="1:52" x14ac:dyDescent="0.35">
      <c r="A10" s="50" t="s">
        <v>863</v>
      </c>
      <c r="B10" s="51"/>
      <c r="C10" s="51">
        <v>59</v>
      </c>
      <c r="D10" s="51">
        <v>34.5</v>
      </c>
      <c r="E10" s="51">
        <v>44.5</v>
      </c>
      <c r="F10" s="51">
        <v>90.5</v>
      </c>
      <c r="G10" s="51">
        <v>0</v>
      </c>
      <c r="H10" s="51">
        <v>0</v>
      </c>
      <c r="I10" s="51">
        <v>32</v>
      </c>
      <c r="J10" s="51">
        <v>52</v>
      </c>
      <c r="K10" s="51">
        <v>43</v>
      </c>
      <c r="L10" s="51">
        <v>69.5</v>
      </c>
      <c r="M10" s="51">
        <v>74</v>
      </c>
      <c r="N10" s="51">
        <v>99.5</v>
      </c>
      <c r="O10" s="51">
        <v>57</v>
      </c>
      <c r="P10" s="51">
        <v>104.5</v>
      </c>
      <c r="Q10" s="51">
        <v>25.5</v>
      </c>
      <c r="R10" s="51">
        <v>142.17258299958056</v>
      </c>
      <c r="S10" s="51">
        <v>152.64162696142415</v>
      </c>
      <c r="T10" s="51">
        <v>153.48118410685265</v>
      </c>
      <c r="U10" s="51">
        <v>153.56944399546705</v>
      </c>
      <c r="V10" s="51">
        <v>148.60674087311918</v>
      </c>
      <c r="W10" s="51">
        <v>147.8100493744771</v>
      </c>
      <c r="X10" s="51">
        <v>146.76084473311437</v>
      </c>
      <c r="Y10" s="51">
        <v>141.81472829562745</v>
      </c>
      <c r="Z10" s="51">
        <v>138.85442068271868</v>
      </c>
      <c r="AA10" s="51">
        <v>138.53746397338273</v>
      </c>
      <c r="AB10" s="51">
        <v>139.9588512380642</v>
      </c>
      <c r="AC10" s="51">
        <v>141.26129794913595</v>
      </c>
      <c r="AD10" s="51">
        <v>137.5110533598895</v>
      </c>
      <c r="AE10" s="51">
        <v>137.37637310492573</v>
      </c>
      <c r="AF10" s="51">
        <v>130.35005802546857</v>
      </c>
      <c r="AG10" s="51">
        <v>198.49034131048393</v>
      </c>
      <c r="AH10" s="51">
        <v>106.49512341628362</v>
      </c>
      <c r="AI10" s="51">
        <v>116.03349476329279</v>
      </c>
      <c r="AJ10" s="51">
        <v>124.72125235323621</v>
      </c>
      <c r="AK10" s="51">
        <v>132.22458097905383</v>
      </c>
      <c r="AL10" s="51">
        <v>128.26777082037279</v>
      </c>
      <c r="AM10" s="51">
        <v>128.99224941855709</v>
      </c>
      <c r="AN10" s="51">
        <v>133.12826821767339</v>
      </c>
      <c r="AO10" s="51">
        <v>135.90079626682791</v>
      </c>
      <c r="AP10" s="51">
        <v>133.13128439108141</v>
      </c>
      <c r="AQ10" s="51">
        <v>137.30005592325688</v>
      </c>
      <c r="AR10" s="51">
        <v>138.08007152654363</v>
      </c>
      <c r="AS10" s="51">
        <v>138.31610811873634</v>
      </c>
      <c r="AT10" s="51">
        <v>139.11338991582352</v>
      </c>
      <c r="AU10" s="51">
        <v>136.62883803263367</v>
      </c>
      <c r="AV10" s="51">
        <v>128.57301931568554</v>
      </c>
      <c r="AW10" s="51">
        <v>132.80789343905508</v>
      </c>
      <c r="AX10" s="51">
        <v>130.04323901936459</v>
      </c>
      <c r="AY10" s="51">
        <v>133.53838717413464</v>
      </c>
      <c r="AZ10" s="51">
        <v>137.31001890921652</v>
      </c>
    </row>
    <row r="11" spans="1:52" x14ac:dyDescent="0.35">
      <c r="A11" s="74" t="s">
        <v>864</v>
      </c>
      <c r="B11" s="70"/>
      <c r="C11" s="70">
        <v>0</v>
      </c>
      <c r="D11" s="70">
        <v>0</v>
      </c>
      <c r="E11" s="70">
        <v>0</v>
      </c>
      <c r="F11" s="70">
        <v>2.5</v>
      </c>
      <c r="G11" s="70">
        <v>0</v>
      </c>
      <c r="H11" s="70">
        <v>2.5</v>
      </c>
      <c r="I11" s="70">
        <v>2</v>
      </c>
      <c r="J11" s="70">
        <v>0</v>
      </c>
      <c r="K11" s="70">
        <v>0</v>
      </c>
      <c r="L11" s="70">
        <v>0</v>
      </c>
      <c r="M11" s="70">
        <v>15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1.5492261698875112</v>
      </c>
      <c r="T11" s="70">
        <v>0.95693466388006954</v>
      </c>
      <c r="U11" s="70">
        <v>0.9547912712335922</v>
      </c>
      <c r="V11" s="70">
        <v>1.9316972734804949</v>
      </c>
      <c r="W11" s="70">
        <v>1.9317555733958613</v>
      </c>
      <c r="X11" s="70">
        <v>2.0637445145883859</v>
      </c>
      <c r="Y11" s="70">
        <v>2.2993717863627623</v>
      </c>
      <c r="Z11" s="70">
        <v>2.5927853198522826</v>
      </c>
      <c r="AA11" s="70">
        <v>3.4011677291314406</v>
      </c>
      <c r="AB11" s="70">
        <v>4.496354246237793</v>
      </c>
      <c r="AC11" s="70">
        <v>5.5423348157786023</v>
      </c>
      <c r="AD11" s="70">
        <v>5.4230333975279805</v>
      </c>
      <c r="AE11" s="70">
        <v>5.0511790099256473</v>
      </c>
      <c r="AF11" s="70">
        <v>4.2045609918975302</v>
      </c>
      <c r="AG11" s="70">
        <v>3.052188612950161</v>
      </c>
      <c r="AH11" s="70">
        <v>4.1714473715537679</v>
      </c>
      <c r="AI11" s="70">
        <v>3.4674146339894065</v>
      </c>
      <c r="AJ11" s="70">
        <v>3.2870834881751279</v>
      </c>
      <c r="AK11" s="70">
        <v>4.0323792271570085</v>
      </c>
      <c r="AL11" s="70">
        <v>3.4687392433859401</v>
      </c>
      <c r="AM11" s="70">
        <v>4.071626013148915</v>
      </c>
      <c r="AN11" s="70">
        <v>4.5529620068766832</v>
      </c>
      <c r="AO11" s="70">
        <v>2.4379633531616207</v>
      </c>
      <c r="AP11" s="70">
        <v>2.1795021134004884</v>
      </c>
      <c r="AQ11" s="70">
        <v>1.8894518612721356</v>
      </c>
      <c r="AR11" s="70">
        <v>3.6834458521978775</v>
      </c>
      <c r="AS11" s="70">
        <v>1.5223038788118117</v>
      </c>
      <c r="AT11" s="70">
        <v>1.3891734756279561</v>
      </c>
      <c r="AU11" s="70">
        <v>2.4837043589904937</v>
      </c>
      <c r="AV11" s="70">
        <v>3.4605144673191575</v>
      </c>
      <c r="AW11" s="70">
        <v>2.212074169331018</v>
      </c>
      <c r="AX11" s="70">
        <v>4.6396371674790942</v>
      </c>
      <c r="AY11" s="70">
        <v>3.9833264344837289</v>
      </c>
      <c r="AZ11" s="70">
        <v>4.0097373100461624</v>
      </c>
    </row>
    <row r="12" spans="1:52" x14ac:dyDescent="0.35">
      <c r="A12" s="74" t="s">
        <v>865</v>
      </c>
      <c r="B12" s="70"/>
      <c r="C12" s="70">
        <v>1</v>
      </c>
      <c r="D12" s="70">
        <v>0</v>
      </c>
      <c r="E12" s="70">
        <v>0</v>
      </c>
      <c r="F12" s="70">
        <v>36.5</v>
      </c>
      <c r="G12" s="70">
        <v>0</v>
      </c>
      <c r="H12" s="70">
        <v>34.5</v>
      </c>
      <c r="I12" s="70">
        <v>24.5</v>
      </c>
      <c r="J12" s="70">
        <v>42.5</v>
      </c>
      <c r="K12" s="70">
        <v>0.5</v>
      </c>
      <c r="L12" s="70">
        <v>40</v>
      </c>
      <c r="M12" s="70">
        <v>68</v>
      </c>
      <c r="N12" s="70">
        <v>67</v>
      </c>
      <c r="O12" s="70">
        <v>36</v>
      </c>
      <c r="P12" s="70">
        <v>47.5</v>
      </c>
      <c r="Q12" s="70">
        <v>74</v>
      </c>
      <c r="R12" s="70">
        <v>134.71847436300027</v>
      </c>
      <c r="S12" s="70">
        <v>140.91244312673078</v>
      </c>
      <c r="T12" s="70">
        <v>125.99168692183093</v>
      </c>
      <c r="U12" s="70">
        <v>127.39376222219714</v>
      </c>
      <c r="V12" s="70">
        <v>127.22653888631606</v>
      </c>
      <c r="W12" s="70">
        <v>125.29411738919383</v>
      </c>
      <c r="X12" s="70">
        <v>119.14437977928809</v>
      </c>
      <c r="Y12" s="70">
        <v>120.06781333707619</v>
      </c>
      <c r="Z12" s="70">
        <v>132.65759882040697</v>
      </c>
      <c r="AA12" s="70">
        <v>128.93336206934146</v>
      </c>
      <c r="AB12" s="70">
        <v>130.12772418470468</v>
      </c>
      <c r="AC12" s="70">
        <v>126.04174835515333</v>
      </c>
      <c r="AD12" s="70">
        <v>127.37660985671914</v>
      </c>
      <c r="AE12" s="70">
        <v>126.33095724281358</v>
      </c>
      <c r="AF12" s="70">
        <v>118.94697786513852</v>
      </c>
      <c r="AG12" s="70">
        <v>181.08289979319483</v>
      </c>
      <c r="AH12" s="70">
        <v>105.72221183262161</v>
      </c>
      <c r="AI12" s="70">
        <v>107.14914067916698</v>
      </c>
      <c r="AJ12" s="70">
        <v>109.94203415705351</v>
      </c>
      <c r="AK12" s="70">
        <v>115.53637900202693</v>
      </c>
      <c r="AL12" s="70">
        <v>116.28324489255101</v>
      </c>
      <c r="AM12" s="70">
        <v>121.31248762559068</v>
      </c>
      <c r="AN12" s="70">
        <v>123.98022926484555</v>
      </c>
      <c r="AO12" s="70">
        <v>128.88607394348446</v>
      </c>
      <c r="AP12" s="70">
        <v>129.86491742579483</v>
      </c>
      <c r="AQ12" s="70">
        <v>132.59172614331919</v>
      </c>
      <c r="AR12" s="70">
        <v>138.04301726538142</v>
      </c>
      <c r="AS12" s="70">
        <v>139.79236019274731</v>
      </c>
      <c r="AT12" s="70">
        <v>139.8298388513258</v>
      </c>
      <c r="AU12" s="70">
        <v>142.28875119001987</v>
      </c>
      <c r="AV12" s="70">
        <v>149.10212079157827</v>
      </c>
      <c r="AW12" s="70">
        <v>151.84682477401657</v>
      </c>
      <c r="AX12" s="70">
        <v>153.03732425294766</v>
      </c>
      <c r="AY12" s="70">
        <v>154.3178638924669</v>
      </c>
      <c r="AZ12" s="70">
        <v>156.99612932646778</v>
      </c>
    </row>
    <row r="13" spans="1:52" x14ac:dyDescent="0.35">
      <c r="A13" s="48" t="s">
        <v>866</v>
      </c>
      <c r="B13" s="49"/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</row>
    <row r="14" spans="1:52" x14ac:dyDescent="0.35">
      <c r="A14" s="50" t="s">
        <v>867</v>
      </c>
      <c r="B14" s="51"/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</row>
    <row r="15" spans="1:52" x14ac:dyDescent="0.35">
      <c r="A15" s="74" t="s">
        <v>868</v>
      </c>
      <c r="B15" s="70"/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35">
      <c r="A16" s="74" t="s">
        <v>869</v>
      </c>
      <c r="B16" s="70"/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/>
      <c r="C18" s="49">
        <v>412332</v>
      </c>
      <c r="D18" s="49">
        <v>417037</v>
      </c>
      <c r="E18" s="49">
        <v>429974</v>
      </c>
      <c r="F18" s="49">
        <v>476951</v>
      </c>
      <c r="G18" s="49">
        <v>396376</v>
      </c>
      <c r="H18" s="49">
        <v>350447</v>
      </c>
      <c r="I18" s="49">
        <v>424044</v>
      </c>
      <c r="J18" s="49">
        <v>365109</v>
      </c>
      <c r="K18" s="49">
        <v>376319</v>
      </c>
      <c r="L18" s="49">
        <v>453219</v>
      </c>
      <c r="M18" s="49">
        <v>500481</v>
      </c>
      <c r="N18" s="49">
        <v>487500</v>
      </c>
      <c r="O18" s="49">
        <v>522560</v>
      </c>
      <c r="P18" s="49">
        <v>547830</v>
      </c>
      <c r="Q18" s="49">
        <v>575067</v>
      </c>
      <c r="R18" s="49">
        <v>344733</v>
      </c>
      <c r="S18" s="49">
        <v>350465</v>
      </c>
      <c r="T18" s="49">
        <v>383796</v>
      </c>
      <c r="U18" s="49">
        <v>416332</v>
      </c>
      <c r="V18" s="49">
        <v>458797</v>
      </c>
      <c r="W18" s="49">
        <v>467524</v>
      </c>
      <c r="X18" s="49">
        <v>492985</v>
      </c>
      <c r="Y18" s="49">
        <v>531403</v>
      </c>
      <c r="Z18" s="49">
        <v>558948</v>
      </c>
      <c r="AA18" s="49">
        <v>583589</v>
      </c>
      <c r="AB18" s="49">
        <v>597760</v>
      </c>
      <c r="AC18" s="49">
        <v>603371</v>
      </c>
      <c r="AD18" s="49">
        <v>606726</v>
      </c>
      <c r="AE18" s="49">
        <v>608112</v>
      </c>
      <c r="AF18" s="49">
        <v>612280</v>
      </c>
      <c r="AG18" s="49">
        <v>622504</v>
      </c>
      <c r="AH18" s="49">
        <v>641550</v>
      </c>
      <c r="AI18" s="49">
        <v>659728</v>
      </c>
      <c r="AJ18" s="49">
        <v>678486</v>
      </c>
      <c r="AK18" s="49">
        <v>697848</v>
      </c>
      <c r="AL18" s="49">
        <v>716750</v>
      </c>
      <c r="AM18" s="49">
        <v>735661</v>
      </c>
      <c r="AN18" s="49">
        <v>752900</v>
      </c>
      <c r="AO18" s="49">
        <v>770067</v>
      </c>
      <c r="AP18" s="49">
        <v>786621</v>
      </c>
      <c r="AQ18" s="49">
        <v>802897</v>
      </c>
      <c r="AR18" s="49">
        <v>821035</v>
      </c>
      <c r="AS18" s="49">
        <v>838995</v>
      </c>
      <c r="AT18" s="49">
        <v>858062</v>
      </c>
      <c r="AU18" s="49">
        <v>884055</v>
      </c>
      <c r="AV18" s="49">
        <v>910550</v>
      </c>
      <c r="AW18" s="49">
        <v>926321</v>
      </c>
      <c r="AX18" s="49">
        <v>945233</v>
      </c>
      <c r="AY18" s="49">
        <v>980012</v>
      </c>
      <c r="AZ18" s="49">
        <v>1004016</v>
      </c>
    </row>
    <row r="19" spans="1:52" x14ac:dyDescent="0.35">
      <c r="A19" s="74" t="s">
        <v>871</v>
      </c>
      <c r="B19" s="70"/>
      <c r="C19" s="70">
        <v>391159</v>
      </c>
      <c r="D19" s="70">
        <v>387888</v>
      </c>
      <c r="E19" s="70">
        <v>398304</v>
      </c>
      <c r="F19" s="70">
        <v>448743</v>
      </c>
      <c r="G19" s="70">
        <v>372467</v>
      </c>
      <c r="H19" s="70">
        <v>312448</v>
      </c>
      <c r="I19" s="70">
        <v>380137</v>
      </c>
      <c r="J19" s="70">
        <v>334368</v>
      </c>
      <c r="K19" s="70">
        <v>336956</v>
      </c>
      <c r="L19" s="70">
        <v>410288</v>
      </c>
      <c r="M19" s="70">
        <v>445640</v>
      </c>
      <c r="N19" s="70">
        <v>438815</v>
      </c>
      <c r="O19" s="70">
        <v>463543</v>
      </c>
      <c r="P19" s="70">
        <v>484622</v>
      </c>
      <c r="Q19" s="70">
        <v>440130</v>
      </c>
      <c r="R19" s="70">
        <v>234417</v>
      </c>
      <c r="S19" s="70">
        <v>286172</v>
      </c>
      <c r="T19" s="70">
        <v>320820</v>
      </c>
      <c r="U19" s="70">
        <v>352390</v>
      </c>
      <c r="V19" s="70">
        <v>393656</v>
      </c>
      <c r="W19" s="70">
        <v>397142</v>
      </c>
      <c r="X19" s="70">
        <v>416733</v>
      </c>
      <c r="Y19" s="70">
        <v>455341</v>
      </c>
      <c r="Z19" s="70">
        <v>477426</v>
      </c>
      <c r="AA19" s="70">
        <v>497363</v>
      </c>
      <c r="AB19" s="70">
        <v>508103</v>
      </c>
      <c r="AC19" s="70">
        <v>511656</v>
      </c>
      <c r="AD19" s="70">
        <v>513474</v>
      </c>
      <c r="AE19" s="70">
        <v>513686</v>
      </c>
      <c r="AF19" s="70">
        <v>517792</v>
      </c>
      <c r="AG19" s="70">
        <v>528079</v>
      </c>
      <c r="AH19" s="70">
        <v>543255</v>
      </c>
      <c r="AI19" s="70">
        <v>560030</v>
      </c>
      <c r="AJ19" s="70">
        <v>576581</v>
      </c>
      <c r="AK19" s="70">
        <v>593378</v>
      </c>
      <c r="AL19" s="70">
        <v>609525</v>
      </c>
      <c r="AM19" s="70">
        <v>625656</v>
      </c>
      <c r="AN19" s="70">
        <v>640379</v>
      </c>
      <c r="AO19" s="70">
        <v>655103</v>
      </c>
      <c r="AP19" s="70">
        <v>669382</v>
      </c>
      <c r="AQ19" s="70">
        <v>683335</v>
      </c>
      <c r="AR19" s="70">
        <v>699112</v>
      </c>
      <c r="AS19" s="70">
        <v>714603</v>
      </c>
      <c r="AT19" s="70">
        <v>731173</v>
      </c>
      <c r="AU19" s="70">
        <v>753553</v>
      </c>
      <c r="AV19" s="70">
        <v>776652</v>
      </c>
      <c r="AW19" s="70">
        <v>790111</v>
      </c>
      <c r="AX19" s="70">
        <v>806461</v>
      </c>
      <c r="AY19" s="70">
        <v>838636</v>
      </c>
      <c r="AZ19" s="70">
        <v>859978</v>
      </c>
    </row>
    <row r="20" spans="1:52" x14ac:dyDescent="0.35">
      <c r="A20" s="54" t="s">
        <v>872</v>
      </c>
      <c r="B20" s="55"/>
      <c r="C20" s="55">
        <v>21173</v>
      </c>
      <c r="D20" s="55">
        <v>29149</v>
      </c>
      <c r="E20" s="55">
        <v>31670</v>
      </c>
      <c r="F20" s="55">
        <v>28208</v>
      </c>
      <c r="G20" s="55">
        <v>23909</v>
      </c>
      <c r="H20" s="55">
        <v>37999</v>
      </c>
      <c r="I20" s="55">
        <v>43907</v>
      </c>
      <c r="J20" s="55">
        <v>30741</v>
      </c>
      <c r="K20" s="55">
        <v>39363</v>
      </c>
      <c r="L20" s="55">
        <v>42931</v>
      </c>
      <c r="M20" s="55">
        <v>54841</v>
      </c>
      <c r="N20" s="55">
        <v>48685</v>
      </c>
      <c r="O20" s="55">
        <v>59017</v>
      </c>
      <c r="P20" s="55">
        <v>63208</v>
      </c>
      <c r="Q20" s="55">
        <v>134937</v>
      </c>
      <c r="R20" s="55">
        <v>110316</v>
      </c>
      <c r="S20" s="55">
        <v>64293</v>
      </c>
      <c r="T20" s="55">
        <v>62976</v>
      </c>
      <c r="U20" s="55">
        <v>63942</v>
      </c>
      <c r="V20" s="55">
        <v>65141</v>
      </c>
      <c r="W20" s="55">
        <v>70382</v>
      </c>
      <c r="X20" s="55">
        <v>76252</v>
      </c>
      <c r="Y20" s="55">
        <v>76062</v>
      </c>
      <c r="Z20" s="55">
        <v>81522</v>
      </c>
      <c r="AA20" s="55">
        <v>86226</v>
      </c>
      <c r="AB20" s="55">
        <v>89657</v>
      </c>
      <c r="AC20" s="55">
        <v>91715</v>
      </c>
      <c r="AD20" s="55">
        <v>93252</v>
      </c>
      <c r="AE20" s="55">
        <v>94426</v>
      </c>
      <c r="AF20" s="55">
        <v>94488</v>
      </c>
      <c r="AG20" s="55">
        <v>94425</v>
      </c>
      <c r="AH20" s="55">
        <v>98295</v>
      </c>
      <c r="AI20" s="55">
        <v>99698</v>
      </c>
      <c r="AJ20" s="55">
        <v>101905</v>
      </c>
      <c r="AK20" s="55">
        <v>104470</v>
      </c>
      <c r="AL20" s="55">
        <v>107225</v>
      </c>
      <c r="AM20" s="55">
        <v>110005</v>
      </c>
      <c r="AN20" s="55">
        <v>112521</v>
      </c>
      <c r="AO20" s="55">
        <v>114964</v>
      </c>
      <c r="AP20" s="55">
        <v>117239</v>
      </c>
      <c r="AQ20" s="55">
        <v>119562</v>
      </c>
      <c r="AR20" s="55">
        <v>121923</v>
      </c>
      <c r="AS20" s="55">
        <v>124392</v>
      </c>
      <c r="AT20" s="55">
        <v>126889</v>
      </c>
      <c r="AU20" s="55">
        <v>130502</v>
      </c>
      <c r="AV20" s="55">
        <v>133898</v>
      </c>
      <c r="AW20" s="55">
        <v>136210</v>
      </c>
      <c r="AX20" s="55">
        <v>138772</v>
      </c>
      <c r="AY20" s="55">
        <v>141376</v>
      </c>
      <c r="AZ20" s="55">
        <v>144038</v>
      </c>
    </row>
    <row r="21" spans="1:52" x14ac:dyDescent="0.35">
      <c r="A21" s="48" t="s">
        <v>873</v>
      </c>
      <c r="B21" s="55"/>
      <c r="C21" s="55">
        <v>27</v>
      </c>
      <c r="D21" s="55">
        <v>0</v>
      </c>
      <c r="E21" s="55">
        <v>15</v>
      </c>
      <c r="F21" s="55">
        <v>66.5</v>
      </c>
      <c r="G21" s="55">
        <v>32.5</v>
      </c>
      <c r="H21" s="55">
        <v>15.5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13.483274370188216</v>
      </c>
      <c r="T21" s="55">
        <v>31.086543718552356</v>
      </c>
      <c r="U21" s="55">
        <v>30.728674131737534</v>
      </c>
      <c r="V21" s="55">
        <v>31.054272553683692</v>
      </c>
      <c r="W21" s="55">
        <v>30.798823340481075</v>
      </c>
      <c r="X21" s="55">
        <v>27.772982647965652</v>
      </c>
      <c r="Y21" s="55">
        <v>27.014569579077005</v>
      </c>
      <c r="Z21" s="55">
        <v>24.431945677424132</v>
      </c>
      <c r="AA21" s="55">
        <v>23.700222570734066</v>
      </c>
      <c r="AB21" s="55">
        <v>25.378855570595171</v>
      </c>
      <c r="AC21" s="55">
        <v>23.488227781586318</v>
      </c>
      <c r="AD21" s="55">
        <v>22.499318483084483</v>
      </c>
      <c r="AE21" s="55">
        <v>21.382710544856995</v>
      </c>
      <c r="AF21" s="55">
        <v>23.273657775703967</v>
      </c>
      <c r="AG21" s="55">
        <v>36.632838620707147</v>
      </c>
      <c r="AH21" s="55">
        <v>19.132631886685903</v>
      </c>
      <c r="AI21" s="55">
        <v>19.042388232533597</v>
      </c>
      <c r="AJ21" s="55">
        <v>21.109824874674651</v>
      </c>
      <c r="AK21" s="55">
        <v>19.612418390727207</v>
      </c>
      <c r="AL21" s="55">
        <v>24.980602084182074</v>
      </c>
      <c r="AM21" s="55">
        <v>27.113600133274296</v>
      </c>
      <c r="AN21" s="55">
        <v>25.85679002421729</v>
      </c>
      <c r="AO21" s="55">
        <v>25.039540787161769</v>
      </c>
      <c r="AP21" s="55">
        <v>30.987764200259235</v>
      </c>
      <c r="AQ21" s="55">
        <v>23.147351632291983</v>
      </c>
      <c r="AR21" s="55">
        <v>31.1528592152141</v>
      </c>
      <c r="AS21" s="55">
        <v>27.269825312074264</v>
      </c>
      <c r="AT21" s="55">
        <v>26.27656928344301</v>
      </c>
      <c r="AU21" s="55">
        <v>30.854746045865095</v>
      </c>
      <c r="AV21" s="55">
        <v>26.089379165938666</v>
      </c>
      <c r="AW21" s="55">
        <v>23.936426660640151</v>
      </c>
      <c r="AX21" s="55">
        <v>31.379380819804801</v>
      </c>
      <c r="AY21" s="55">
        <v>30.858569988153242</v>
      </c>
      <c r="AZ21" s="55">
        <v>31.284416227479198</v>
      </c>
    </row>
    <row r="22" spans="1:52" x14ac:dyDescent="0.35">
      <c r="A22" s="48" t="s">
        <v>866</v>
      </c>
      <c r="B22" s="49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</row>
    <row r="23" spans="1:52" x14ac:dyDescent="0.35">
      <c r="A23" s="50" t="s">
        <v>874</v>
      </c>
      <c r="B23" s="51"/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</row>
    <row r="24" spans="1:52" x14ac:dyDescent="0.35">
      <c r="A24" s="54" t="s">
        <v>869</v>
      </c>
      <c r="B24" s="55"/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</row>
    <row r="25" spans="1:52" x14ac:dyDescent="0.35">
      <c r="A25" s="48" t="s">
        <v>875</v>
      </c>
      <c r="B25" s="56"/>
      <c r="C25" s="56">
        <v>0</v>
      </c>
      <c r="D25" s="56">
        <v>0</v>
      </c>
      <c r="E25" s="56">
        <v>19.892954293169584</v>
      </c>
      <c r="F25" s="56">
        <v>0</v>
      </c>
      <c r="G25" s="56">
        <v>42.231101564147423</v>
      </c>
      <c r="H25" s="56">
        <v>125.3347949324114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7.5076367986124648</v>
      </c>
      <c r="S25" s="56">
        <v>8.4932745258132663</v>
      </c>
      <c r="T25" s="56">
        <v>10.090155419064748</v>
      </c>
      <c r="U25" s="56">
        <v>9.5800857928754724</v>
      </c>
      <c r="V25" s="56">
        <v>9.2790471952548685</v>
      </c>
      <c r="W25" s="56">
        <v>10.2244399702465</v>
      </c>
      <c r="X25" s="56">
        <v>10.272784471595973</v>
      </c>
      <c r="Y25" s="56">
        <v>10.436996528220815</v>
      </c>
      <c r="Z25" s="56">
        <v>10.750789540781652</v>
      </c>
      <c r="AA25" s="56">
        <v>11.041873305208366</v>
      </c>
      <c r="AB25" s="56">
        <v>11.479788413948196</v>
      </c>
      <c r="AC25" s="56">
        <v>10.715325620727107</v>
      </c>
      <c r="AD25" s="56">
        <v>11.798086363914397</v>
      </c>
      <c r="AE25" s="56">
        <v>10.827217345893327</v>
      </c>
      <c r="AF25" s="56">
        <v>11.813688095092072</v>
      </c>
      <c r="AG25" s="56">
        <v>9.8194835872703372</v>
      </c>
      <c r="AH25" s="56">
        <v>8.8488579569183514</v>
      </c>
      <c r="AI25" s="56">
        <v>9.8947553127559384</v>
      </c>
      <c r="AJ25" s="56">
        <v>9.9286814762894107</v>
      </c>
      <c r="AK25" s="56">
        <v>8.9381820956833753</v>
      </c>
      <c r="AL25" s="56">
        <v>11.954369665367986</v>
      </c>
      <c r="AM25" s="56">
        <v>13.003456665779158</v>
      </c>
      <c r="AN25" s="56">
        <v>13.512382533784903</v>
      </c>
      <c r="AO25" s="56">
        <v>14.087236129640534</v>
      </c>
      <c r="AP25" s="56">
        <v>13.137510256342724</v>
      </c>
      <c r="AQ25" s="56">
        <v>16.982920052145829</v>
      </c>
      <c r="AR25" s="56">
        <v>11.239113952972186</v>
      </c>
      <c r="AS25" s="56">
        <v>15.508453832340257</v>
      </c>
      <c r="AT25" s="56">
        <v>13.327335481504646</v>
      </c>
      <c r="AU25" s="56">
        <v>17.103509557267131</v>
      </c>
      <c r="AV25" s="56">
        <v>10.980337249555845</v>
      </c>
      <c r="AW25" s="56">
        <v>9.9051069560972707</v>
      </c>
      <c r="AX25" s="56">
        <v>13.878821954484694</v>
      </c>
      <c r="AY25" s="56">
        <v>7.8485917740322657</v>
      </c>
      <c r="AZ25" s="56">
        <v>11.807317450145625</v>
      </c>
    </row>
    <row r="26" spans="1:52" x14ac:dyDescent="0.35">
      <c r="A26" s="74" t="s">
        <v>876</v>
      </c>
      <c r="B26" s="86"/>
      <c r="C26" s="86">
        <v>0</v>
      </c>
      <c r="D26" s="86">
        <v>0</v>
      </c>
      <c r="E26" s="86">
        <v>19.790511846794971</v>
      </c>
      <c r="F26" s="86">
        <v>0</v>
      </c>
      <c r="G26" s="86">
        <v>42.231101564147423</v>
      </c>
      <c r="H26" s="86">
        <v>125.3347949324114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7.4937357335268473</v>
      </c>
      <c r="S26" s="86">
        <v>8.4793289940975836</v>
      </c>
      <c r="T26" s="86">
        <v>10.077530008745811</v>
      </c>
      <c r="U26" s="86">
        <v>9.5690924837578279</v>
      </c>
      <c r="V26" s="86">
        <v>9.2685615089987579</v>
      </c>
      <c r="W26" s="86">
        <v>10.213637281912753</v>
      </c>
      <c r="X26" s="86">
        <v>10.261715408634672</v>
      </c>
      <c r="Y26" s="86">
        <v>10.424522538010592</v>
      </c>
      <c r="Z26" s="86">
        <v>10.735630978347929</v>
      </c>
      <c r="AA26" s="86">
        <v>11.023541766846471</v>
      </c>
      <c r="AB26" s="86">
        <v>11.457113136730898</v>
      </c>
      <c r="AC26" s="86">
        <v>10.689659057705969</v>
      </c>
      <c r="AD26" s="86">
        <v>11.770244129866201</v>
      </c>
      <c r="AE26" s="86">
        <v>10.797722597871624</v>
      </c>
      <c r="AF26" s="86">
        <v>11.783041963098952</v>
      </c>
      <c r="AG26" s="86">
        <v>9.787514380559287</v>
      </c>
      <c r="AH26" s="86">
        <v>8.815148043331817</v>
      </c>
      <c r="AI26" s="86">
        <v>9.859261274991951</v>
      </c>
      <c r="AJ26" s="86">
        <v>9.8914954320380257</v>
      </c>
      <c r="AK26" s="86">
        <v>8.899482401334069</v>
      </c>
      <c r="AL26" s="86">
        <v>11.914067317545033</v>
      </c>
      <c r="AM26" s="86">
        <v>12.961262319659539</v>
      </c>
      <c r="AN26" s="86">
        <v>12.778122371775281</v>
      </c>
      <c r="AO26" s="86">
        <v>14.041438775481398</v>
      </c>
      <c r="AP26" s="86">
        <v>13.089442317680239</v>
      </c>
      <c r="AQ26" s="86">
        <v>16.932597647651193</v>
      </c>
      <c r="AR26" s="86">
        <v>11.18653933143486</v>
      </c>
      <c r="AS26" s="86">
        <v>15.453710847203695</v>
      </c>
      <c r="AT26" s="86">
        <v>13.270519364121812</v>
      </c>
      <c r="AU26" s="86">
        <v>16.940420090854165</v>
      </c>
      <c r="AV26" s="86">
        <v>10.915672451564374</v>
      </c>
      <c r="AW26" s="86">
        <v>9.8388256704190571</v>
      </c>
      <c r="AX26" s="86">
        <v>13.810951537750666</v>
      </c>
      <c r="AY26" s="86">
        <v>7.7793435699642259</v>
      </c>
      <c r="AZ26" s="86">
        <v>11.7370760064357</v>
      </c>
    </row>
    <row r="27" spans="1:52" x14ac:dyDescent="0.35">
      <c r="A27" s="54" t="s">
        <v>877</v>
      </c>
      <c r="B27" s="58"/>
      <c r="C27" s="58">
        <v>0</v>
      </c>
      <c r="D27" s="58">
        <v>0</v>
      </c>
      <c r="E27" s="58">
        <v>0.1024424463746153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1.3901065085617392E-2</v>
      </c>
      <c r="S27" s="58">
        <v>1.3945531715682693E-2</v>
      </c>
      <c r="T27" s="58">
        <v>1.2625410318937382E-2</v>
      </c>
      <c r="U27" s="58">
        <v>1.0993309117644732E-2</v>
      </c>
      <c r="V27" s="58">
        <v>1.0485686256110686E-2</v>
      </c>
      <c r="W27" s="58">
        <v>1.080268833374661E-2</v>
      </c>
      <c r="X27" s="58">
        <v>1.1069062961300414E-2</v>
      </c>
      <c r="Y27" s="58">
        <v>1.2473990210222915E-2</v>
      </c>
      <c r="Z27" s="58">
        <v>1.5158562433721712E-2</v>
      </c>
      <c r="AA27" s="58">
        <v>1.8331538361896268E-2</v>
      </c>
      <c r="AB27" s="58">
        <v>2.2675277217298118E-2</v>
      </c>
      <c r="AC27" s="58">
        <v>2.5666563021137456E-2</v>
      </c>
      <c r="AD27" s="58">
        <v>2.7842234048196305E-2</v>
      </c>
      <c r="AE27" s="58">
        <v>2.9494748021702377E-2</v>
      </c>
      <c r="AF27" s="58">
        <v>3.0646131993119718E-2</v>
      </c>
      <c r="AG27" s="58">
        <v>3.1969206711051079E-2</v>
      </c>
      <c r="AH27" s="58">
        <v>3.3709913586534856E-2</v>
      </c>
      <c r="AI27" s="58">
        <v>3.5494037763987858E-2</v>
      </c>
      <c r="AJ27" s="58">
        <v>3.7186044251384498E-2</v>
      </c>
      <c r="AK27" s="58">
        <v>3.8699694349306535E-2</v>
      </c>
      <c r="AL27" s="58">
        <v>4.0302347822953839E-2</v>
      </c>
      <c r="AM27" s="58">
        <v>4.2194346119618586E-2</v>
      </c>
      <c r="AN27" s="58">
        <v>0.73426016200962196</v>
      </c>
      <c r="AO27" s="58">
        <v>4.5797354159136112E-2</v>
      </c>
      <c r="AP27" s="58">
        <v>4.8067938662483607E-2</v>
      </c>
      <c r="AQ27" s="58">
        <v>5.032240449463532E-2</v>
      </c>
      <c r="AR27" s="58">
        <v>5.2574621537326845E-2</v>
      </c>
      <c r="AS27" s="58">
        <v>5.4742985136562165E-2</v>
      </c>
      <c r="AT27" s="58">
        <v>5.6816117382834097E-2</v>
      </c>
      <c r="AU27" s="58">
        <v>0.16308946641296629</v>
      </c>
      <c r="AV27" s="58">
        <v>6.4664797991470513E-2</v>
      </c>
      <c r="AW27" s="58">
        <v>6.6281285678213342E-2</v>
      </c>
      <c r="AX27" s="58">
        <v>6.7870416734027161E-2</v>
      </c>
      <c r="AY27" s="58">
        <v>6.9248204068039776E-2</v>
      </c>
      <c r="AZ27" s="58">
        <v>7.0241443709925244E-2</v>
      </c>
    </row>
    <row r="28" spans="1:52" x14ac:dyDescent="0.35">
      <c r="A28" s="87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/>
      <c r="C30" s="62">
        <v>3201009</v>
      </c>
      <c r="D30" s="62">
        <v>3208994</v>
      </c>
      <c r="E30" s="62">
        <v>3180652</v>
      </c>
      <c r="F30" s="62">
        <v>3169826</v>
      </c>
      <c r="G30" s="62">
        <v>2931782</v>
      </c>
      <c r="H30" s="62">
        <v>2792997</v>
      </c>
      <c r="I30" s="62">
        <v>2934314</v>
      </c>
      <c r="J30" s="62">
        <v>2572975</v>
      </c>
      <c r="K30" s="62">
        <v>2412683</v>
      </c>
      <c r="L30" s="62">
        <v>2573353</v>
      </c>
      <c r="M30" s="62">
        <v>2530695</v>
      </c>
      <c r="N30" s="62">
        <v>2602844</v>
      </c>
      <c r="O30" s="62">
        <v>2859043</v>
      </c>
      <c r="P30" s="62">
        <v>3104953</v>
      </c>
      <c r="Q30" s="62">
        <v>3536062</v>
      </c>
      <c r="R30" s="62">
        <v>3022160</v>
      </c>
      <c r="S30" s="62">
        <v>2877604</v>
      </c>
      <c r="T30" s="62">
        <v>3028401</v>
      </c>
      <c r="U30" s="62">
        <v>3262006</v>
      </c>
      <c r="V30" s="62">
        <v>3453941</v>
      </c>
      <c r="W30" s="62">
        <v>3623639</v>
      </c>
      <c r="X30" s="62">
        <v>3766429</v>
      </c>
      <c r="Y30" s="62">
        <v>3923059</v>
      </c>
      <c r="Z30" s="62">
        <v>4058137</v>
      </c>
      <c r="AA30" s="62">
        <v>4180155</v>
      </c>
      <c r="AB30" s="62">
        <v>4252466</v>
      </c>
      <c r="AC30" s="62">
        <v>4288369</v>
      </c>
      <c r="AD30" s="62">
        <v>4311789</v>
      </c>
      <c r="AE30" s="62">
        <v>4358926</v>
      </c>
      <c r="AF30" s="62">
        <v>4437119</v>
      </c>
      <c r="AG30" s="62">
        <v>4511321</v>
      </c>
      <c r="AH30" s="62">
        <v>4609619</v>
      </c>
      <c r="AI30" s="62">
        <v>4719419</v>
      </c>
      <c r="AJ30" s="62">
        <v>4830114</v>
      </c>
      <c r="AK30" s="62">
        <v>4926903</v>
      </c>
      <c r="AL30" s="62">
        <v>5021916</v>
      </c>
      <c r="AM30" s="62">
        <v>5121777</v>
      </c>
      <c r="AN30" s="62">
        <v>5212087</v>
      </c>
      <c r="AO30" s="62">
        <v>5309298</v>
      </c>
      <c r="AP30" s="62">
        <v>5403111</v>
      </c>
      <c r="AQ30" s="62">
        <v>5498202</v>
      </c>
      <c r="AR30" s="62">
        <v>5591236</v>
      </c>
      <c r="AS30" s="62">
        <v>5682161</v>
      </c>
      <c r="AT30" s="62">
        <v>5774611</v>
      </c>
      <c r="AU30" s="62">
        <v>5930510</v>
      </c>
      <c r="AV30" s="62">
        <v>6064960</v>
      </c>
      <c r="AW30" s="62">
        <v>6130392</v>
      </c>
      <c r="AX30" s="62">
        <v>6216217</v>
      </c>
      <c r="AY30" s="62">
        <v>6317006</v>
      </c>
      <c r="AZ30" s="62">
        <v>6414058</v>
      </c>
    </row>
    <row r="31" spans="1:52" x14ac:dyDescent="0.35">
      <c r="A31" s="63" t="s">
        <v>857</v>
      </c>
      <c r="B31" s="64"/>
      <c r="C31" s="64">
        <v>2788677</v>
      </c>
      <c r="D31" s="64">
        <v>2791957</v>
      </c>
      <c r="E31" s="64">
        <v>2750678</v>
      </c>
      <c r="F31" s="64">
        <v>2692875</v>
      </c>
      <c r="G31" s="64">
        <v>2535406</v>
      </c>
      <c r="H31" s="64">
        <v>2442550</v>
      </c>
      <c r="I31" s="64">
        <v>2510270</v>
      </c>
      <c r="J31" s="64">
        <v>2207866</v>
      </c>
      <c r="K31" s="64">
        <v>2036364</v>
      </c>
      <c r="L31" s="64">
        <v>2120134</v>
      </c>
      <c r="M31" s="64">
        <v>2030214</v>
      </c>
      <c r="N31" s="64">
        <v>2115344</v>
      </c>
      <c r="O31" s="64">
        <v>2336483</v>
      </c>
      <c r="P31" s="64">
        <v>2557123</v>
      </c>
      <c r="Q31" s="64">
        <v>2960995</v>
      </c>
      <c r="R31" s="64">
        <v>2677427</v>
      </c>
      <c r="S31" s="64">
        <v>2527139</v>
      </c>
      <c r="T31" s="64">
        <v>2644605</v>
      </c>
      <c r="U31" s="64">
        <v>2845674</v>
      </c>
      <c r="V31" s="64">
        <v>2995144</v>
      </c>
      <c r="W31" s="64">
        <v>3156115</v>
      </c>
      <c r="X31" s="64">
        <v>3273444</v>
      </c>
      <c r="Y31" s="64">
        <v>3391656</v>
      </c>
      <c r="Z31" s="64">
        <v>3499189</v>
      </c>
      <c r="AA31" s="64">
        <v>3596566</v>
      </c>
      <c r="AB31" s="64">
        <v>3654706</v>
      </c>
      <c r="AC31" s="64">
        <v>3684998</v>
      </c>
      <c r="AD31" s="64">
        <v>3705063</v>
      </c>
      <c r="AE31" s="64">
        <v>3750814</v>
      </c>
      <c r="AF31" s="64">
        <v>3824839</v>
      </c>
      <c r="AG31" s="64">
        <v>3888817</v>
      </c>
      <c r="AH31" s="64">
        <v>3968069</v>
      </c>
      <c r="AI31" s="64">
        <v>4059691</v>
      </c>
      <c r="AJ31" s="64">
        <v>4151628</v>
      </c>
      <c r="AK31" s="64">
        <v>4229055</v>
      </c>
      <c r="AL31" s="64">
        <v>4305166</v>
      </c>
      <c r="AM31" s="64">
        <v>4386116</v>
      </c>
      <c r="AN31" s="64">
        <v>4459187</v>
      </c>
      <c r="AO31" s="64">
        <v>4539231</v>
      </c>
      <c r="AP31" s="64">
        <v>4616490</v>
      </c>
      <c r="AQ31" s="64">
        <v>4695305</v>
      </c>
      <c r="AR31" s="64">
        <v>4770201</v>
      </c>
      <c r="AS31" s="64">
        <v>4843166</v>
      </c>
      <c r="AT31" s="64">
        <v>4916549</v>
      </c>
      <c r="AU31" s="64">
        <v>5046455</v>
      </c>
      <c r="AV31" s="64">
        <v>5154410</v>
      </c>
      <c r="AW31" s="64">
        <v>5204071</v>
      </c>
      <c r="AX31" s="64">
        <v>5270984</v>
      </c>
      <c r="AY31" s="64">
        <v>5336994</v>
      </c>
      <c r="AZ31" s="64">
        <v>5410042</v>
      </c>
    </row>
    <row r="32" spans="1:52" x14ac:dyDescent="0.35">
      <c r="A32" s="65" t="s">
        <v>859</v>
      </c>
      <c r="B32" s="66"/>
      <c r="C32" s="66">
        <v>105286</v>
      </c>
      <c r="D32" s="66">
        <v>104882</v>
      </c>
      <c r="E32" s="66">
        <v>101446</v>
      </c>
      <c r="F32" s="66">
        <v>90432</v>
      </c>
      <c r="G32" s="66">
        <v>91849</v>
      </c>
      <c r="H32" s="66">
        <v>93098</v>
      </c>
      <c r="I32" s="66">
        <v>101884</v>
      </c>
      <c r="J32" s="66">
        <v>97303</v>
      </c>
      <c r="K32" s="66">
        <v>80946</v>
      </c>
      <c r="L32" s="66">
        <v>69109</v>
      </c>
      <c r="M32" s="66">
        <v>67273</v>
      </c>
      <c r="N32" s="66">
        <v>68025</v>
      </c>
      <c r="O32" s="66">
        <v>68808</v>
      </c>
      <c r="P32" s="66">
        <v>77768</v>
      </c>
      <c r="Q32" s="66">
        <v>89859</v>
      </c>
      <c r="R32" s="66">
        <v>172880</v>
      </c>
      <c r="S32" s="66">
        <v>145894</v>
      </c>
      <c r="T32" s="66">
        <v>135268</v>
      </c>
      <c r="U32" s="66">
        <v>142540</v>
      </c>
      <c r="V32" s="66">
        <v>148143</v>
      </c>
      <c r="W32" s="66">
        <v>153447</v>
      </c>
      <c r="X32" s="66">
        <v>162327</v>
      </c>
      <c r="Y32" s="66">
        <v>174770</v>
      </c>
      <c r="Z32" s="66">
        <v>191113</v>
      </c>
      <c r="AA32" s="66">
        <v>205354</v>
      </c>
      <c r="AB32" s="66">
        <v>211847</v>
      </c>
      <c r="AC32" s="66">
        <v>213564</v>
      </c>
      <c r="AD32" s="66">
        <v>216460</v>
      </c>
      <c r="AE32" s="66">
        <v>226692</v>
      </c>
      <c r="AF32" s="66">
        <v>254249</v>
      </c>
      <c r="AG32" s="66">
        <v>266785</v>
      </c>
      <c r="AH32" s="66">
        <v>281243</v>
      </c>
      <c r="AI32" s="66">
        <v>297326</v>
      </c>
      <c r="AJ32" s="66">
        <v>314239</v>
      </c>
      <c r="AK32" s="66">
        <v>331058</v>
      </c>
      <c r="AL32" s="66">
        <v>349052</v>
      </c>
      <c r="AM32" s="66">
        <v>369160</v>
      </c>
      <c r="AN32" s="66">
        <v>389889</v>
      </c>
      <c r="AO32" s="66">
        <v>412977</v>
      </c>
      <c r="AP32" s="66">
        <v>437254</v>
      </c>
      <c r="AQ32" s="66">
        <v>464016</v>
      </c>
      <c r="AR32" s="66">
        <v>492044</v>
      </c>
      <c r="AS32" s="66">
        <v>521788</v>
      </c>
      <c r="AT32" s="66">
        <v>552952</v>
      </c>
      <c r="AU32" s="66">
        <v>595458</v>
      </c>
      <c r="AV32" s="66">
        <v>638190</v>
      </c>
      <c r="AW32" s="66">
        <v>672052</v>
      </c>
      <c r="AX32" s="66">
        <v>710709</v>
      </c>
      <c r="AY32" s="66">
        <v>752216</v>
      </c>
      <c r="AZ32" s="66">
        <v>796912</v>
      </c>
    </row>
    <row r="33" spans="1:52" x14ac:dyDescent="0.35">
      <c r="A33" s="67" t="s">
        <v>878</v>
      </c>
      <c r="B33" s="68"/>
      <c r="C33" s="68">
        <v>105286</v>
      </c>
      <c r="D33" s="68">
        <v>104882</v>
      </c>
      <c r="E33" s="68">
        <v>101446</v>
      </c>
      <c r="F33" s="68">
        <v>90432</v>
      </c>
      <c r="G33" s="68">
        <v>91849</v>
      </c>
      <c r="H33" s="68">
        <v>93098</v>
      </c>
      <c r="I33" s="68">
        <v>101884</v>
      </c>
      <c r="J33" s="68">
        <v>97303</v>
      </c>
      <c r="K33" s="68">
        <v>80946</v>
      </c>
      <c r="L33" s="68">
        <v>69109</v>
      </c>
      <c r="M33" s="68">
        <v>67273</v>
      </c>
      <c r="N33" s="68">
        <v>68025</v>
      </c>
      <c r="O33" s="68">
        <v>68808</v>
      </c>
      <c r="P33" s="68">
        <v>77768</v>
      </c>
      <c r="Q33" s="68">
        <v>89859</v>
      </c>
      <c r="R33" s="68">
        <v>140122</v>
      </c>
      <c r="S33" s="68">
        <v>117460</v>
      </c>
      <c r="T33" s="68">
        <v>108018</v>
      </c>
      <c r="U33" s="68">
        <v>112823</v>
      </c>
      <c r="V33" s="68">
        <v>116476</v>
      </c>
      <c r="W33" s="68">
        <v>120224</v>
      </c>
      <c r="X33" s="68">
        <v>125874</v>
      </c>
      <c r="Y33" s="68">
        <v>134052</v>
      </c>
      <c r="Z33" s="68">
        <v>145089</v>
      </c>
      <c r="AA33" s="68">
        <v>154309</v>
      </c>
      <c r="AB33" s="68">
        <v>157745</v>
      </c>
      <c r="AC33" s="68">
        <v>157506</v>
      </c>
      <c r="AD33" s="68">
        <v>158173</v>
      </c>
      <c r="AE33" s="68">
        <v>163962</v>
      </c>
      <c r="AF33" s="68">
        <v>181776</v>
      </c>
      <c r="AG33" s="68">
        <v>188193</v>
      </c>
      <c r="AH33" s="68">
        <v>195421</v>
      </c>
      <c r="AI33" s="68">
        <v>203237</v>
      </c>
      <c r="AJ33" s="68">
        <v>211306</v>
      </c>
      <c r="AK33" s="68">
        <v>218755</v>
      </c>
      <c r="AL33" s="68">
        <v>226809</v>
      </c>
      <c r="AM33" s="68">
        <v>235488</v>
      </c>
      <c r="AN33" s="68">
        <v>244754</v>
      </c>
      <c r="AO33" s="68">
        <v>255289</v>
      </c>
      <c r="AP33" s="68">
        <v>266748</v>
      </c>
      <c r="AQ33" s="68">
        <v>279475</v>
      </c>
      <c r="AR33" s="68">
        <v>293069</v>
      </c>
      <c r="AS33" s="68">
        <v>307253</v>
      </c>
      <c r="AT33" s="68">
        <v>322230</v>
      </c>
      <c r="AU33" s="68">
        <v>342927</v>
      </c>
      <c r="AV33" s="68">
        <v>364084</v>
      </c>
      <c r="AW33" s="68">
        <v>379319</v>
      </c>
      <c r="AX33" s="68">
        <v>397177</v>
      </c>
      <c r="AY33" s="68">
        <v>416002</v>
      </c>
      <c r="AZ33" s="68">
        <v>436569</v>
      </c>
    </row>
    <row r="34" spans="1:52" x14ac:dyDescent="0.35">
      <c r="A34" s="69" t="s">
        <v>879</v>
      </c>
      <c r="B34" s="70"/>
      <c r="C34" s="70">
        <v>105286</v>
      </c>
      <c r="D34" s="70">
        <v>104882</v>
      </c>
      <c r="E34" s="70">
        <v>101446</v>
      </c>
      <c r="F34" s="70">
        <v>90432</v>
      </c>
      <c r="G34" s="70">
        <v>91849</v>
      </c>
      <c r="H34" s="70">
        <v>93098</v>
      </c>
      <c r="I34" s="70">
        <v>101884</v>
      </c>
      <c r="J34" s="70">
        <v>97303</v>
      </c>
      <c r="K34" s="70">
        <v>80946</v>
      </c>
      <c r="L34" s="70">
        <v>69109</v>
      </c>
      <c r="M34" s="70">
        <v>67273</v>
      </c>
      <c r="N34" s="70">
        <v>68025</v>
      </c>
      <c r="O34" s="70">
        <v>68808</v>
      </c>
      <c r="P34" s="70">
        <v>77768</v>
      </c>
      <c r="Q34" s="70">
        <v>89859</v>
      </c>
      <c r="R34" s="70">
        <v>140122</v>
      </c>
      <c r="S34" s="70">
        <v>117460</v>
      </c>
      <c r="T34" s="70">
        <v>108018</v>
      </c>
      <c r="U34" s="70">
        <v>112823</v>
      </c>
      <c r="V34" s="70">
        <v>116476</v>
      </c>
      <c r="W34" s="70">
        <v>120224</v>
      </c>
      <c r="X34" s="70">
        <v>125874</v>
      </c>
      <c r="Y34" s="70">
        <v>134052</v>
      </c>
      <c r="Z34" s="70">
        <v>145089</v>
      </c>
      <c r="AA34" s="70">
        <v>154309</v>
      </c>
      <c r="AB34" s="70">
        <v>157745</v>
      </c>
      <c r="AC34" s="70">
        <v>157506</v>
      </c>
      <c r="AD34" s="70">
        <v>158173</v>
      </c>
      <c r="AE34" s="70">
        <v>163962</v>
      </c>
      <c r="AF34" s="70">
        <v>181776</v>
      </c>
      <c r="AG34" s="70">
        <v>188193</v>
      </c>
      <c r="AH34" s="70">
        <v>195421</v>
      </c>
      <c r="AI34" s="70">
        <v>203237</v>
      </c>
      <c r="AJ34" s="70">
        <v>211306</v>
      </c>
      <c r="AK34" s="70">
        <v>218755</v>
      </c>
      <c r="AL34" s="70">
        <v>226809</v>
      </c>
      <c r="AM34" s="70">
        <v>235488</v>
      </c>
      <c r="AN34" s="70">
        <v>244754</v>
      </c>
      <c r="AO34" s="70">
        <v>255289</v>
      </c>
      <c r="AP34" s="70">
        <v>266748</v>
      </c>
      <c r="AQ34" s="70">
        <v>279475</v>
      </c>
      <c r="AR34" s="70">
        <v>293069</v>
      </c>
      <c r="AS34" s="70">
        <v>307253</v>
      </c>
      <c r="AT34" s="70">
        <v>322230</v>
      </c>
      <c r="AU34" s="70">
        <v>342927</v>
      </c>
      <c r="AV34" s="70">
        <v>364084</v>
      </c>
      <c r="AW34" s="70">
        <v>379319</v>
      </c>
      <c r="AX34" s="70">
        <v>397177</v>
      </c>
      <c r="AY34" s="70">
        <v>416002</v>
      </c>
      <c r="AZ34" s="70">
        <v>436569</v>
      </c>
    </row>
    <row r="35" spans="1:52" x14ac:dyDescent="0.35">
      <c r="A35" s="69" t="s">
        <v>880</v>
      </c>
      <c r="B35" s="70"/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/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/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/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/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32758</v>
      </c>
      <c r="S39" s="68">
        <v>28434</v>
      </c>
      <c r="T39" s="68">
        <v>27250</v>
      </c>
      <c r="U39" s="68">
        <v>29717</v>
      </c>
      <c r="V39" s="68">
        <v>31667</v>
      </c>
      <c r="W39" s="68">
        <v>33223</v>
      </c>
      <c r="X39" s="68">
        <v>36453</v>
      </c>
      <c r="Y39" s="68">
        <v>40718</v>
      </c>
      <c r="Z39" s="68">
        <v>46024</v>
      </c>
      <c r="AA39" s="68">
        <v>51045</v>
      </c>
      <c r="AB39" s="68">
        <v>54102</v>
      </c>
      <c r="AC39" s="68">
        <v>56058</v>
      </c>
      <c r="AD39" s="68">
        <v>58287</v>
      </c>
      <c r="AE39" s="68">
        <v>62730</v>
      </c>
      <c r="AF39" s="68">
        <v>72473</v>
      </c>
      <c r="AG39" s="68">
        <v>78592</v>
      </c>
      <c r="AH39" s="68">
        <v>85822</v>
      </c>
      <c r="AI39" s="68">
        <v>94089</v>
      </c>
      <c r="AJ39" s="68">
        <v>102933</v>
      </c>
      <c r="AK39" s="68">
        <v>112303</v>
      </c>
      <c r="AL39" s="68">
        <v>122243</v>
      </c>
      <c r="AM39" s="68">
        <v>133672</v>
      </c>
      <c r="AN39" s="68">
        <v>145135</v>
      </c>
      <c r="AO39" s="68">
        <v>157688</v>
      </c>
      <c r="AP39" s="68">
        <v>170506</v>
      </c>
      <c r="AQ39" s="68">
        <v>184541</v>
      </c>
      <c r="AR39" s="68">
        <v>198975</v>
      </c>
      <c r="AS39" s="68">
        <v>214535</v>
      </c>
      <c r="AT39" s="68">
        <v>230722</v>
      </c>
      <c r="AU39" s="68">
        <v>252531</v>
      </c>
      <c r="AV39" s="68">
        <v>274106</v>
      </c>
      <c r="AW39" s="68">
        <v>292733</v>
      </c>
      <c r="AX39" s="68">
        <v>313532</v>
      </c>
      <c r="AY39" s="68">
        <v>336214</v>
      </c>
      <c r="AZ39" s="68">
        <v>360343</v>
      </c>
    </row>
    <row r="40" spans="1:52" x14ac:dyDescent="0.35">
      <c r="A40" s="69" t="s">
        <v>884</v>
      </c>
      <c r="B40" s="70"/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32758</v>
      </c>
      <c r="S40" s="70">
        <v>28434</v>
      </c>
      <c r="T40" s="70">
        <v>27250</v>
      </c>
      <c r="U40" s="70">
        <v>29717</v>
      </c>
      <c r="V40" s="70">
        <v>31667</v>
      </c>
      <c r="W40" s="70">
        <v>33223</v>
      </c>
      <c r="X40" s="70">
        <v>36453</v>
      </c>
      <c r="Y40" s="70">
        <v>40718</v>
      </c>
      <c r="Z40" s="70">
        <v>46024</v>
      </c>
      <c r="AA40" s="70">
        <v>51045</v>
      </c>
      <c r="AB40" s="70">
        <v>54102</v>
      </c>
      <c r="AC40" s="70">
        <v>56058</v>
      </c>
      <c r="AD40" s="70">
        <v>58287</v>
      </c>
      <c r="AE40" s="70">
        <v>62730</v>
      </c>
      <c r="AF40" s="70">
        <v>72473</v>
      </c>
      <c r="AG40" s="70">
        <v>78592</v>
      </c>
      <c r="AH40" s="70">
        <v>85822</v>
      </c>
      <c r="AI40" s="70">
        <v>94089</v>
      </c>
      <c r="AJ40" s="70">
        <v>102933</v>
      </c>
      <c r="AK40" s="70">
        <v>112303</v>
      </c>
      <c r="AL40" s="70">
        <v>122243</v>
      </c>
      <c r="AM40" s="70">
        <v>133672</v>
      </c>
      <c r="AN40" s="70">
        <v>145135</v>
      </c>
      <c r="AO40" s="70">
        <v>157688</v>
      </c>
      <c r="AP40" s="70">
        <v>170506</v>
      </c>
      <c r="AQ40" s="70">
        <v>184541</v>
      </c>
      <c r="AR40" s="70">
        <v>198975</v>
      </c>
      <c r="AS40" s="70">
        <v>214535</v>
      </c>
      <c r="AT40" s="70">
        <v>230722</v>
      </c>
      <c r="AU40" s="70">
        <v>252531</v>
      </c>
      <c r="AV40" s="70">
        <v>274106</v>
      </c>
      <c r="AW40" s="70">
        <v>292733</v>
      </c>
      <c r="AX40" s="70">
        <v>313532</v>
      </c>
      <c r="AY40" s="70">
        <v>336214</v>
      </c>
      <c r="AZ40" s="70">
        <v>360343</v>
      </c>
    </row>
    <row r="41" spans="1:52" x14ac:dyDescent="0.35">
      <c r="A41" s="69" t="s">
        <v>885</v>
      </c>
      <c r="B41" s="70"/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/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/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/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/>
      <c r="C45" s="66">
        <v>2678025</v>
      </c>
      <c r="D45" s="66">
        <v>2681287</v>
      </c>
      <c r="E45" s="66">
        <v>2643410</v>
      </c>
      <c r="F45" s="66">
        <v>2596528</v>
      </c>
      <c r="G45" s="66">
        <v>2439717</v>
      </c>
      <c r="H45" s="66">
        <v>2344864</v>
      </c>
      <c r="I45" s="66">
        <v>2404007</v>
      </c>
      <c r="J45" s="66">
        <v>2106387</v>
      </c>
      <c r="K45" s="66">
        <v>1953345</v>
      </c>
      <c r="L45" s="66">
        <v>2048243</v>
      </c>
      <c r="M45" s="66">
        <v>1960479</v>
      </c>
      <c r="N45" s="66">
        <v>2044609</v>
      </c>
      <c r="O45" s="66">
        <v>2264737</v>
      </c>
      <c r="P45" s="66">
        <v>2476435</v>
      </c>
      <c r="Q45" s="66">
        <v>2868393</v>
      </c>
      <c r="R45" s="66">
        <v>2504547</v>
      </c>
      <c r="S45" s="66">
        <v>2378335</v>
      </c>
      <c r="T45" s="66">
        <v>2505049</v>
      </c>
      <c r="U45" s="66">
        <v>2698697</v>
      </c>
      <c r="V45" s="66">
        <v>2842475</v>
      </c>
      <c r="W45" s="66">
        <v>2998154</v>
      </c>
      <c r="X45" s="66">
        <v>3106686</v>
      </c>
      <c r="Y45" s="66">
        <v>3212562</v>
      </c>
      <c r="Z45" s="66">
        <v>3303812</v>
      </c>
      <c r="AA45" s="66">
        <v>3386976</v>
      </c>
      <c r="AB45" s="66">
        <v>3438610</v>
      </c>
      <c r="AC45" s="66">
        <v>3467127</v>
      </c>
      <c r="AD45" s="66">
        <v>3484198</v>
      </c>
      <c r="AE45" s="66">
        <v>3519586</v>
      </c>
      <c r="AF45" s="66">
        <v>3565923</v>
      </c>
      <c r="AG45" s="66">
        <v>3617242</v>
      </c>
      <c r="AH45" s="66">
        <v>3681916</v>
      </c>
      <c r="AI45" s="66">
        <v>3757346</v>
      </c>
      <c r="AJ45" s="66">
        <v>3832297</v>
      </c>
      <c r="AK45" s="66">
        <v>3892853</v>
      </c>
      <c r="AL45" s="66">
        <v>3950927</v>
      </c>
      <c r="AM45" s="66">
        <v>4011707</v>
      </c>
      <c r="AN45" s="66">
        <v>4063982</v>
      </c>
      <c r="AO45" s="66">
        <v>4120860</v>
      </c>
      <c r="AP45" s="66">
        <v>4173752</v>
      </c>
      <c r="AQ45" s="66">
        <v>4225717</v>
      </c>
      <c r="AR45" s="66">
        <v>4272493</v>
      </c>
      <c r="AS45" s="66">
        <v>4315625</v>
      </c>
      <c r="AT45" s="66">
        <v>4357768</v>
      </c>
      <c r="AU45" s="66">
        <v>4445083</v>
      </c>
      <c r="AV45" s="66">
        <v>4510219</v>
      </c>
      <c r="AW45" s="66">
        <v>4525938</v>
      </c>
      <c r="AX45" s="66">
        <v>4554115</v>
      </c>
      <c r="AY45" s="66">
        <v>4578535</v>
      </c>
      <c r="AZ45" s="66">
        <v>4606814</v>
      </c>
    </row>
    <row r="46" spans="1:52" x14ac:dyDescent="0.35">
      <c r="A46" s="67" t="s">
        <v>878</v>
      </c>
      <c r="B46" s="68"/>
      <c r="C46" s="68">
        <v>2678025</v>
      </c>
      <c r="D46" s="68">
        <v>2681287</v>
      </c>
      <c r="E46" s="68">
        <v>2643410</v>
      </c>
      <c r="F46" s="68">
        <v>2596528</v>
      </c>
      <c r="G46" s="68">
        <v>2439717</v>
      </c>
      <c r="H46" s="68">
        <v>2344864</v>
      </c>
      <c r="I46" s="68">
        <v>2404007</v>
      </c>
      <c r="J46" s="68">
        <v>2106387</v>
      </c>
      <c r="K46" s="68">
        <v>1953345</v>
      </c>
      <c r="L46" s="68">
        <v>2048127</v>
      </c>
      <c r="M46" s="68">
        <v>1959391</v>
      </c>
      <c r="N46" s="68">
        <v>2043248</v>
      </c>
      <c r="O46" s="68">
        <v>2262157</v>
      </c>
      <c r="P46" s="68">
        <v>2462093</v>
      </c>
      <c r="Q46" s="68">
        <v>2839196</v>
      </c>
      <c r="R46" s="68">
        <v>2469843</v>
      </c>
      <c r="S46" s="68">
        <v>2341671</v>
      </c>
      <c r="T46" s="68">
        <v>2458125</v>
      </c>
      <c r="U46" s="68">
        <v>2627153</v>
      </c>
      <c r="V46" s="68">
        <v>2744728</v>
      </c>
      <c r="W46" s="68">
        <v>2579052</v>
      </c>
      <c r="X46" s="68">
        <v>2588281</v>
      </c>
      <c r="Y46" s="68">
        <v>2568544</v>
      </c>
      <c r="Z46" s="68">
        <v>2647795</v>
      </c>
      <c r="AA46" s="68">
        <v>2710332</v>
      </c>
      <c r="AB46" s="68">
        <v>2780195</v>
      </c>
      <c r="AC46" s="68">
        <v>2802110</v>
      </c>
      <c r="AD46" s="68">
        <v>2845398</v>
      </c>
      <c r="AE46" s="68">
        <v>2866596</v>
      </c>
      <c r="AF46" s="68">
        <v>2834346</v>
      </c>
      <c r="AG46" s="68">
        <v>2801729</v>
      </c>
      <c r="AH46" s="68">
        <v>2768534</v>
      </c>
      <c r="AI46" s="68">
        <v>2742440</v>
      </c>
      <c r="AJ46" s="68">
        <v>2710429</v>
      </c>
      <c r="AK46" s="68">
        <v>2670834</v>
      </c>
      <c r="AL46" s="68">
        <v>2629495</v>
      </c>
      <c r="AM46" s="68">
        <v>2592165</v>
      </c>
      <c r="AN46" s="68">
        <v>2554919</v>
      </c>
      <c r="AO46" s="68">
        <v>2531101</v>
      </c>
      <c r="AP46" s="68">
        <v>2509431</v>
      </c>
      <c r="AQ46" s="68">
        <v>2497733</v>
      </c>
      <c r="AR46" s="68">
        <v>2485547</v>
      </c>
      <c r="AS46" s="68">
        <v>2478170</v>
      </c>
      <c r="AT46" s="68">
        <v>2466328</v>
      </c>
      <c r="AU46" s="68">
        <v>2483369</v>
      </c>
      <c r="AV46" s="68">
        <v>2488806</v>
      </c>
      <c r="AW46" s="68">
        <v>2470937</v>
      </c>
      <c r="AX46" s="68">
        <v>2453357</v>
      </c>
      <c r="AY46" s="68">
        <v>2440901</v>
      </c>
      <c r="AZ46" s="68">
        <v>2423824</v>
      </c>
    </row>
    <row r="47" spans="1:52" x14ac:dyDescent="0.35">
      <c r="A47" s="69" t="s">
        <v>889</v>
      </c>
      <c r="B47" s="70"/>
      <c r="C47" s="70">
        <v>2000</v>
      </c>
      <c r="D47" s="70">
        <v>2000</v>
      </c>
      <c r="E47" s="70">
        <v>1000</v>
      </c>
      <c r="F47" s="70">
        <v>946</v>
      </c>
      <c r="G47" s="70">
        <v>591</v>
      </c>
      <c r="H47" s="70">
        <v>1463</v>
      </c>
      <c r="I47" s="70">
        <v>0</v>
      </c>
      <c r="J47" s="70">
        <v>10090</v>
      </c>
      <c r="K47" s="70">
        <v>0</v>
      </c>
      <c r="L47" s="70">
        <v>144</v>
      </c>
      <c r="M47" s="70">
        <v>83</v>
      </c>
      <c r="N47" s="70">
        <v>52</v>
      </c>
      <c r="O47" s="70">
        <v>14</v>
      </c>
      <c r="P47" s="70">
        <v>10</v>
      </c>
      <c r="Q47" s="70">
        <v>2</v>
      </c>
      <c r="R47" s="70">
        <v>1128</v>
      </c>
      <c r="S47" s="70">
        <v>1066</v>
      </c>
      <c r="T47" s="70">
        <v>1116</v>
      </c>
      <c r="U47" s="70">
        <v>1188</v>
      </c>
      <c r="V47" s="70">
        <v>1244</v>
      </c>
      <c r="W47" s="70">
        <v>996</v>
      </c>
      <c r="X47" s="70">
        <v>1020</v>
      </c>
      <c r="Y47" s="70">
        <v>1018</v>
      </c>
      <c r="Z47" s="70">
        <v>1081</v>
      </c>
      <c r="AA47" s="70">
        <v>1127</v>
      </c>
      <c r="AB47" s="70">
        <v>1192</v>
      </c>
      <c r="AC47" s="70">
        <v>1222</v>
      </c>
      <c r="AD47" s="70">
        <v>1281</v>
      </c>
      <c r="AE47" s="70">
        <v>1311</v>
      </c>
      <c r="AF47" s="70">
        <v>1300</v>
      </c>
      <c r="AG47" s="70">
        <v>1283</v>
      </c>
      <c r="AH47" s="70">
        <v>1273</v>
      </c>
      <c r="AI47" s="70">
        <v>1258</v>
      </c>
      <c r="AJ47" s="70">
        <v>1248</v>
      </c>
      <c r="AK47" s="70">
        <v>1228</v>
      </c>
      <c r="AL47" s="70">
        <v>1213</v>
      </c>
      <c r="AM47" s="70">
        <v>1194</v>
      </c>
      <c r="AN47" s="70">
        <v>1180</v>
      </c>
      <c r="AO47" s="70">
        <v>1167</v>
      </c>
      <c r="AP47" s="70">
        <v>1160</v>
      </c>
      <c r="AQ47" s="70">
        <v>1152</v>
      </c>
      <c r="AR47" s="70">
        <v>1149</v>
      </c>
      <c r="AS47" s="70">
        <v>1143</v>
      </c>
      <c r="AT47" s="70">
        <v>1140</v>
      </c>
      <c r="AU47" s="70">
        <v>1145</v>
      </c>
      <c r="AV47" s="70">
        <v>1149</v>
      </c>
      <c r="AW47" s="70">
        <v>1137</v>
      </c>
      <c r="AX47" s="70">
        <v>1129</v>
      </c>
      <c r="AY47" s="70">
        <v>1119</v>
      </c>
      <c r="AZ47" s="70">
        <v>1111</v>
      </c>
    </row>
    <row r="48" spans="1:52" x14ac:dyDescent="0.35">
      <c r="A48" s="69" t="s">
        <v>879</v>
      </c>
      <c r="B48" s="70"/>
      <c r="C48" s="70">
        <v>2122575</v>
      </c>
      <c r="D48" s="70">
        <v>2042492</v>
      </c>
      <c r="E48" s="70">
        <v>1914153</v>
      </c>
      <c r="F48" s="70">
        <v>1748559</v>
      </c>
      <c r="G48" s="70">
        <v>1576505</v>
      </c>
      <c r="H48" s="70">
        <v>1450595</v>
      </c>
      <c r="I48" s="70">
        <v>1422416</v>
      </c>
      <c r="J48" s="70">
        <v>1183062</v>
      </c>
      <c r="K48" s="70">
        <v>1137889</v>
      </c>
      <c r="L48" s="70">
        <v>1102316</v>
      </c>
      <c r="M48" s="70">
        <v>966100</v>
      </c>
      <c r="N48" s="70">
        <v>1015292</v>
      </c>
      <c r="O48" s="70">
        <v>932764</v>
      </c>
      <c r="P48" s="70">
        <v>1242246</v>
      </c>
      <c r="Q48" s="70">
        <v>1554374</v>
      </c>
      <c r="R48" s="70">
        <v>1532593</v>
      </c>
      <c r="S48" s="70">
        <v>1451709</v>
      </c>
      <c r="T48" s="70">
        <v>1526630</v>
      </c>
      <c r="U48" s="70">
        <v>1634216</v>
      </c>
      <c r="V48" s="70">
        <v>1709772</v>
      </c>
      <c r="W48" s="70">
        <v>1621715</v>
      </c>
      <c r="X48" s="70">
        <v>1629699</v>
      </c>
      <c r="Y48" s="70">
        <v>1619818</v>
      </c>
      <c r="Z48" s="70">
        <v>1670523</v>
      </c>
      <c r="AA48" s="70">
        <v>1711709</v>
      </c>
      <c r="AB48" s="70">
        <v>1756642</v>
      </c>
      <c r="AC48" s="70">
        <v>1772462</v>
      </c>
      <c r="AD48" s="70">
        <v>1800621</v>
      </c>
      <c r="AE48" s="70">
        <v>1816165</v>
      </c>
      <c r="AF48" s="70">
        <v>1798671</v>
      </c>
      <c r="AG48" s="70">
        <v>1781409</v>
      </c>
      <c r="AH48" s="70">
        <v>1763036</v>
      </c>
      <c r="AI48" s="70">
        <v>1749356</v>
      </c>
      <c r="AJ48" s="70">
        <v>1731441</v>
      </c>
      <c r="AK48" s="70">
        <v>1708843</v>
      </c>
      <c r="AL48" s="70">
        <v>1684596</v>
      </c>
      <c r="AM48" s="70">
        <v>1663036</v>
      </c>
      <c r="AN48" s="70">
        <v>1640989</v>
      </c>
      <c r="AO48" s="70">
        <v>1627655</v>
      </c>
      <c r="AP48" s="70">
        <v>1615140</v>
      </c>
      <c r="AQ48" s="70">
        <v>1609162</v>
      </c>
      <c r="AR48" s="70">
        <v>1602241</v>
      </c>
      <c r="AS48" s="70">
        <v>1598356</v>
      </c>
      <c r="AT48" s="70">
        <v>1590863</v>
      </c>
      <c r="AU48" s="70">
        <v>1601869</v>
      </c>
      <c r="AV48" s="70">
        <v>1604556</v>
      </c>
      <c r="AW48" s="70">
        <v>1591928</v>
      </c>
      <c r="AX48" s="70">
        <v>1578542</v>
      </c>
      <c r="AY48" s="70">
        <v>1568098</v>
      </c>
      <c r="AZ48" s="70">
        <v>1553682</v>
      </c>
    </row>
    <row r="49" spans="1:52" x14ac:dyDescent="0.35">
      <c r="A49" s="69" t="s">
        <v>890</v>
      </c>
      <c r="B49" s="70"/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5818</v>
      </c>
      <c r="S49" s="70">
        <v>5947</v>
      </c>
      <c r="T49" s="70">
        <v>6723</v>
      </c>
      <c r="U49" s="70">
        <v>7707</v>
      </c>
      <c r="V49" s="70">
        <v>8692</v>
      </c>
      <c r="W49" s="70">
        <v>7820</v>
      </c>
      <c r="X49" s="70">
        <v>8591</v>
      </c>
      <c r="Y49" s="70">
        <v>9155</v>
      </c>
      <c r="Z49" s="70">
        <v>10338</v>
      </c>
      <c r="AA49" s="70">
        <v>11492</v>
      </c>
      <c r="AB49" s="70">
        <v>12915</v>
      </c>
      <c r="AC49" s="70">
        <v>14140</v>
      </c>
      <c r="AD49" s="70">
        <v>15738</v>
      </c>
      <c r="AE49" s="70">
        <v>17204</v>
      </c>
      <c r="AF49" s="70">
        <v>18140</v>
      </c>
      <c r="AG49" s="70">
        <v>19095</v>
      </c>
      <c r="AH49" s="70">
        <v>20085</v>
      </c>
      <c r="AI49" s="70">
        <v>21156</v>
      </c>
      <c r="AJ49" s="70">
        <v>22218</v>
      </c>
      <c r="AK49" s="70">
        <v>23241</v>
      </c>
      <c r="AL49" s="70">
        <v>24270</v>
      </c>
      <c r="AM49" s="70">
        <v>25354</v>
      </c>
      <c r="AN49" s="70">
        <v>26459</v>
      </c>
      <c r="AO49" s="70">
        <v>27726</v>
      </c>
      <c r="AP49" s="70">
        <v>29054</v>
      </c>
      <c r="AQ49" s="70">
        <v>30509</v>
      </c>
      <c r="AR49" s="70">
        <v>32004</v>
      </c>
      <c r="AS49" s="70">
        <v>33604</v>
      </c>
      <c r="AT49" s="70">
        <v>35187</v>
      </c>
      <c r="AU49" s="70">
        <v>37230</v>
      </c>
      <c r="AV49" s="70">
        <v>39154</v>
      </c>
      <c r="AW49" s="70">
        <v>40752</v>
      </c>
      <c r="AX49" s="70">
        <v>42363</v>
      </c>
      <c r="AY49" s="70">
        <v>44088</v>
      </c>
      <c r="AZ49" s="70">
        <v>45735</v>
      </c>
    </row>
    <row r="50" spans="1:52" x14ac:dyDescent="0.35">
      <c r="A50" s="69" t="s">
        <v>891</v>
      </c>
      <c r="B50" s="70"/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378</v>
      </c>
      <c r="S50" s="70">
        <v>436</v>
      </c>
      <c r="T50" s="70">
        <v>555</v>
      </c>
      <c r="U50" s="70">
        <v>713</v>
      </c>
      <c r="V50" s="70">
        <v>899</v>
      </c>
      <c r="W50" s="70">
        <v>1642</v>
      </c>
      <c r="X50" s="70">
        <v>1884</v>
      </c>
      <c r="Y50" s="70">
        <v>2190</v>
      </c>
      <c r="Z50" s="70">
        <v>2467</v>
      </c>
      <c r="AA50" s="70">
        <v>2786</v>
      </c>
      <c r="AB50" s="70">
        <v>3089</v>
      </c>
      <c r="AC50" s="70">
        <v>3434</v>
      </c>
      <c r="AD50" s="70">
        <v>3740</v>
      </c>
      <c r="AE50" s="70">
        <v>4161</v>
      </c>
      <c r="AF50" s="70">
        <v>4763</v>
      </c>
      <c r="AG50" s="70">
        <v>5428</v>
      </c>
      <c r="AH50" s="70">
        <v>6164</v>
      </c>
      <c r="AI50" s="70">
        <v>6990</v>
      </c>
      <c r="AJ50" s="70">
        <v>7883</v>
      </c>
      <c r="AK50" s="70">
        <v>8829</v>
      </c>
      <c r="AL50" s="70">
        <v>9849</v>
      </c>
      <c r="AM50" s="70">
        <v>10960</v>
      </c>
      <c r="AN50" s="70">
        <v>12156</v>
      </c>
      <c r="AO50" s="70">
        <v>13502</v>
      </c>
      <c r="AP50" s="70">
        <v>14962</v>
      </c>
      <c r="AQ50" s="70">
        <v>16584</v>
      </c>
      <c r="AR50" s="70">
        <v>18322</v>
      </c>
      <c r="AS50" s="70">
        <v>20210</v>
      </c>
      <c r="AT50" s="70">
        <v>22184</v>
      </c>
      <c r="AU50" s="70">
        <v>24553</v>
      </c>
      <c r="AV50" s="70">
        <v>26964</v>
      </c>
      <c r="AW50" s="70">
        <v>29237</v>
      </c>
      <c r="AX50" s="70">
        <v>31607</v>
      </c>
      <c r="AY50" s="70">
        <v>34128</v>
      </c>
      <c r="AZ50" s="70">
        <v>36669</v>
      </c>
    </row>
    <row r="51" spans="1:52" x14ac:dyDescent="0.35">
      <c r="A51" s="69" t="s">
        <v>880</v>
      </c>
      <c r="B51" s="70"/>
      <c r="C51" s="70">
        <v>553450</v>
      </c>
      <c r="D51" s="70">
        <v>636795</v>
      </c>
      <c r="E51" s="70">
        <v>728257</v>
      </c>
      <c r="F51" s="70">
        <v>847023</v>
      </c>
      <c r="G51" s="70">
        <v>862621</v>
      </c>
      <c r="H51" s="70">
        <v>892806</v>
      </c>
      <c r="I51" s="70">
        <v>981591</v>
      </c>
      <c r="J51" s="70">
        <v>913235</v>
      </c>
      <c r="K51" s="70">
        <v>815456</v>
      </c>
      <c r="L51" s="70">
        <v>945667</v>
      </c>
      <c r="M51" s="70">
        <v>993208</v>
      </c>
      <c r="N51" s="70">
        <v>1027904</v>
      </c>
      <c r="O51" s="70">
        <v>1329379</v>
      </c>
      <c r="P51" s="70">
        <v>1219837</v>
      </c>
      <c r="Q51" s="70">
        <v>1284820</v>
      </c>
      <c r="R51" s="70">
        <v>929922</v>
      </c>
      <c r="S51" s="70">
        <v>882508</v>
      </c>
      <c r="T51" s="70">
        <v>923094</v>
      </c>
      <c r="U51" s="70">
        <v>983319</v>
      </c>
      <c r="V51" s="70">
        <v>1024107</v>
      </c>
      <c r="W51" s="70">
        <v>946861</v>
      </c>
      <c r="X51" s="70">
        <v>947063</v>
      </c>
      <c r="Y51" s="70">
        <v>936332</v>
      </c>
      <c r="Z51" s="70">
        <v>963343</v>
      </c>
      <c r="AA51" s="70">
        <v>983161</v>
      </c>
      <c r="AB51" s="70">
        <v>1006279</v>
      </c>
      <c r="AC51" s="70">
        <v>1010748</v>
      </c>
      <c r="AD51" s="70">
        <v>1023878</v>
      </c>
      <c r="AE51" s="70">
        <v>1027569</v>
      </c>
      <c r="AF51" s="70">
        <v>1011227</v>
      </c>
      <c r="AG51" s="70">
        <v>994194</v>
      </c>
      <c r="AH51" s="70">
        <v>977555</v>
      </c>
      <c r="AI51" s="70">
        <v>963128</v>
      </c>
      <c r="AJ51" s="70">
        <v>946914</v>
      </c>
      <c r="AK51" s="70">
        <v>927749</v>
      </c>
      <c r="AL51" s="70">
        <v>908335</v>
      </c>
      <c r="AM51" s="70">
        <v>890022</v>
      </c>
      <c r="AN51" s="70">
        <v>872053</v>
      </c>
      <c r="AO51" s="70">
        <v>858347</v>
      </c>
      <c r="AP51" s="70">
        <v>845592</v>
      </c>
      <c r="AQ51" s="70">
        <v>835758</v>
      </c>
      <c r="AR51" s="70">
        <v>825903</v>
      </c>
      <c r="AS51" s="70">
        <v>817224</v>
      </c>
      <c r="AT51" s="70">
        <v>807148</v>
      </c>
      <c r="AU51" s="70">
        <v>805974</v>
      </c>
      <c r="AV51" s="70">
        <v>800915</v>
      </c>
      <c r="AW51" s="70">
        <v>787854</v>
      </c>
      <c r="AX51" s="70">
        <v>774869</v>
      </c>
      <c r="AY51" s="70">
        <v>763063</v>
      </c>
      <c r="AZ51" s="70">
        <v>749754</v>
      </c>
    </row>
    <row r="52" spans="1:52" x14ac:dyDescent="0.35">
      <c r="A52" s="69" t="s">
        <v>881</v>
      </c>
      <c r="B52" s="70"/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4</v>
      </c>
      <c r="S52" s="70">
        <v>5</v>
      </c>
      <c r="T52" s="70">
        <v>7</v>
      </c>
      <c r="U52" s="70">
        <v>10</v>
      </c>
      <c r="V52" s="70">
        <v>14</v>
      </c>
      <c r="W52" s="70">
        <v>18</v>
      </c>
      <c r="X52" s="70">
        <v>24</v>
      </c>
      <c r="Y52" s="70">
        <v>31</v>
      </c>
      <c r="Z52" s="70">
        <v>43</v>
      </c>
      <c r="AA52" s="70">
        <v>57</v>
      </c>
      <c r="AB52" s="70">
        <v>78</v>
      </c>
      <c r="AC52" s="70">
        <v>104</v>
      </c>
      <c r="AD52" s="70">
        <v>140</v>
      </c>
      <c r="AE52" s="70">
        <v>186</v>
      </c>
      <c r="AF52" s="70">
        <v>245</v>
      </c>
      <c r="AG52" s="70">
        <v>320</v>
      </c>
      <c r="AH52" s="70">
        <v>421</v>
      </c>
      <c r="AI52" s="70">
        <v>552</v>
      </c>
      <c r="AJ52" s="70">
        <v>725</v>
      </c>
      <c r="AK52" s="70">
        <v>944</v>
      </c>
      <c r="AL52" s="70">
        <v>1232</v>
      </c>
      <c r="AM52" s="70">
        <v>1599</v>
      </c>
      <c r="AN52" s="70">
        <v>2082</v>
      </c>
      <c r="AO52" s="70">
        <v>2704</v>
      </c>
      <c r="AP52" s="70">
        <v>3523</v>
      </c>
      <c r="AQ52" s="70">
        <v>4568</v>
      </c>
      <c r="AR52" s="70">
        <v>5928</v>
      </c>
      <c r="AS52" s="70">
        <v>7633</v>
      </c>
      <c r="AT52" s="70">
        <v>9806</v>
      </c>
      <c r="AU52" s="70">
        <v>12598</v>
      </c>
      <c r="AV52" s="70">
        <v>16068</v>
      </c>
      <c r="AW52" s="70">
        <v>20029</v>
      </c>
      <c r="AX52" s="70">
        <v>24847</v>
      </c>
      <c r="AY52" s="70">
        <v>30405</v>
      </c>
      <c r="AZ52" s="70">
        <v>36873</v>
      </c>
    </row>
    <row r="53" spans="1:52" x14ac:dyDescent="0.35">
      <c r="A53" s="69" t="s">
        <v>892</v>
      </c>
      <c r="B53" s="70"/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/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84</v>
      </c>
      <c r="P62" s="68">
        <v>7648</v>
      </c>
      <c r="Q62" s="68">
        <v>19271</v>
      </c>
      <c r="R62" s="68">
        <v>21346</v>
      </c>
      <c r="S62" s="68">
        <v>22355</v>
      </c>
      <c r="T62" s="68">
        <v>27984</v>
      </c>
      <c r="U62" s="68">
        <v>46575</v>
      </c>
      <c r="V62" s="68">
        <v>57373</v>
      </c>
      <c r="W62" s="68">
        <v>134802</v>
      </c>
      <c r="X62" s="68">
        <v>165890</v>
      </c>
      <c r="Y62" s="68">
        <v>201189</v>
      </c>
      <c r="Z62" s="68">
        <v>221057</v>
      </c>
      <c r="AA62" s="68">
        <v>240228</v>
      </c>
      <c r="AB62" s="68">
        <v>250640</v>
      </c>
      <c r="AC62" s="68">
        <v>262394</v>
      </c>
      <c r="AD62" s="68">
        <v>266264</v>
      </c>
      <c r="AE62" s="68">
        <v>276930</v>
      </c>
      <c r="AF62" s="68">
        <v>300363</v>
      </c>
      <c r="AG62" s="68">
        <v>323427</v>
      </c>
      <c r="AH62" s="68">
        <v>350327</v>
      </c>
      <c r="AI62" s="68">
        <v>376921</v>
      </c>
      <c r="AJ62" s="68">
        <v>404582</v>
      </c>
      <c r="AK62" s="68">
        <v>428496</v>
      </c>
      <c r="AL62" s="68">
        <v>450016</v>
      </c>
      <c r="AM62" s="68">
        <v>468856</v>
      </c>
      <c r="AN62" s="68">
        <v>483518</v>
      </c>
      <c r="AO62" s="68">
        <v>494500</v>
      </c>
      <c r="AP62" s="68">
        <v>500676</v>
      </c>
      <c r="AQ62" s="68">
        <v>501198</v>
      </c>
      <c r="AR62" s="68">
        <v>496691</v>
      </c>
      <c r="AS62" s="68">
        <v>488579</v>
      </c>
      <c r="AT62" s="68">
        <v>477944</v>
      </c>
      <c r="AU62" s="68">
        <v>470823</v>
      </c>
      <c r="AV62" s="68">
        <v>459200</v>
      </c>
      <c r="AW62" s="68">
        <v>442089</v>
      </c>
      <c r="AX62" s="68">
        <v>425334</v>
      </c>
      <c r="AY62" s="68">
        <v>408848</v>
      </c>
      <c r="AZ62" s="68">
        <v>394104</v>
      </c>
    </row>
    <row r="63" spans="1:52" x14ac:dyDescent="0.35">
      <c r="A63" s="69" t="s">
        <v>889</v>
      </c>
      <c r="B63" s="70"/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/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84</v>
      </c>
      <c r="P64" s="70">
        <v>7648</v>
      </c>
      <c r="Q64" s="70">
        <v>19271</v>
      </c>
      <c r="R64" s="70">
        <v>21346</v>
      </c>
      <c r="S64" s="70">
        <v>22355</v>
      </c>
      <c r="T64" s="70">
        <v>27984</v>
      </c>
      <c r="U64" s="70">
        <v>46575</v>
      </c>
      <c r="V64" s="70">
        <v>57373</v>
      </c>
      <c r="W64" s="70">
        <v>134801</v>
      </c>
      <c r="X64" s="70">
        <v>165889</v>
      </c>
      <c r="Y64" s="70">
        <v>201188</v>
      </c>
      <c r="Z64" s="70">
        <v>221056</v>
      </c>
      <c r="AA64" s="70">
        <v>240227</v>
      </c>
      <c r="AB64" s="70">
        <v>250639</v>
      </c>
      <c r="AC64" s="70">
        <v>262393</v>
      </c>
      <c r="AD64" s="70">
        <v>266263</v>
      </c>
      <c r="AE64" s="70">
        <v>276929</v>
      </c>
      <c r="AF64" s="70">
        <v>300362</v>
      </c>
      <c r="AG64" s="70">
        <v>323426</v>
      </c>
      <c r="AH64" s="70">
        <v>350326</v>
      </c>
      <c r="AI64" s="70">
        <v>376919</v>
      </c>
      <c r="AJ64" s="70">
        <v>404580</v>
      </c>
      <c r="AK64" s="70">
        <v>428494</v>
      </c>
      <c r="AL64" s="70">
        <v>450014</v>
      </c>
      <c r="AM64" s="70">
        <v>468854</v>
      </c>
      <c r="AN64" s="70">
        <v>483516</v>
      </c>
      <c r="AO64" s="70">
        <v>494498</v>
      </c>
      <c r="AP64" s="70">
        <v>500674</v>
      </c>
      <c r="AQ64" s="70">
        <v>501196</v>
      </c>
      <c r="AR64" s="70">
        <v>496689</v>
      </c>
      <c r="AS64" s="70">
        <v>488577</v>
      </c>
      <c r="AT64" s="70">
        <v>477942</v>
      </c>
      <c r="AU64" s="70">
        <v>470821</v>
      </c>
      <c r="AV64" s="70">
        <v>459198</v>
      </c>
      <c r="AW64" s="70">
        <v>442087</v>
      </c>
      <c r="AX64" s="70">
        <v>425332</v>
      </c>
      <c r="AY64" s="70">
        <v>408846</v>
      </c>
      <c r="AZ64" s="70">
        <v>394103</v>
      </c>
    </row>
    <row r="65" spans="1:52" x14ac:dyDescent="0.35">
      <c r="A65" s="69" t="s">
        <v>890</v>
      </c>
      <c r="B65" s="70"/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/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/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1</v>
      </c>
      <c r="X67" s="70">
        <v>1</v>
      </c>
      <c r="Y67" s="70">
        <v>1</v>
      </c>
      <c r="Z67" s="70">
        <v>1</v>
      </c>
      <c r="AA67" s="70">
        <v>1</v>
      </c>
      <c r="AB67" s="70">
        <v>1</v>
      </c>
      <c r="AC67" s="70">
        <v>1</v>
      </c>
      <c r="AD67" s="70">
        <v>1</v>
      </c>
      <c r="AE67" s="70">
        <v>1</v>
      </c>
      <c r="AF67" s="70">
        <v>1</v>
      </c>
      <c r="AG67" s="70">
        <v>1</v>
      </c>
      <c r="AH67" s="70">
        <v>1</v>
      </c>
      <c r="AI67" s="70">
        <v>2</v>
      </c>
      <c r="AJ67" s="70">
        <v>2</v>
      </c>
      <c r="AK67" s="70">
        <v>2</v>
      </c>
      <c r="AL67" s="70">
        <v>2</v>
      </c>
      <c r="AM67" s="70">
        <v>2</v>
      </c>
      <c r="AN67" s="70">
        <v>2</v>
      </c>
      <c r="AO67" s="70">
        <v>2</v>
      </c>
      <c r="AP67" s="70">
        <v>2</v>
      </c>
      <c r="AQ67" s="70">
        <v>2</v>
      </c>
      <c r="AR67" s="70">
        <v>2</v>
      </c>
      <c r="AS67" s="70">
        <v>2</v>
      </c>
      <c r="AT67" s="70">
        <v>2</v>
      </c>
      <c r="AU67" s="70">
        <v>2</v>
      </c>
      <c r="AV67" s="70">
        <v>2</v>
      </c>
      <c r="AW67" s="70">
        <v>2</v>
      </c>
      <c r="AX67" s="70">
        <v>2</v>
      </c>
      <c r="AY67" s="70">
        <v>2</v>
      </c>
      <c r="AZ67" s="70">
        <v>1</v>
      </c>
    </row>
    <row r="68" spans="1:52" x14ac:dyDescent="0.35">
      <c r="A68" s="69" t="s">
        <v>881</v>
      </c>
      <c r="B68" s="70"/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/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/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116</v>
      </c>
      <c r="M70" s="68">
        <v>1088</v>
      </c>
      <c r="N70" s="68">
        <v>1361</v>
      </c>
      <c r="O70" s="68">
        <v>2496</v>
      </c>
      <c r="P70" s="68">
        <v>6694</v>
      </c>
      <c r="Q70" s="68">
        <v>9926</v>
      </c>
      <c r="R70" s="68">
        <v>13293</v>
      </c>
      <c r="S70" s="68">
        <v>14243</v>
      </c>
      <c r="T70" s="68">
        <v>18865</v>
      </c>
      <c r="U70" s="68">
        <v>24863</v>
      </c>
      <c r="V70" s="68">
        <v>40178</v>
      </c>
      <c r="W70" s="68">
        <v>284268</v>
      </c>
      <c r="X70" s="68">
        <v>352484</v>
      </c>
      <c r="Y70" s="68">
        <v>442799</v>
      </c>
      <c r="Z70" s="68">
        <v>434933</v>
      </c>
      <c r="AA70" s="68">
        <v>436392</v>
      </c>
      <c r="AB70" s="68">
        <v>407754</v>
      </c>
      <c r="AC70" s="68">
        <v>402604</v>
      </c>
      <c r="AD70" s="68">
        <v>372519</v>
      </c>
      <c r="AE70" s="68">
        <v>376045</v>
      </c>
      <c r="AF70" s="68">
        <v>429750</v>
      </c>
      <c r="AG70" s="68">
        <v>487777</v>
      </c>
      <c r="AH70" s="68">
        <v>555499</v>
      </c>
      <c r="AI70" s="68">
        <v>626840</v>
      </c>
      <c r="AJ70" s="68">
        <v>702251</v>
      </c>
      <c r="AK70" s="68">
        <v>774445</v>
      </c>
      <c r="AL70" s="68">
        <v>848099</v>
      </c>
      <c r="AM70" s="68">
        <v>922890</v>
      </c>
      <c r="AN70" s="68">
        <v>993134</v>
      </c>
      <c r="AO70" s="68">
        <v>1058020</v>
      </c>
      <c r="AP70" s="68">
        <v>1121331</v>
      </c>
      <c r="AQ70" s="68">
        <v>1178950</v>
      </c>
      <c r="AR70" s="68">
        <v>1236401</v>
      </c>
      <c r="AS70" s="68">
        <v>1288754</v>
      </c>
      <c r="AT70" s="68">
        <v>1346860</v>
      </c>
      <c r="AU70" s="68">
        <v>1416684</v>
      </c>
      <c r="AV70" s="68">
        <v>1480857</v>
      </c>
      <c r="AW70" s="68">
        <v>1525006</v>
      </c>
      <c r="AX70" s="68">
        <v>1580686</v>
      </c>
      <c r="AY70" s="68">
        <v>1627393</v>
      </c>
      <c r="AZ70" s="68">
        <v>1681126</v>
      </c>
    </row>
    <row r="71" spans="1:52" x14ac:dyDescent="0.35">
      <c r="A71" s="69" t="s">
        <v>884</v>
      </c>
      <c r="B71" s="70"/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116</v>
      </c>
      <c r="M71" s="70">
        <v>1088</v>
      </c>
      <c r="N71" s="70">
        <v>1361</v>
      </c>
      <c r="O71" s="70">
        <v>2496</v>
      </c>
      <c r="P71" s="70">
        <v>6694</v>
      </c>
      <c r="Q71" s="70">
        <v>9926</v>
      </c>
      <c r="R71" s="70">
        <v>13291</v>
      </c>
      <c r="S71" s="70">
        <v>14239</v>
      </c>
      <c r="T71" s="70">
        <v>18855</v>
      </c>
      <c r="U71" s="70">
        <v>24839</v>
      </c>
      <c r="V71" s="70">
        <v>40106</v>
      </c>
      <c r="W71" s="70">
        <v>283663</v>
      </c>
      <c r="X71" s="70">
        <v>351108</v>
      </c>
      <c r="Y71" s="70">
        <v>439782</v>
      </c>
      <c r="Z71" s="70">
        <v>429643</v>
      </c>
      <c r="AA71" s="70">
        <v>427429</v>
      </c>
      <c r="AB71" s="70">
        <v>394105</v>
      </c>
      <c r="AC71" s="70">
        <v>382306</v>
      </c>
      <c r="AD71" s="70">
        <v>345228</v>
      </c>
      <c r="AE71" s="70">
        <v>339198</v>
      </c>
      <c r="AF71" s="70">
        <v>378463</v>
      </c>
      <c r="AG71" s="70">
        <v>419855</v>
      </c>
      <c r="AH71" s="70">
        <v>468676</v>
      </c>
      <c r="AI71" s="70">
        <v>519946</v>
      </c>
      <c r="AJ71" s="70">
        <v>574453</v>
      </c>
      <c r="AK71" s="70">
        <v>626591</v>
      </c>
      <c r="AL71" s="70">
        <v>680314</v>
      </c>
      <c r="AM71" s="70">
        <v>736212</v>
      </c>
      <c r="AN71" s="70">
        <v>788592</v>
      </c>
      <c r="AO71" s="70">
        <v>837053</v>
      </c>
      <c r="AP71" s="70">
        <v>884772</v>
      </c>
      <c r="AQ71" s="70">
        <v>928407</v>
      </c>
      <c r="AR71" s="70">
        <v>972068</v>
      </c>
      <c r="AS71" s="70">
        <v>1011798</v>
      </c>
      <c r="AT71" s="70">
        <v>1057033</v>
      </c>
      <c r="AU71" s="70">
        <v>1111751</v>
      </c>
      <c r="AV71" s="70">
        <v>1161692</v>
      </c>
      <c r="AW71" s="70">
        <v>1195787</v>
      </c>
      <c r="AX71" s="70">
        <v>1240122</v>
      </c>
      <c r="AY71" s="70">
        <v>1276395</v>
      </c>
      <c r="AZ71" s="70">
        <v>1318878</v>
      </c>
    </row>
    <row r="72" spans="1:52" x14ac:dyDescent="0.35">
      <c r="A72" s="69" t="s">
        <v>885</v>
      </c>
      <c r="B72" s="70"/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2</v>
      </c>
      <c r="S72" s="70">
        <v>4</v>
      </c>
      <c r="T72" s="70">
        <v>10</v>
      </c>
      <c r="U72" s="70">
        <v>24</v>
      </c>
      <c r="V72" s="70">
        <v>72</v>
      </c>
      <c r="W72" s="70">
        <v>605</v>
      </c>
      <c r="X72" s="70">
        <v>1376</v>
      </c>
      <c r="Y72" s="70">
        <v>3017</v>
      </c>
      <c r="Z72" s="70">
        <v>5290</v>
      </c>
      <c r="AA72" s="70">
        <v>8963</v>
      </c>
      <c r="AB72" s="70">
        <v>13649</v>
      </c>
      <c r="AC72" s="70">
        <v>20298</v>
      </c>
      <c r="AD72" s="70">
        <v>27291</v>
      </c>
      <c r="AE72" s="70">
        <v>36847</v>
      </c>
      <c r="AF72" s="70">
        <v>51287</v>
      </c>
      <c r="AG72" s="70">
        <v>67922</v>
      </c>
      <c r="AH72" s="70">
        <v>86823</v>
      </c>
      <c r="AI72" s="70">
        <v>106894</v>
      </c>
      <c r="AJ72" s="70">
        <v>127798</v>
      </c>
      <c r="AK72" s="70">
        <v>147854</v>
      </c>
      <c r="AL72" s="70">
        <v>167785</v>
      </c>
      <c r="AM72" s="70">
        <v>186678</v>
      </c>
      <c r="AN72" s="70">
        <v>204542</v>
      </c>
      <c r="AO72" s="70">
        <v>220967</v>
      </c>
      <c r="AP72" s="70">
        <v>236559</v>
      </c>
      <c r="AQ72" s="70">
        <v>250543</v>
      </c>
      <c r="AR72" s="70">
        <v>264333</v>
      </c>
      <c r="AS72" s="70">
        <v>276956</v>
      </c>
      <c r="AT72" s="70">
        <v>289827</v>
      </c>
      <c r="AU72" s="70">
        <v>304933</v>
      </c>
      <c r="AV72" s="70">
        <v>319165</v>
      </c>
      <c r="AW72" s="70">
        <v>329219</v>
      </c>
      <c r="AX72" s="70">
        <v>340564</v>
      </c>
      <c r="AY72" s="70">
        <v>350998</v>
      </c>
      <c r="AZ72" s="70">
        <v>362248</v>
      </c>
    </row>
    <row r="73" spans="1:52" x14ac:dyDescent="0.35">
      <c r="A73" s="69" t="s">
        <v>886</v>
      </c>
      <c r="B73" s="70"/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/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/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65</v>
      </c>
      <c r="S75" s="68">
        <v>66</v>
      </c>
      <c r="T75" s="68">
        <v>75</v>
      </c>
      <c r="U75" s="68">
        <v>106</v>
      </c>
      <c r="V75" s="68">
        <v>196</v>
      </c>
      <c r="W75" s="68">
        <v>32</v>
      </c>
      <c r="X75" s="68">
        <v>31</v>
      </c>
      <c r="Y75" s="68">
        <v>30</v>
      </c>
      <c r="Z75" s="68">
        <v>27</v>
      </c>
      <c r="AA75" s="68">
        <v>24</v>
      </c>
      <c r="AB75" s="68">
        <v>21</v>
      </c>
      <c r="AC75" s="68">
        <v>19</v>
      </c>
      <c r="AD75" s="68">
        <v>17</v>
      </c>
      <c r="AE75" s="68">
        <v>15</v>
      </c>
      <c r="AF75" s="68">
        <v>1464</v>
      </c>
      <c r="AG75" s="68">
        <v>4309</v>
      </c>
      <c r="AH75" s="68">
        <v>7556</v>
      </c>
      <c r="AI75" s="68">
        <v>11145</v>
      </c>
      <c r="AJ75" s="68">
        <v>15035</v>
      </c>
      <c r="AK75" s="68">
        <v>19078</v>
      </c>
      <c r="AL75" s="68">
        <v>23317</v>
      </c>
      <c r="AM75" s="68">
        <v>27796</v>
      </c>
      <c r="AN75" s="68">
        <v>32411</v>
      </c>
      <c r="AO75" s="68">
        <v>37239</v>
      </c>
      <c r="AP75" s="68">
        <v>42314</v>
      </c>
      <c r="AQ75" s="68">
        <v>47836</v>
      </c>
      <c r="AR75" s="68">
        <v>53854</v>
      </c>
      <c r="AS75" s="68">
        <v>60122</v>
      </c>
      <c r="AT75" s="68">
        <v>66636</v>
      </c>
      <c r="AU75" s="68">
        <v>74207</v>
      </c>
      <c r="AV75" s="68">
        <v>81356</v>
      </c>
      <c r="AW75" s="68">
        <v>87906</v>
      </c>
      <c r="AX75" s="68">
        <v>94738</v>
      </c>
      <c r="AY75" s="68">
        <v>101393</v>
      </c>
      <c r="AZ75" s="68">
        <v>107760</v>
      </c>
    </row>
    <row r="76" spans="1:52" x14ac:dyDescent="0.35">
      <c r="A76" s="69" t="s">
        <v>888</v>
      </c>
      <c r="B76" s="70"/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5</v>
      </c>
      <c r="S76" s="70">
        <v>6</v>
      </c>
      <c r="T76" s="70">
        <v>8</v>
      </c>
      <c r="U76" s="70">
        <v>13</v>
      </c>
      <c r="V76" s="70">
        <v>28</v>
      </c>
      <c r="W76" s="70">
        <v>8</v>
      </c>
      <c r="X76" s="70">
        <v>9</v>
      </c>
      <c r="Y76" s="70">
        <v>10</v>
      </c>
      <c r="Z76" s="70">
        <v>9</v>
      </c>
      <c r="AA76" s="70">
        <v>9</v>
      </c>
      <c r="AB76" s="70">
        <v>8</v>
      </c>
      <c r="AC76" s="70">
        <v>8</v>
      </c>
      <c r="AD76" s="70">
        <v>7</v>
      </c>
      <c r="AE76" s="70">
        <v>7</v>
      </c>
      <c r="AF76" s="70">
        <v>708</v>
      </c>
      <c r="AG76" s="70">
        <v>2251</v>
      </c>
      <c r="AH76" s="70">
        <v>4236</v>
      </c>
      <c r="AI76" s="70">
        <v>6655</v>
      </c>
      <c r="AJ76" s="70">
        <v>9493</v>
      </c>
      <c r="AK76" s="70">
        <v>12652</v>
      </c>
      <c r="AL76" s="70">
        <v>16143</v>
      </c>
      <c r="AM76" s="70">
        <v>20010</v>
      </c>
      <c r="AN76" s="70">
        <v>24125</v>
      </c>
      <c r="AO76" s="70">
        <v>28535</v>
      </c>
      <c r="AP76" s="70">
        <v>33256</v>
      </c>
      <c r="AQ76" s="70">
        <v>38440</v>
      </c>
      <c r="AR76" s="70">
        <v>44116</v>
      </c>
      <c r="AS76" s="70">
        <v>50081</v>
      </c>
      <c r="AT76" s="70">
        <v>56328</v>
      </c>
      <c r="AU76" s="70">
        <v>63566</v>
      </c>
      <c r="AV76" s="70">
        <v>70454</v>
      </c>
      <c r="AW76" s="70">
        <v>76885</v>
      </c>
      <c r="AX76" s="70">
        <v>83599</v>
      </c>
      <c r="AY76" s="70">
        <v>90159</v>
      </c>
      <c r="AZ76" s="70">
        <v>96464</v>
      </c>
    </row>
    <row r="77" spans="1:52" x14ac:dyDescent="0.35">
      <c r="A77" s="69" t="s">
        <v>894</v>
      </c>
      <c r="B77" s="70"/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60</v>
      </c>
      <c r="S77" s="70">
        <v>60</v>
      </c>
      <c r="T77" s="70">
        <v>67</v>
      </c>
      <c r="U77" s="70">
        <v>93</v>
      </c>
      <c r="V77" s="70">
        <v>168</v>
      </c>
      <c r="W77" s="70">
        <v>24</v>
      </c>
      <c r="X77" s="70">
        <v>22</v>
      </c>
      <c r="Y77" s="70">
        <v>20</v>
      </c>
      <c r="Z77" s="70">
        <v>18</v>
      </c>
      <c r="AA77" s="70">
        <v>15</v>
      </c>
      <c r="AB77" s="70">
        <v>13</v>
      </c>
      <c r="AC77" s="70">
        <v>11</v>
      </c>
      <c r="AD77" s="70">
        <v>10</v>
      </c>
      <c r="AE77" s="70">
        <v>8</v>
      </c>
      <c r="AF77" s="70">
        <v>756</v>
      </c>
      <c r="AG77" s="70">
        <v>2058</v>
      </c>
      <c r="AH77" s="70">
        <v>3320</v>
      </c>
      <c r="AI77" s="70">
        <v>4490</v>
      </c>
      <c r="AJ77" s="70">
        <v>5542</v>
      </c>
      <c r="AK77" s="70">
        <v>6426</v>
      </c>
      <c r="AL77" s="70">
        <v>7174</v>
      </c>
      <c r="AM77" s="70">
        <v>7786</v>
      </c>
      <c r="AN77" s="70">
        <v>8286</v>
      </c>
      <c r="AO77" s="70">
        <v>8704</v>
      </c>
      <c r="AP77" s="70">
        <v>9058</v>
      </c>
      <c r="AQ77" s="70">
        <v>9396</v>
      </c>
      <c r="AR77" s="70">
        <v>9738</v>
      </c>
      <c r="AS77" s="70">
        <v>10041</v>
      </c>
      <c r="AT77" s="70">
        <v>10308</v>
      </c>
      <c r="AU77" s="70">
        <v>10641</v>
      </c>
      <c r="AV77" s="70">
        <v>10902</v>
      </c>
      <c r="AW77" s="70">
        <v>11021</v>
      </c>
      <c r="AX77" s="70">
        <v>11139</v>
      </c>
      <c r="AY77" s="70">
        <v>11234</v>
      </c>
      <c r="AZ77" s="70">
        <v>11296</v>
      </c>
    </row>
    <row r="78" spans="1:52" x14ac:dyDescent="0.35">
      <c r="A78" s="65" t="s">
        <v>861</v>
      </c>
      <c r="B78" s="66"/>
      <c r="C78" s="66">
        <v>5366</v>
      </c>
      <c r="D78" s="66">
        <v>5788</v>
      </c>
      <c r="E78" s="66">
        <v>5822</v>
      </c>
      <c r="F78" s="66">
        <v>5915</v>
      </c>
      <c r="G78" s="66">
        <v>3840</v>
      </c>
      <c r="H78" s="66">
        <v>4588</v>
      </c>
      <c r="I78" s="66">
        <v>4379</v>
      </c>
      <c r="J78" s="66">
        <v>4176</v>
      </c>
      <c r="K78" s="66">
        <v>2073</v>
      </c>
      <c r="L78" s="66">
        <v>2782</v>
      </c>
      <c r="M78" s="66">
        <v>2462</v>
      </c>
      <c r="N78" s="66">
        <v>2710</v>
      </c>
      <c r="O78" s="66">
        <v>2938</v>
      </c>
      <c r="P78" s="66">
        <v>2920</v>
      </c>
      <c r="Q78" s="66">
        <v>2743</v>
      </c>
      <c r="R78" s="66">
        <v>0</v>
      </c>
      <c r="S78" s="66">
        <v>2910</v>
      </c>
      <c r="T78" s="66">
        <v>4288</v>
      </c>
      <c r="U78" s="66">
        <v>4437</v>
      </c>
      <c r="V78" s="66">
        <v>4526</v>
      </c>
      <c r="W78" s="66">
        <v>4514</v>
      </c>
      <c r="X78" s="66">
        <v>4431</v>
      </c>
      <c r="Y78" s="66">
        <v>4324</v>
      </c>
      <c r="Z78" s="66">
        <v>4264</v>
      </c>
      <c r="AA78" s="66">
        <v>4236</v>
      </c>
      <c r="AB78" s="66">
        <v>4249</v>
      </c>
      <c r="AC78" s="66">
        <v>4307</v>
      </c>
      <c r="AD78" s="66">
        <v>4405</v>
      </c>
      <c r="AE78" s="66">
        <v>4536</v>
      </c>
      <c r="AF78" s="66">
        <v>4667</v>
      </c>
      <c r="AG78" s="66">
        <v>4790</v>
      </c>
      <c r="AH78" s="66">
        <v>4910</v>
      </c>
      <c r="AI78" s="66">
        <v>5019</v>
      </c>
      <c r="AJ78" s="66">
        <v>5092</v>
      </c>
      <c r="AK78" s="66">
        <v>5144</v>
      </c>
      <c r="AL78" s="66">
        <v>5187</v>
      </c>
      <c r="AM78" s="66">
        <v>5249</v>
      </c>
      <c r="AN78" s="66">
        <v>5316</v>
      </c>
      <c r="AO78" s="66">
        <v>5394</v>
      </c>
      <c r="AP78" s="66">
        <v>5484</v>
      </c>
      <c r="AQ78" s="66">
        <v>5572</v>
      </c>
      <c r="AR78" s="66">
        <v>5664</v>
      </c>
      <c r="AS78" s="66">
        <v>5753</v>
      </c>
      <c r="AT78" s="66">
        <v>5829</v>
      </c>
      <c r="AU78" s="66">
        <v>5914</v>
      </c>
      <c r="AV78" s="66">
        <v>6001</v>
      </c>
      <c r="AW78" s="66">
        <v>6081</v>
      </c>
      <c r="AX78" s="66">
        <v>6160</v>
      </c>
      <c r="AY78" s="66">
        <v>6243</v>
      </c>
      <c r="AZ78" s="66">
        <v>6316</v>
      </c>
    </row>
    <row r="79" spans="1:52" x14ac:dyDescent="0.35">
      <c r="A79" s="67" t="s">
        <v>878</v>
      </c>
      <c r="B79" s="68"/>
      <c r="C79" s="68">
        <v>5366</v>
      </c>
      <c r="D79" s="68">
        <v>5785</v>
      </c>
      <c r="E79" s="68">
        <v>5812</v>
      </c>
      <c r="F79" s="68">
        <v>5911</v>
      </c>
      <c r="G79" s="68">
        <v>3834</v>
      </c>
      <c r="H79" s="68">
        <v>4588</v>
      </c>
      <c r="I79" s="68">
        <v>4379</v>
      </c>
      <c r="J79" s="68">
        <v>4145</v>
      </c>
      <c r="K79" s="68">
        <v>2073</v>
      </c>
      <c r="L79" s="68">
        <v>2773</v>
      </c>
      <c r="M79" s="68">
        <v>2454</v>
      </c>
      <c r="N79" s="68">
        <v>2698</v>
      </c>
      <c r="O79" s="68">
        <v>2938</v>
      </c>
      <c r="P79" s="68">
        <v>2920</v>
      </c>
      <c r="Q79" s="68">
        <v>2618</v>
      </c>
      <c r="R79" s="68">
        <v>0</v>
      </c>
      <c r="S79" s="68">
        <v>2715</v>
      </c>
      <c r="T79" s="68">
        <v>3975</v>
      </c>
      <c r="U79" s="68">
        <v>4088</v>
      </c>
      <c r="V79" s="68">
        <v>4144</v>
      </c>
      <c r="W79" s="68">
        <v>4101</v>
      </c>
      <c r="X79" s="68">
        <v>3984</v>
      </c>
      <c r="Y79" s="68">
        <v>3850</v>
      </c>
      <c r="Z79" s="68">
        <v>3761</v>
      </c>
      <c r="AA79" s="68">
        <v>3703</v>
      </c>
      <c r="AB79" s="68">
        <v>3676</v>
      </c>
      <c r="AC79" s="68">
        <v>3681</v>
      </c>
      <c r="AD79" s="68">
        <v>3724</v>
      </c>
      <c r="AE79" s="68">
        <v>3791</v>
      </c>
      <c r="AF79" s="68">
        <v>3850</v>
      </c>
      <c r="AG79" s="68">
        <v>3895</v>
      </c>
      <c r="AH79" s="68">
        <v>3929</v>
      </c>
      <c r="AI79" s="68">
        <v>3951</v>
      </c>
      <c r="AJ79" s="68">
        <v>3943</v>
      </c>
      <c r="AK79" s="68">
        <v>3913</v>
      </c>
      <c r="AL79" s="68">
        <v>3881</v>
      </c>
      <c r="AM79" s="68">
        <v>3830</v>
      </c>
      <c r="AN79" s="68">
        <v>3796</v>
      </c>
      <c r="AO79" s="68">
        <v>3767</v>
      </c>
      <c r="AP79" s="68">
        <v>3741</v>
      </c>
      <c r="AQ79" s="68">
        <v>3701</v>
      </c>
      <c r="AR79" s="68">
        <v>3665</v>
      </c>
      <c r="AS79" s="68">
        <v>3623</v>
      </c>
      <c r="AT79" s="68">
        <v>3571</v>
      </c>
      <c r="AU79" s="68">
        <v>3501</v>
      </c>
      <c r="AV79" s="68">
        <v>3470</v>
      </c>
      <c r="AW79" s="68">
        <v>3414</v>
      </c>
      <c r="AX79" s="68">
        <v>3355</v>
      </c>
      <c r="AY79" s="68">
        <v>3301</v>
      </c>
      <c r="AZ79" s="68">
        <v>3251</v>
      </c>
    </row>
    <row r="80" spans="1:52" x14ac:dyDescent="0.35">
      <c r="A80" s="69" t="s">
        <v>889</v>
      </c>
      <c r="B80" s="70"/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4</v>
      </c>
      <c r="T80" s="70">
        <v>5</v>
      </c>
      <c r="U80" s="70">
        <v>5</v>
      </c>
      <c r="V80" s="70">
        <v>5</v>
      </c>
      <c r="W80" s="70">
        <v>5</v>
      </c>
      <c r="X80" s="70">
        <v>5</v>
      </c>
      <c r="Y80" s="70">
        <v>5</v>
      </c>
      <c r="Z80" s="70">
        <v>5</v>
      </c>
      <c r="AA80" s="70">
        <v>5</v>
      </c>
      <c r="AB80" s="70">
        <v>5</v>
      </c>
      <c r="AC80" s="70">
        <v>5</v>
      </c>
      <c r="AD80" s="70">
        <v>5</v>
      </c>
      <c r="AE80" s="70">
        <v>5</v>
      </c>
      <c r="AF80" s="70">
        <v>5</v>
      </c>
      <c r="AG80" s="70">
        <v>5</v>
      </c>
      <c r="AH80" s="70">
        <v>5</v>
      </c>
      <c r="AI80" s="70">
        <v>5</v>
      </c>
      <c r="AJ80" s="70">
        <v>5</v>
      </c>
      <c r="AK80" s="70">
        <v>5</v>
      </c>
      <c r="AL80" s="70">
        <v>5</v>
      </c>
      <c r="AM80" s="70">
        <v>5</v>
      </c>
      <c r="AN80" s="70">
        <v>4</v>
      </c>
      <c r="AO80" s="70">
        <v>4</v>
      </c>
      <c r="AP80" s="70">
        <v>4</v>
      </c>
      <c r="AQ80" s="70">
        <v>4</v>
      </c>
      <c r="AR80" s="70">
        <v>4</v>
      </c>
      <c r="AS80" s="70">
        <v>4</v>
      </c>
      <c r="AT80" s="70">
        <v>4</v>
      </c>
      <c r="AU80" s="70">
        <v>4</v>
      </c>
      <c r="AV80" s="70">
        <v>4</v>
      </c>
      <c r="AW80" s="70">
        <v>4</v>
      </c>
      <c r="AX80" s="70">
        <v>4</v>
      </c>
      <c r="AY80" s="70">
        <v>4</v>
      </c>
      <c r="AZ80" s="70">
        <v>3</v>
      </c>
    </row>
    <row r="81" spans="1:52" x14ac:dyDescent="0.35">
      <c r="A81" s="69" t="s">
        <v>879</v>
      </c>
      <c r="B81" s="70"/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7</v>
      </c>
      <c r="T81" s="70">
        <v>10</v>
      </c>
      <c r="U81" s="70">
        <v>10</v>
      </c>
      <c r="V81" s="70">
        <v>10</v>
      </c>
      <c r="W81" s="70">
        <v>10</v>
      </c>
      <c r="X81" s="70">
        <v>10</v>
      </c>
      <c r="Y81" s="70">
        <v>9</v>
      </c>
      <c r="Z81" s="70">
        <v>9</v>
      </c>
      <c r="AA81" s="70">
        <v>9</v>
      </c>
      <c r="AB81" s="70">
        <v>9</v>
      </c>
      <c r="AC81" s="70">
        <v>9</v>
      </c>
      <c r="AD81" s="70">
        <v>9</v>
      </c>
      <c r="AE81" s="70">
        <v>9</v>
      </c>
      <c r="AF81" s="70">
        <v>9</v>
      </c>
      <c r="AG81" s="70">
        <v>9</v>
      </c>
      <c r="AH81" s="70">
        <v>9</v>
      </c>
      <c r="AI81" s="70">
        <v>9</v>
      </c>
      <c r="AJ81" s="70">
        <v>9</v>
      </c>
      <c r="AK81" s="70">
        <v>9</v>
      </c>
      <c r="AL81" s="70">
        <v>9</v>
      </c>
      <c r="AM81" s="70">
        <v>9</v>
      </c>
      <c r="AN81" s="70">
        <v>9</v>
      </c>
      <c r="AO81" s="70">
        <v>9</v>
      </c>
      <c r="AP81" s="70">
        <v>8</v>
      </c>
      <c r="AQ81" s="70">
        <v>8</v>
      </c>
      <c r="AR81" s="70">
        <v>8</v>
      </c>
      <c r="AS81" s="70">
        <v>8</v>
      </c>
      <c r="AT81" s="70">
        <v>8</v>
      </c>
      <c r="AU81" s="70">
        <v>8</v>
      </c>
      <c r="AV81" s="70">
        <v>8</v>
      </c>
      <c r="AW81" s="70">
        <v>7</v>
      </c>
      <c r="AX81" s="70">
        <v>7</v>
      </c>
      <c r="AY81" s="70">
        <v>7</v>
      </c>
      <c r="AZ81" s="70">
        <v>7</v>
      </c>
    </row>
    <row r="82" spans="1:52" x14ac:dyDescent="0.35">
      <c r="A82" s="69" t="s">
        <v>890</v>
      </c>
      <c r="B82" s="70"/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69</v>
      </c>
      <c r="T82" s="70">
        <v>109</v>
      </c>
      <c r="U82" s="70">
        <v>120</v>
      </c>
      <c r="V82" s="70">
        <v>130</v>
      </c>
      <c r="W82" s="70">
        <v>138</v>
      </c>
      <c r="X82" s="70">
        <v>142</v>
      </c>
      <c r="Y82" s="70">
        <v>145</v>
      </c>
      <c r="Z82" s="70">
        <v>150</v>
      </c>
      <c r="AA82" s="70">
        <v>155</v>
      </c>
      <c r="AB82" s="70">
        <v>162</v>
      </c>
      <c r="AC82" s="70">
        <v>170</v>
      </c>
      <c r="AD82" s="70">
        <v>180</v>
      </c>
      <c r="AE82" s="70">
        <v>191</v>
      </c>
      <c r="AF82" s="70">
        <v>201</v>
      </c>
      <c r="AG82" s="70">
        <v>211</v>
      </c>
      <c r="AH82" s="70">
        <v>220</v>
      </c>
      <c r="AI82" s="70">
        <v>229</v>
      </c>
      <c r="AJ82" s="70">
        <v>235</v>
      </c>
      <c r="AK82" s="70">
        <v>240</v>
      </c>
      <c r="AL82" s="70">
        <v>244</v>
      </c>
      <c r="AM82" s="70">
        <v>247</v>
      </c>
      <c r="AN82" s="70">
        <v>250</v>
      </c>
      <c r="AO82" s="70">
        <v>254</v>
      </c>
      <c r="AP82" s="70">
        <v>257</v>
      </c>
      <c r="AQ82" s="70">
        <v>259</v>
      </c>
      <c r="AR82" s="70">
        <v>260</v>
      </c>
      <c r="AS82" s="70">
        <v>261</v>
      </c>
      <c r="AT82" s="70">
        <v>261</v>
      </c>
      <c r="AU82" s="70">
        <v>259</v>
      </c>
      <c r="AV82" s="70">
        <v>259</v>
      </c>
      <c r="AW82" s="70">
        <v>257</v>
      </c>
      <c r="AX82" s="70">
        <v>255</v>
      </c>
      <c r="AY82" s="70">
        <v>252</v>
      </c>
      <c r="AZ82" s="70">
        <v>250</v>
      </c>
    </row>
    <row r="83" spans="1:52" x14ac:dyDescent="0.35">
      <c r="A83" s="69" t="s">
        <v>880</v>
      </c>
      <c r="B83" s="70"/>
      <c r="C83" s="70">
        <v>5366</v>
      </c>
      <c r="D83" s="70">
        <v>5785</v>
      </c>
      <c r="E83" s="70">
        <v>5812</v>
      </c>
      <c r="F83" s="70">
        <v>5911</v>
      </c>
      <c r="G83" s="70">
        <v>3834</v>
      </c>
      <c r="H83" s="70">
        <v>4588</v>
      </c>
      <c r="I83" s="70">
        <v>4379</v>
      </c>
      <c r="J83" s="70">
        <v>4145</v>
      </c>
      <c r="K83" s="70">
        <v>2073</v>
      </c>
      <c r="L83" s="70">
        <v>2773</v>
      </c>
      <c r="M83" s="70">
        <v>2454</v>
      </c>
      <c r="N83" s="70">
        <v>2698</v>
      </c>
      <c r="O83" s="70">
        <v>2938</v>
      </c>
      <c r="P83" s="70">
        <v>2920</v>
      </c>
      <c r="Q83" s="70">
        <v>2618</v>
      </c>
      <c r="R83" s="70">
        <v>0</v>
      </c>
      <c r="S83" s="70">
        <v>2635</v>
      </c>
      <c r="T83" s="70">
        <v>3851</v>
      </c>
      <c r="U83" s="70">
        <v>3953</v>
      </c>
      <c r="V83" s="70">
        <v>3999</v>
      </c>
      <c r="W83" s="70">
        <v>3948</v>
      </c>
      <c r="X83" s="70">
        <v>3827</v>
      </c>
      <c r="Y83" s="70">
        <v>3691</v>
      </c>
      <c r="Z83" s="70">
        <v>3597</v>
      </c>
      <c r="AA83" s="70">
        <v>3534</v>
      </c>
      <c r="AB83" s="70">
        <v>3499</v>
      </c>
      <c r="AC83" s="70">
        <v>3496</v>
      </c>
      <c r="AD83" s="70">
        <v>3529</v>
      </c>
      <c r="AE83" s="70">
        <v>3583</v>
      </c>
      <c r="AF83" s="70">
        <v>3631</v>
      </c>
      <c r="AG83" s="70">
        <v>3665</v>
      </c>
      <c r="AH83" s="70">
        <v>3688</v>
      </c>
      <c r="AI83" s="70">
        <v>3698</v>
      </c>
      <c r="AJ83" s="70">
        <v>3681</v>
      </c>
      <c r="AK83" s="70">
        <v>3642</v>
      </c>
      <c r="AL83" s="70">
        <v>3601</v>
      </c>
      <c r="AM83" s="70">
        <v>3540</v>
      </c>
      <c r="AN83" s="70">
        <v>3497</v>
      </c>
      <c r="AO83" s="70">
        <v>3456</v>
      </c>
      <c r="AP83" s="70">
        <v>3418</v>
      </c>
      <c r="AQ83" s="70">
        <v>3367</v>
      </c>
      <c r="AR83" s="70">
        <v>3320</v>
      </c>
      <c r="AS83" s="70">
        <v>3267</v>
      </c>
      <c r="AT83" s="70">
        <v>3204</v>
      </c>
      <c r="AU83" s="70">
        <v>3124</v>
      </c>
      <c r="AV83" s="70">
        <v>3081</v>
      </c>
      <c r="AW83" s="70">
        <v>3014</v>
      </c>
      <c r="AX83" s="70">
        <v>2943</v>
      </c>
      <c r="AY83" s="70">
        <v>2875</v>
      </c>
      <c r="AZ83" s="70">
        <v>2810</v>
      </c>
    </row>
    <row r="84" spans="1:52" x14ac:dyDescent="0.35">
      <c r="A84" s="69" t="s">
        <v>881</v>
      </c>
      <c r="B84" s="70"/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0</v>
      </c>
      <c r="AB84" s="70">
        <v>0</v>
      </c>
      <c r="AC84" s="70">
        <v>0</v>
      </c>
      <c r="AD84" s="70">
        <v>0</v>
      </c>
      <c r="AE84" s="70">
        <v>1</v>
      </c>
      <c r="AF84" s="70">
        <v>1</v>
      </c>
      <c r="AG84" s="70">
        <v>1</v>
      </c>
      <c r="AH84" s="70">
        <v>1</v>
      </c>
      <c r="AI84" s="70">
        <v>2</v>
      </c>
      <c r="AJ84" s="70">
        <v>3</v>
      </c>
      <c r="AK84" s="70">
        <v>3</v>
      </c>
      <c r="AL84" s="70">
        <v>4</v>
      </c>
      <c r="AM84" s="70">
        <v>6</v>
      </c>
      <c r="AN84" s="70">
        <v>8</v>
      </c>
      <c r="AO84" s="70">
        <v>10</v>
      </c>
      <c r="AP84" s="70">
        <v>13</v>
      </c>
      <c r="AQ84" s="70">
        <v>16</v>
      </c>
      <c r="AR84" s="70">
        <v>21</v>
      </c>
      <c r="AS84" s="70">
        <v>26</v>
      </c>
      <c r="AT84" s="70">
        <v>33</v>
      </c>
      <c r="AU84" s="70">
        <v>42</v>
      </c>
      <c r="AV84" s="70">
        <v>52</v>
      </c>
      <c r="AW84" s="70">
        <v>64</v>
      </c>
      <c r="AX84" s="70">
        <v>78</v>
      </c>
      <c r="AY84" s="70">
        <v>95</v>
      </c>
      <c r="AZ84" s="70">
        <v>113</v>
      </c>
    </row>
    <row r="85" spans="1:52" x14ac:dyDescent="0.35">
      <c r="A85" s="69" t="s">
        <v>895</v>
      </c>
      <c r="B85" s="70"/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1</v>
      </c>
      <c r="AC85" s="70">
        <v>1</v>
      </c>
      <c r="AD85" s="70">
        <v>1</v>
      </c>
      <c r="AE85" s="70">
        <v>2</v>
      </c>
      <c r="AF85" s="70">
        <v>3</v>
      </c>
      <c r="AG85" s="70">
        <v>4</v>
      </c>
      <c r="AH85" s="70">
        <v>6</v>
      </c>
      <c r="AI85" s="70">
        <v>8</v>
      </c>
      <c r="AJ85" s="70">
        <v>10</v>
      </c>
      <c r="AK85" s="70">
        <v>14</v>
      </c>
      <c r="AL85" s="70">
        <v>18</v>
      </c>
      <c r="AM85" s="70">
        <v>23</v>
      </c>
      <c r="AN85" s="70">
        <v>28</v>
      </c>
      <c r="AO85" s="70">
        <v>34</v>
      </c>
      <c r="AP85" s="70">
        <v>41</v>
      </c>
      <c r="AQ85" s="70">
        <v>47</v>
      </c>
      <c r="AR85" s="70">
        <v>52</v>
      </c>
      <c r="AS85" s="70">
        <v>57</v>
      </c>
      <c r="AT85" s="70">
        <v>61</v>
      </c>
      <c r="AU85" s="70">
        <v>64</v>
      </c>
      <c r="AV85" s="70">
        <v>66</v>
      </c>
      <c r="AW85" s="70">
        <v>68</v>
      </c>
      <c r="AX85" s="70">
        <v>68</v>
      </c>
      <c r="AY85" s="70">
        <v>68</v>
      </c>
      <c r="AZ85" s="70">
        <v>68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/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23</v>
      </c>
      <c r="T93" s="68">
        <v>36</v>
      </c>
      <c r="U93" s="68">
        <v>39</v>
      </c>
      <c r="V93" s="68">
        <v>42</v>
      </c>
      <c r="W93" s="68">
        <v>43</v>
      </c>
      <c r="X93" s="68">
        <v>44</v>
      </c>
      <c r="Y93" s="68">
        <v>46</v>
      </c>
      <c r="Z93" s="68">
        <v>47</v>
      </c>
      <c r="AA93" s="68">
        <v>48</v>
      </c>
      <c r="AB93" s="68">
        <v>50</v>
      </c>
      <c r="AC93" s="68">
        <v>53</v>
      </c>
      <c r="AD93" s="68">
        <v>55</v>
      </c>
      <c r="AE93" s="68">
        <v>59</v>
      </c>
      <c r="AF93" s="68">
        <v>62</v>
      </c>
      <c r="AG93" s="68">
        <v>66</v>
      </c>
      <c r="AH93" s="68">
        <v>69</v>
      </c>
      <c r="AI93" s="68">
        <v>71</v>
      </c>
      <c r="AJ93" s="68">
        <v>74</v>
      </c>
      <c r="AK93" s="68">
        <v>77</v>
      </c>
      <c r="AL93" s="68">
        <v>78</v>
      </c>
      <c r="AM93" s="68">
        <v>80</v>
      </c>
      <c r="AN93" s="68">
        <v>82</v>
      </c>
      <c r="AO93" s="68">
        <v>84</v>
      </c>
      <c r="AP93" s="68">
        <v>85</v>
      </c>
      <c r="AQ93" s="68">
        <v>88</v>
      </c>
      <c r="AR93" s="68">
        <v>89</v>
      </c>
      <c r="AS93" s="68">
        <v>90</v>
      </c>
      <c r="AT93" s="68">
        <v>92</v>
      </c>
      <c r="AU93" s="68">
        <v>93</v>
      </c>
      <c r="AV93" s="68">
        <v>94</v>
      </c>
      <c r="AW93" s="68">
        <v>96</v>
      </c>
      <c r="AX93" s="68">
        <v>96</v>
      </c>
      <c r="AY93" s="68">
        <v>97</v>
      </c>
      <c r="AZ93" s="68">
        <v>99</v>
      </c>
    </row>
    <row r="94" spans="1:52" x14ac:dyDescent="0.35">
      <c r="A94" s="69" t="s">
        <v>889</v>
      </c>
      <c r="B94" s="70"/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/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17</v>
      </c>
      <c r="T95" s="70">
        <v>27</v>
      </c>
      <c r="U95" s="70">
        <v>29</v>
      </c>
      <c r="V95" s="70">
        <v>31</v>
      </c>
      <c r="W95" s="70">
        <v>32</v>
      </c>
      <c r="X95" s="70">
        <v>33</v>
      </c>
      <c r="Y95" s="70">
        <v>34</v>
      </c>
      <c r="Z95" s="70">
        <v>35</v>
      </c>
      <c r="AA95" s="70">
        <v>36</v>
      </c>
      <c r="AB95" s="70">
        <v>37</v>
      </c>
      <c r="AC95" s="70">
        <v>39</v>
      </c>
      <c r="AD95" s="70">
        <v>41</v>
      </c>
      <c r="AE95" s="70">
        <v>44</v>
      </c>
      <c r="AF95" s="70">
        <v>46</v>
      </c>
      <c r="AG95" s="70">
        <v>49</v>
      </c>
      <c r="AH95" s="70">
        <v>51</v>
      </c>
      <c r="AI95" s="70">
        <v>53</v>
      </c>
      <c r="AJ95" s="70">
        <v>55</v>
      </c>
      <c r="AK95" s="70">
        <v>57</v>
      </c>
      <c r="AL95" s="70">
        <v>58</v>
      </c>
      <c r="AM95" s="70">
        <v>59</v>
      </c>
      <c r="AN95" s="70">
        <v>61</v>
      </c>
      <c r="AO95" s="70">
        <v>62</v>
      </c>
      <c r="AP95" s="70">
        <v>63</v>
      </c>
      <c r="AQ95" s="70">
        <v>65</v>
      </c>
      <c r="AR95" s="70">
        <v>66</v>
      </c>
      <c r="AS95" s="70">
        <v>67</v>
      </c>
      <c r="AT95" s="70">
        <v>68</v>
      </c>
      <c r="AU95" s="70">
        <v>69</v>
      </c>
      <c r="AV95" s="70">
        <v>70</v>
      </c>
      <c r="AW95" s="70">
        <v>71</v>
      </c>
      <c r="AX95" s="70">
        <v>71</v>
      </c>
      <c r="AY95" s="70">
        <v>72</v>
      </c>
      <c r="AZ95" s="70">
        <v>73</v>
      </c>
    </row>
    <row r="96" spans="1:52" x14ac:dyDescent="0.35">
      <c r="A96" s="69" t="s">
        <v>890</v>
      </c>
      <c r="B96" s="70"/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/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6</v>
      </c>
      <c r="T97" s="70">
        <v>9</v>
      </c>
      <c r="U97" s="70">
        <v>10</v>
      </c>
      <c r="V97" s="70">
        <v>11</v>
      </c>
      <c r="W97" s="70">
        <v>11</v>
      </c>
      <c r="X97" s="70">
        <v>11</v>
      </c>
      <c r="Y97" s="70">
        <v>12</v>
      </c>
      <c r="Z97" s="70">
        <v>12</v>
      </c>
      <c r="AA97" s="70">
        <v>12</v>
      </c>
      <c r="AB97" s="70">
        <v>13</v>
      </c>
      <c r="AC97" s="70">
        <v>14</v>
      </c>
      <c r="AD97" s="70">
        <v>14</v>
      </c>
      <c r="AE97" s="70">
        <v>15</v>
      </c>
      <c r="AF97" s="70">
        <v>16</v>
      </c>
      <c r="AG97" s="70">
        <v>17</v>
      </c>
      <c r="AH97" s="70">
        <v>18</v>
      </c>
      <c r="AI97" s="70">
        <v>18</v>
      </c>
      <c r="AJ97" s="70">
        <v>19</v>
      </c>
      <c r="AK97" s="70">
        <v>20</v>
      </c>
      <c r="AL97" s="70">
        <v>20</v>
      </c>
      <c r="AM97" s="70">
        <v>21</v>
      </c>
      <c r="AN97" s="70">
        <v>21</v>
      </c>
      <c r="AO97" s="70">
        <v>22</v>
      </c>
      <c r="AP97" s="70">
        <v>22</v>
      </c>
      <c r="AQ97" s="70">
        <v>23</v>
      </c>
      <c r="AR97" s="70">
        <v>23</v>
      </c>
      <c r="AS97" s="70">
        <v>23</v>
      </c>
      <c r="AT97" s="70">
        <v>24</v>
      </c>
      <c r="AU97" s="70">
        <v>24</v>
      </c>
      <c r="AV97" s="70">
        <v>24</v>
      </c>
      <c r="AW97" s="70">
        <v>25</v>
      </c>
      <c r="AX97" s="70">
        <v>25</v>
      </c>
      <c r="AY97" s="70">
        <v>25</v>
      </c>
      <c r="AZ97" s="70">
        <v>26</v>
      </c>
    </row>
    <row r="98" spans="1:52" x14ac:dyDescent="0.35">
      <c r="A98" s="69" t="s">
        <v>881</v>
      </c>
      <c r="B98" s="70"/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/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/>
      <c r="C100" s="68">
        <v>0</v>
      </c>
      <c r="D100" s="68">
        <v>3</v>
      </c>
      <c r="E100" s="68">
        <v>10</v>
      </c>
      <c r="F100" s="68">
        <v>4</v>
      </c>
      <c r="G100" s="68">
        <v>6</v>
      </c>
      <c r="H100" s="68">
        <v>0</v>
      </c>
      <c r="I100" s="68">
        <v>0</v>
      </c>
      <c r="J100" s="68">
        <v>31</v>
      </c>
      <c r="K100" s="68">
        <v>0</v>
      </c>
      <c r="L100" s="68">
        <v>9</v>
      </c>
      <c r="M100" s="68">
        <v>8</v>
      </c>
      <c r="N100" s="68">
        <v>12</v>
      </c>
      <c r="O100" s="68">
        <v>0</v>
      </c>
      <c r="P100" s="68">
        <v>0</v>
      </c>
      <c r="Q100" s="68">
        <v>125</v>
      </c>
      <c r="R100" s="68">
        <v>0</v>
      </c>
      <c r="S100" s="68">
        <v>172</v>
      </c>
      <c r="T100" s="68">
        <v>277</v>
      </c>
      <c r="U100" s="68">
        <v>310</v>
      </c>
      <c r="V100" s="68">
        <v>339</v>
      </c>
      <c r="W100" s="68">
        <v>370</v>
      </c>
      <c r="X100" s="68">
        <v>403</v>
      </c>
      <c r="Y100" s="68">
        <v>428</v>
      </c>
      <c r="Z100" s="68">
        <v>456</v>
      </c>
      <c r="AA100" s="68">
        <v>485</v>
      </c>
      <c r="AB100" s="68">
        <v>523</v>
      </c>
      <c r="AC100" s="68">
        <v>573</v>
      </c>
      <c r="AD100" s="68">
        <v>626</v>
      </c>
      <c r="AE100" s="68">
        <v>686</v>
      </c>
      <c r="AF100" s="68">
        <v>751</v>
      </c>
      <c r="AG100" s="68">
        <v>811</v>
      </c>
      <c r="AH100" s="68">
        <v>877</v>
      </c>
      <c r="AI100" s="68">
        <v>943</v>
      </c>
      <c r="AJ100" s="68">
        <v>999</v>
      </c>
      <c r="AK100" s="68">
        <v>1055</v>
      </c>
      <c r="AL100" s="68">
        <v>1106</v>
      </c>
      <c r="AM100" s="68">
        <v>1187</v>
      </c>
      <c r="AN100" s="68">
        <v>1257</v>
      </c>
      <c r="AO100" s="68">
        <v>1332</v>
      </c>
      <c r="AP100" s="68">
        <v>1415</v>
      </c>
      <c r="AQ100" s="68">
        <v>1506</v>
      </c>
      <c r="AR100" s="68">
        <v>1597</v>
      </c>
      <c r="AS100" s="68">
        <v>1692</v>
      </c>
      <c r="AT100" s="68">
        <v>1783</v>
      </c>
      <c r="AU100" s="68">
        <v>1893</v>
      </c>
      <c r="AV100" s="68">
        <v>1981</v>
      </c>
      <c r="AW100" s="68">
        <v>2077</v>
      </c>
      <c r="AX100" s="68">
        <v>2175</v>
      </c>
      <c r="AY100" s="68">
        <v>2274</v>
      </c>
      <c r="AZ100" s="68">
        <v>2363</v>
      </c>
    </row>
    <row r="101" spans="1:52" x14ac:dyDescent="0.35">
      <c r="A101" s="69" t="s">
        <v>884</v>
      </c>
      <c r="B101" s="70"/>
      <c r="C101" s="70">
        <v>0</v>
      </c>
      <c r="D101" s="70">
        <v>3</v>
      </c>
      <c r="E101" s="70">
        <v>10</v>
      </c>
      <c r="F101" s="70">
        <v>4</v>
      </c>
      <c r="G101" s="70">
        <v>6</v>
      </c>
      <c r="H101" s="70">
        <v>0</v>
      </c>
      <c r="I101" s="70">
        <v>0</v>
      </c>
      <c r="J101" s="70">
        <v>31</v>
      </c>
      <c r="K101" s="70">
        <v>0</v>
      </c>
      <c r="L101" s="70">
        <v>9</v>
      </c>
      <c r="M101" s="70">
        <v>8</v>
      </c>
      <c r="N101" s="70">
        <v>12</v>
      </c>
      <c r="O101" s="70">
        <v>0</v>
      </c>
      <c r="P101" s="70">
        <v>0</v>
      </c>
      <c r="Q101" s="70">
        <v>125</v>
      </c>
      <c r="R101" s="70">
        <v>0</v>
      </c>
      <c r="S101" s="70">
        <v>172</v>
      </c>
      <c r="T101" s="70">
        <v>277</v>
      </c>
      <c r="U101" s="70">
        <v>310</v>
      </c>
      <c r="V101" s="70">
        <v>339</v>
      </c>
      <c r="W101" s="70">
        <v>370</v>
      </c>
      <c r="X101" s="70">
        <v>403</v>
      </c>
      <c r="Y101" s="70">
        <v>428</v>
      </c>
      <c r="Z101" s="70">
        <v>455</v>
      </c>
      <c r="AA101" s="70">
        <v>484</v>
      </c>
      <c r="AB101" s="70">
        <v>521</v>
      </c>
      <c r="AC101" s="70">
        <v>570</v>
      </c>
      <c r="AD101" s="70">
        <v>623</v>
      </c>
      <c r="AE101" s="70">
        <v>681</v>
      </c>
      <c r="AF101" s="70">
        <v>744</v>
      </c>
      <c r="AG101" s="70">
        <v>802</v>
      </c>
      <c r="AH101" s="70">
        <v>865</v>
      </c>
      <c r="AI101" s="70">
        <v>927</v>
      </c>
      <c r="AJ101" s="70">
        <v>978</v>
      </c>
      <c r="AK101" s="70">
        <v>1028</v>
      </c>
      <c r="AL101" s="70">
        <v>1072</v>
      </c>
      <c r="AM101" s="70">
        <v>1144</v>
      </c>
      <c r="AN101" s="70">
        <v>1202</v>
      </c>
      <c r="AO101" s="70">
        <v>1264</v>
      </c>
      <c r="AP101" s="70">
        <v>1330</v>
      </c>
      <c r="AQ101" s="70">
        <v>1401</v>
      </c>
      <c r="AR101" s="70">
        <v>1468</v>
      </c>
      <c r="AS101" s="70">
        <v>1535</v>
      </c>
      <c r="AT101" s="70">
        <v>1594</v>
      </c>
      <c r="AU101" s="70">
        <v>1668</v>
      </c>
      <c r="AV101" s="70">
        <v>1716</v>
      </c>
      <c r="AW101" s="70">
        <v>1766</v>
      </c>
      <c r="AX101" s="70">
        <v>1817</v>
      </c>
      <c r="AY101" s="70">
        <v>1864</v>
      </c>
      <c r="AZ101" s="70">
        <v>1899</v>
      </c>
    </row>
    <row r="102" spans="1:52" x14ac:dyDescent="0.35">
      <c r="A102" s="69" t="s">
        <v>885</v>
      </c>
      <c r="B102" s="70"/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1</v>
      </c>
      <c r="AC102" s="70">
        <v>1</v>
      </c>
      <c r="AD102" s="70">
        <v>1</v>
      </c>
      <c r="AE102" s="70">
        <v>2</v>
      </c>
      <c r="AF102" s="70">
        <v>2</v>
      </c>
      <c r="AG102" s="70">
        <v>3</v>
      </c>
      <c r="AH102" s="70">
        <v>3</v>
      </c>
      <c r="AI102" s="70">
        <v>4</v>
      </c>
      <c r="AJ102" s="70">
        <v>6</v>
      </c>
      <c r="AK102" s="70">
        <v>7</v>
      </c>
      <c r="AL102" s="70">
        <v>8</v>
      </c>
      <c r="AM102" s="70">
        <v>10</v>
      </c>
      <c r="AN102" s="70">
        <v>13</v>
      </c>
      <c r="AO102" s="70">
        <v>15</v>
      </c>
      <c r="AP102" s="70">
        <v>19</v>
      </c>
      <c r="AQ102" s="70">
        <v>23</v>
      </c>
      <c r="AR102" s="70">
        <v>27</v>
      </c>
      <c r="AS102" s="70">
        <v>32</v>
      </c>
      <c r="AT102" s="70">
        <v>38</v>
      </c>
      <c r="AU102" s="70">
        <v>44</v>
      </c>
      <c r="AV102" s="70">
        <v>51</v>
      </c>
      <c r="AW102" s="70">
        <v>59</v>
      </c>
      <c r="AX102" s="70">
        <v>67</v>
      </c>
      <c r="AY102" s="70">
        <v>75</v>
      </c>
      <c r="AZ102" s="70">
        <v>84</v>
      </c>
    </row>
    <row r="103" spans="1:52" x14ac:dyDescent="0.35">
      <c r="A103" s="69" t="s">
        <v>886</v>
      </c>
      <c r="B103" s="70"/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1</v>
      </c>
      <c r="AA103" s="70">
        <v>1</v>
      </c>
      <c r="AB103" s="70">
        <v>1</v>
      </c>
      <c r="AC103" s="70">
        <v>2</v>
      </c>
      <c r="AD103" s="70">
        <v>2</v>
      </c>
      <c r="AE103" s="70">
        <v>3</v>
      </c>
      <c r="AF103" s="70">
        <v>5</v>
      </c>
      <c r="AG103" s="70">
        <v>6</v>
      </c>
      <c r="AH103" s="70">
        <v>9</v>
      </c>
      <c r="AI103" s="70">
        <v>12</v>
      </c>
      <c r="AJ103" s="70">
        <v>15</v>
      </c>
      <c r="AK103" s="70">
        <v>20</v>
      </c>
      <c r="AL103" s="70">
        <v>26</v>
      </c>
      <c r="AM103" s="70">
        <v>33</v>
      </c>
      <c r="AN103" s="70">
        <v>42</v>
      </c>
      <c r="AO103" s="70">
        <v>53</v>
      </c>
      <c r="AP103" s="70">
        <v>66</v>
      </c>
      <c r="AQ103" s="70">
        <v>82</v>
      </c>
      <c r="AR103" s="70">
        <v>102</v>
      </c>
      <c r="AS103" s="70">
        <v>125</v>
      </c>
      <c r="AT103" s="70">
        <v>151</v>
      </c>
      <c r="AU103" s="70">
        <v>181</v>
      </c>
      <c r="AV103" s="70">
        <v>214</v>
      </c>
      <c r="AW103" s="70">
        <v>252</v>
      </c>
      <c r="AX103" s="70">
        <v>291</v>
      </c>
      <c r="AY103" s="70">
        <v>335</v>
      </c>
      <c r="AZ103" s="70">
        <v>380</v>
      </c>
    </row>
    <row r="104" spans="1:52" x14ac:dyDescent="0.35">
      <c r="A104" s="69" t="s">
        <v>893</v>
      </c>
      <c r="B104" s="70"/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/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1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8">
        <v>0</v>
      </c>
      <c r="AC105" s="68">
        <v>0</v>
      </c>
      <c r="AD105" s="68">
        <v>0</v>
      </c>
      <c r="AE105" s="68">
        <v>0</v>
      </c>
      <c r="AF105" s="68">
        <v>4</v>
      </c>
      <c r="AG105" s="68">
        <v>18</v>
      </c>
      <c r="AH105" s="68">
        <v>35</v>
      </c>
      <c r="AI105" s="68">
        <v>54</v>
      </c>
      <c r="AJ105" s="68">
        <v>76</v>
      </c>
      <c r="AK105" s="68">
        <v>99</v>
      </c>
      <c r="AL105" s="68">
        <v>122</v>
      </c>
      <c r="AM105" s="68">
        <v>152</v>
      </c>
      <c r="AN105" s="68">
        <v>181</v>
      </c>
      <c r="AO105" s="68">
        <v>211</v>
      </c>
      <c r="AP105" s="68">
        <v>243</v>
      </c>
      <c r="AQ105" s="68">
        <v>277</v>
      </c>
      <c r="AR105" s="68">
        <v>313</v>
      </c>
      <c r="AS105" s="68">
        <v>348</v>
      </c>
      <c r="AT105" s="68">
        <v>383</v>
      </c>
      <c r="AU105" s="68">
        <v>427</v>
      </c>
      <c r="AV105" s="68">
        <v>456</v>
      </c>
      <c r="AW105" s="68">
        <v>494</v>
      </c>
      <c r="AX105" s="68">
        <v>534</v>
      </c>
      <c r="AY105" s="68">
        <v>571</v>
      </c>
      <c r="AZ105" s="68">
        <v>603</v>
      </c>
    </row>
    <row r="106" spans="1:52" x14ac:dyDescent="0.35">
      <c r="A106" s="69" t="s">
        <v>888</v>
      </c>
      <c r="B106" s="70"/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2</v>
      </c>
      <c r="AG106" s="70">
        <v>11</v>
      </c>
      <c r="AH106" s="70">
        <v>22</v>
      </c>
      <c r="AI106" s="70">
        <v>36</v>
      </c>
      <c r="AJ106" s="70">
        <v>53</v>
      </c>
      <c r="AK106" s="70">
        <v>72</v>
      </c>
      <c r="AL106" s="70">
        <v>92</v>
      </c>
      <c r="AM106" s="70">
        <v>118</v>
      </c>
      <c r="AN106" s="70">
        <v>145</v>
      </c>
      <c r="AO106" s="70">
        <v>173</v>
      </c>
      <c r="AP106" s="70">
        <v>203</v>
      </c>
      <c r="AQ106" s="70">
        <v>236</v>
      </c>
      <c r="AR106" s="70">
        <v>270</v>
      </c>
      <c r="AS106" s="70">
        <v>304</v>
      </c>
      <c r="AT106" s="70">
        <v>339</v>
      </c>
      <c r="AU106" s="70">
        <v>382</v>
      </c>
      <c r="AV106" s="70">
        <v>411</v>
      </c>
      <c r="AW106" s="70">
        <v>448</v>
      </c>
      <c r="AX106" s="70">
        <v>488</v>
      </c>
      <c r="AY106" s="70">
        <v>525</v>
      </c>
      <c r="AZ106" s="70">
        <v>557</v>
      </c>
    </row>
    <row r="107" spans="1:52" x14ac:dyDescent="0.35">
      <c r="A107" s="69" t="s">
        <v>896</v>
      </c>
      <c r="B107" s="70"/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1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2</v>
      </c>
      <c r="AG107" s="70">
        <v>7</v>
      </c>
      <c r="AH107" s="70">
        <v>13</v>
      </c>
      <c r="AI107" s="70">
        <v>18</v>
      </c>
      <c r="AJ107" s="70">
        <v>23</v>
      </c>
      <c r="AK107" s="70">
        <v>27</v>
      </c>
      <c r="AL107" s="70">
        <v>30</v>
      </c>
      <c r="AM107" s="70">
        <v>34</v>
      </c>
      <c r="AN107" s="70">
        <v>36</v>
      </c>
      <c r="AO107" s="70">
        <v>38</v>
      </c>
      <c r="AP107" s="70">
        <v>40</v>
      </c>
      <c r="AQ107" s="70">
        <v>41</v>
      </c>
      <c r="AR107" s="70">
        <v>43</v>
      </c>
      <c r="AS107" s="70">
        <v>44</v>
      </c>
      <c r="AT107" s="70">
        <v>44</v>
      </c>
      <c r="AU107" s="70">
        <v>45</v>
      </c>
      <c r="AV107" s="70">
        <v>45</v>
      </c>
      <c r="AW107" s="70">
        <v>46</v>
      </c>
      <c r="AX107" s="70">
        <v>46</v>
      </c>
      <c r="AY107" s="70">
        <v>46</v>
      </c>
      <c r="AZ107" s="70">
        <v>46</v>
      </c>
    </row>
    <row r="108" spans="1:52" x14ac:dyDescent="0.35">
      <c r="A108" s="63" t="s">
        <v>870</v>
      </c>
      <c r="B108" s="64"/>
      <c r="C108" s="64">
        <v>412332</v>
      </c>
      <c r="D108" s="64">
        <v>417037</v>
      </c>
      <c r="E108" s="64">
        <v>429974</v>
      </c>
      <c r="F108" s="64">
        <v>476951</v>
      </c>
      <c r="G108" s="64">
        <v>396376</v>
      </c>
      <c r="H108" s="64">
        <v>350447</v>
      </c>
      <c r="I108" s="64">
        <v>424044</v>
      </c>
      <c r="J108" s="64">
        <v>365109</v>
      </c>
      <c r="K108" s="64">
        <v>376319</v>
      </c>
      <c r="L108" s="64">
        <v>453219</v>
      </c>
      <c r="M108" s="64">
        <v>500481</v>
      </c>
      <c r="N108" s="64">
        <v>487500</v>
      </c>
      <c r="O108" s="64">
        <v>522560</v>
      </c>
      <c r="P108" s="64">
        <v>547830</v>
      </c>
      <c r="Q108" s="64">
        <v>575067</v>
      </c>
      <c r="R108" s="64">
        <v>344733</v>
      </c>
      <c r="S108" s="64">
        <v>350465</v>
      </c>
      <c r="T108" s="64">
        <v>383796</v>
      </c>
      <c r="U108" s="64">
        <v>416332</v>
      </c>
      <c r="V108" s="64">
        <v>458797</v>
      </c>
      <c r="W108" s="64">
        <v>467524</v>
      </c>
      <c r="X108" s="64">
        <v>492985</v>
      </c>
      <c r="Y108" s="64">
        <v>531403</v>
      </c>
      <c r="Z108" s="64">
        <v>558948</v>
      </c>
      <c r="AA108" s="64">
        <v>583589</v>
      </c>
      <c r="AB108" s="64">
        <v>597760</v>
      </c>
      <c r="AC108" s="64">
        <v>603371</v>
      </c>
      <c r="AD108" s="64">
        <v>606726</v>
      </c>
      <c r="AE108" s="64">
        <v>608112</v>
      </c>
      <c r="AF108" s="64">
        <v>612280</v>
      </c>
      <c r="AG108" s="64">
        <v>622504</v>
      </c>
      <c r="AH108" s="64">
        <v>641550</v>
      </c>
      <c r="AI108" s="64">
        <v>659728</v>
      </c>
      <c r="AJ108" s="64">
        <v>678486</v>
      </c>
      <c r="AK108" s="64">
        <v>697848</v>
      </c>
      <c r="AL108" s="64">
        <v>716750</v>
      </c>
      <c r="AM108" s="64">
        <v>735661</v>
      </c>
      <c r="AN108" s="64">
        <v>752900</v>
      </c>
      <c r="AO108" s="64">
        <v>770067</v>
      </c>
      <c r="AP108" s="64">
        <v>786621</v>
      </c>
      <c r="AQ108" s="64">
        <v>802897</v>
      </c>
      <c r="AR108" s="64">
        <v>821035</v>
      </c>
      <c r="AS108" s="64">
        <v>838995</v>
      </c>
      <c r="AT108" s="64">
        <v>858062</v>
      </c>
      <c r="AU108" s="64">
        <v>884055</v>
      </c>
      <c r="AV108" s="64">
        <v>910550</v>
      </c>
      <c r="AW108" s="64">
        <v>926321</v>
      </c>
      <c r="AX108" s="64">
        <v>945233</v>
      </c>
      <c r="AY108" s="64">
        <v>980012</v>
      </c>
      <c r="AZ108" s="64">
        <v>1004016</v>
      </c>
    </row>
    <row r="109" spans="1:52" x14ac:dyDescent="0.35">
      <c r="A109" s="65" t="s">
        <v>871</v>
      </c>
      <c r="B109" s="66"/>
      <c r="C109" s="66">
        <v>391159</v>
      </c>
      <c r="D109" s="66">
        <v>387888</v>
      </c>
      <c r="E109" s="66">
        <v>398304</v>
      </c>
      <c r="F109" s="66">
        <v>448743</v>
      </c>
      <c r="G109" s="66">
        <v>372467</v>
      </c>
      <c r="H109" s="66">
        <v>312448</v>
      </c>
      <c r="I109" s="66">
        <v>380137</v>
      </c>
      <c r="J109" s="66">
        <v>334368</v>
      </c>
      <c r="K109" s="66">
        <v>336956</v>
      </c>
      <c r="L109" s="66">
        <v>410288</v>
      </c>
      <c r="M109" s="66">
        <v>445640</v>
      </c>
      <c r="N109" s="66">
        <v>438815</v>
      </c>
      <c r="O109" s="66">
        <v>463543</v>
      </c>
      <c r="P109" s="66">
        <v>484622</v>
      </c>
      <c r="Q109" s="66">
        <v>440130</v>
      </c>
      <c r="R109" s="66">
        <v>234417</v>
      </c>
      <c r="S109" s="66">
        <v>286172</v>
      </c>
      <c r="T109" s="66">
        <v>320820</v>
      </c>
      <c r="U109" s="66">
        <v>352390</v>
      </c>
      <c r="V109" s="66">
        <v>393656</v>
      </c>
      <c r="W109" s="66">
        <v>397142</v>
      </c>
      <c r="X109" s="66">
        <v>416733</v>
      </c>
      <c r="Y109" s="66">
        <v>455341</v>
      </c>
      <c r="Z109" s="66">
        <v>477426</v>
      </c>
      <c r="AA109" s="66">
        <v>497363</v>
      </c>
      <c r="AB109" s="66">
        <v>508103</v>
      </c>
      <c r="AC109" s="66">
        <v>511656</v>
      </c>
      <c r="AD109" s="66">
        <v>513474</v>
      </c>
      <c r="AE109" s="66">
        <v>513686</v>
      </c>
      <c r="AF109" s="66">
        <v>517792</v>
      </c>
      <c r="AG109" s="66">
        <v>528079</v>
      </c>
      <c r="AH109" s="66">
        <v>543255</v>
      </c>
      <c r="AI109" s="66">
        <v>560030</v>
      </c>
      <c r="AJ109" s="66">
        <v>576581</v>
      </c>
      <c r="AK109" s="66">
        <v>593378</v>
      </c>
      <c r="AL109" s="66">
        <v>609525</v>
      </c>
      <c r="AM109" s="66">
        <v>625656</v>
      </c>
      <c r="AN109" s="66">
        <v>640379</v>
      </c>
      <c r="AO109" s="66">
        <v>655103</v>
      </c>
      <c r="AP109" s="66">
        <v>669382</v>
      </c>
      <c r="AQ109" s="66">
        <v>683335</v>
      </c>
      <c r="AR109" s="66">
        <v>699112</v>
      </c>
      <c r="AS109" s="66">
        <v>714603</v>
      </c>
      <c r="AT109" s="66">
        <v>731173</v>
      </c>
      <c r="AU109" s="66">
        <v>753553</v>
      </c>
      <c r="AV109" s="66">
        <v>776652</v>
      </c>
      <c r="AW109" s="66">
        <v>790111</v>
      </c>
      <c r="AX109" s="66">
        <v>806461</v>
      </c>
      <c r="AY109" s="66">
        <v>838636</v>
      </c>
      <c r="AZ109" s="66">
        <v>859978</v>
      </c>
    </row>
    <row r="110" spans="1:52" x14ac:dyDescent="0.35">
      <c r="A110" s="67" t="s">
        <v>878</v>
      </c>
      <c r="B110" s="68"/>
      <c r="C110" s="68">
        <v>391159</v>
      </c>
      <c r="D110" s="68">
        <v>387888</v>
      </c>
      <c r="E110" s="68">
        <v>398304</v>
      </c>
      <c r="F110" s="68">
        <v>447743</v>
      </c>
      <c r="G110" s="68">
        <v>372450</v>
      </c>
      <c r="H110" s="68">
        <v>312448</v>
      </c>
      <c r="I110" s="68">
        <v>380137</v>
      </c>
      <c r="J110" s="68">
        <v>334368</v>
      </c>
      <c r="K110" s="68">
        <v>336956</v>
      </c>
      <c r="L110" s="68">
        <v>410162</v>
      </c>
      <c r="M110" s="68">
        <v>445201</v>
      </c>
      <c r="N110" s="68">
        <v>438337</v>
      </c>
      <c r="O110" s="68">
        <v>462589</v>
      </c>
      <c r="P110" s="68">
        <v>482495</v>
      </c>
      <c r="Q110" s="68">
        <v>438192</v>
      </c>
      <c r="R110" s="68">
        <v>232072</v>
      </c>
      <c r="S110" s="68">
        <v>282524</v>
      </c>
      <c r="T110" s="68">
        <v>315903</v>
      </c>
      <c r="U110" s="68">
        <v>346087</v>
      </c>
      <c r="V110" s="68">
        <v>360254</v>
      </c>
      <c r="W110" s="68">
        <v>362323</v>
      </c>
      <c r="X110" s="68">
        <v>381397</v>
      </c>
      <c r="Y110" s="68">
        <v>418443</v>
      </c>
      <c r="Z110" s="68">
        <v>434990</v>
      </c>
      <c r="AA110" s="68">
        <v>443876</v>
      </c>
      <c r="AB110" s="68">
        <v>443600</v>
      </c>
      <c r="AC110" s="68">
        <v>436580</v>
      </c>
      <c r="AD110" s="68">
        <v>427688</v>
      </c>
      <c r="AE110" s="68">
        <v>417513</v>
      </c>
      <c r="AF110" s="68">
        <v>409510</v>
      </c>
      <c r="AG110" s="68">
        <v>405609</v>
      </c>
      <c r="AH110" s="68">
        <v>403366</v>
      </c>
      <c r="AI110" s="68">
        <v>401673</v>
      </c>
      <c r="AJ110" s="68">
        <v>398845</v>
      </c>
      <c r="AK110" s="68">
        <v>396365</v>
      </c>
      <c r="AL110" s="68">
        <v>393218</v>
      </c>
      <c r="AM110" s="68">
        <v>389778</v>
      </c>
      <c r="AN110" s="68">
        <v>386476</v>
      </c>
      <c r="AO110" s="68">
        <v>384731</v>
      </c>
      <c r="AP110" s="68">
        <v>383471</v>
      </c>
      <c r="AQ110" s="68">
        <v>383629</v>
      </c>
      <c r="AR110" s="68">
        <v>385037</v>
      </c>
      <c r="AS110" s="68">
        <v>387666</v>
      </c>
      <c r="AT110" s="68">
        <v>390129</v>
      </c>
      <c r="AU110" s="68">
        <v>395291</v>
      </c>
      <c r="AV110" s="68">
        <v>402154</v>
      </c>
      <c r="AW110" s="68">
        <v>403751</v>
      </c>
      <c r="AX110" s="68">
        <v>405609</v>
      </c>
      <c r="AY110" s="68">
        <v>416276</v>
      </c>
      <c r="AZ110" s="68">
        <v>420912</v>
      </c>
    </row>
    <row r="111" spans="1:52" x14ac:dyDescent="0.35">
      <c r="A111" s="69" t="s">
        <v>889</v>
      </c>
      <c r="B111" s="70"/>
      <c r="C111" s="70">
        <v>16770</v>
      </c>
      <c r="D111" s="70">
        <v>18123</v>
      </c>
      <c r="E111" s="70">
        <v>10145</v>
      </c>
      <c r="F111" s="70">
        <v>7556</v>
      </c>
      <c r="G111" s="70">
        <v>6237</v>
      </c>
      <c r="H111" s="70">
        <v>4265</v>
      </c>
      <c r="I111" s="70">
        <v>2918</v>
      </c>
      <c r="J111" s="70">
        <v>3592</v>
      </c>
      <c r="K111" s="70">
        <v>0</v>
      </c>
      <c r="L111" s="70">
        <v>0</v>
      </c>
      <c r="M111" s="70">
        <v>0</v>
      </c>
      <c r="N111" s="70">
        <v>0</v>
      </c>
      <c r="O111" s="70">
        <v>5840</v>
      </c>
      <c r="P111" s="70">
        <v>1309</v>
      </c>
      <c r="Q111" s="70">
        <v>737</v>
      </c>
      <c r="R111" s="70">
        <v>2480</v>
      </c>
      <c r="S111" s="70">
        <v>2977</v>
      </c>
      <c r="T111" s="70">
        <v>3264</v>
      </c>
      <c r="U111" s="70">
        <v>3504</v>
      </c>
      <c r="V111" s="70">
        <v>1892</v>
      </c>
      <c r="W111" s="70">
        <v>2506</v>
      </c>
      <c r="X111" s="70">
        <v>3085</v>
      </c>
      <c r="Y111" s="70">
        <v>3924</v>
      </c>
      <c r="Z111" s="70">
        <v>4386</v>
      </c>
      <c r="AA111" s="70">
        <v>4460</v>
      </c>
      <c r="AB111" s="70">
        <v>4466</v>
      </c>
      <c r="AC111" s="70">
        <v>4384</v>
      </c>
      <c r="AD111" s="70">
        <v>4309</v>
      </c>
      <c r="AE111" s="70">
        <v>4196</v>
      </c>
      <c r="AF111" s="70">
        <v>4133</v>
      </c>
      <c r="AG111" s="70">
        <v>4087</v>
      </c>
      <c r="AH111" s="70">
        <v>4082</v>
      </c>
      <c r="AI111" s="70">
        <v>4063</v>
      </c>
      <c r="AJ111" s="70">
        <v>4050</v>
      </c>
      <c r="AK111" s="70">
        <v>4024</v>
      </c>
      <c r="AL111" s="70">
        <v>4008</v>
      </c>
      <c r="AM111" s="70">
        <v>3971</v>
      </c>
      <c r="AN111" s="70">
        <v>3953</v>
      </c>
      <c r="AO111" s="70">
        <v>3935</v>
      </c>
      <c r="AP111" s="70">
        <v>3938</v>
      </c>
      <c r="AQ111" s="70">
        <v>3944</v>
      </c>
      <c r="AR111" s="70">
        <v>3978</v>
      </c>
      <c r="AS111" s="70">
        <v>4009</v>
      </c>
      <c r="AT111" s="70">
        <v>4052</v>
      </c>
      <c r="AU111" s="70">
        <v>4110</v>
      </c>
      <c r="AV111" s="70">
        <v>4201</v>
      </c>
      <c r="AW111" s="70">
        <v>4222</v>
      </c>
      <c r="AX111" s="70">
        <v>4262</v>
      </c>
      <c r="AY111" s="70">
        <v>4378</v>
      </c>
      <c r="AZ111" s="70">
        <v>4445</v>
      </c>
    </row>
    <row r="112" spans="1:52" x14ac:dyDescent="0.35">
      <c r="A112" s="69" t="s">
        <v>879</v>
      </c>
      <c r="B112" s="70"/>
      <c r="C112" s="70">
        <v>35421</v>
      </c>
      <c r="D112" s="70">
        <v>35418</v>
      </c>
      <c r="E112" s="70">
        <v>32665</v>
      </c>
      <c r="F112" s="70">
        <v>29660</v>
      </c>
      <c r="G112" s="70">
        <v>24243</v>
      </c>
      <c r="H112" s="70">
        <v>0</v>
      </c>
      <c r="I112" s="70">
        <v>1884</v>
      </c>
      <c r="J112" s="70">
        <v>11033</v>
      </c>
      <c r="K112" s="70">
        <v>13373</v>
      </c>
      <c r="L112" s="70">
        <v>23772</v>
      </c>
      <c r="M112" s="70">
        <v>37480</v>
      </c>
      <c r="N112" s="70">
        <v>31977</v>
      </c>
      <c r="O112" s="70">
        <v>27128</v>
      </c>
      <c r="P112" s="70">
        <v>22685</v>
      </c>
      <c r="Q112" s="70">
        <v>17166</v>
      </c>
      <c r="R112" s="70">
        <v>12222</v>
      </c>
      <c r="S112" s="70">
        <v>14860</v>
      </c>
      <c r="T112" s="70">
        <v>16718</v>
      </c>
      <c r="U112" s="70">
        <v>18431</v>
      </c>
      <c r="V112" s="70">
        <v>20719</v>
      </c>
      <c r="W112" s="70">
        <v>20295</v>
      </c>
      <c r="X112" s="70">
        <v>20973</v>
      </c>
      <c r="Y112" s="70">
        <v>22583</v>
      </c>
      <c r="Z112" s="70">
        <v>23303</v>
      </c>
      <c r="AA112" s="70">
        <v>23820</v>
      </c>
      <c r="AB112" s="70">
        <v>23858</v>
      </c>
      <c r="AC112" s="70">
        <v>23526</v>
      </c>
      <c r="AD112" s="70">
        <v>23101</v>
      </c>
      <c r="AE112" s="70">
        <v>22600</v>
      </c>
      <c r="AF112" s="70">
        <v>22223</v>
      </c>
      <c r="AG112" s="70">
        <v>22058</v>
      </c>
      <c r="AH112" s="70">
        <v>21995</v>
      </c>
      <c r="AI112" s="70">
        <v>21955</v>
      </c>
      <c r="AJ112" s="70">
        <v>21864</v>
      </c>
      <c r="AK112" s="70">
        <v>21784</v>
      </c>
      <c r="AL112" s="70">
        <v>21679</v>
      </c>
      <c r="AM112" s="70">
        <v>21549</v>
      </c>
      <c r="AN112" s="70">
        <v>21437</v>
      </c>
      <c r="AO112" s="70">
        <v>21403</v>
      </c>
      <c r="AP112" s="70">
        <v>21408</v>
      </c>
      <c r="AQ112" s="70">
        <v>21484</v>
      </c>
      <c r="AR112" s="70">
        <v>21642</v>
      </c>
      <c r="AS112" s="70">
        <v>21862</v>
      </c>
      <c r="AT112" s="70">
        <v>22083</v>
      </c>
      <c r="AU112" s="70">
        <v>22451</v>
      </c>
      <c r="AV112" s="70">
        <v>22925</v>
      </c>
      <c r="AW112" s="70">
        <v>23094</v>
      </c>
      <c r="AX112" s="70">
        <v>23284</v>
      </c>
      <c r="AY112" s="70">
        <v>23974</v>
      </c>
      <c r="AZ112" s="70">
        <v>24323</v>
      </c>
    </row>
    <row r="113" spans="1:52" x14ac:dyDescent="0.35">
      <c r="A113" s="69" t="s">
        <v>890</v>
      </c>
      <c r="B113" s="70"/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355</v>
      </c>
      <c r="S113" s="70">
        <v>467</v>
      </c>
      <c r="T113" s="70">
        <v>566</v>
      </c>
      <c r="U113" s="70">
        <v>667</v>
      </c>
      <c r="V113" s="70">
        <v>614</v>
      </c>
      <c r="W113" s="70">
        <v>703</v>
      </c>
      <c r="X113" s="70">
        <v>846</v>
      </c>
      <c r="Y113" s="70">
        <v>1061</v>
      </c>
      <c r="Z113" s="70">
        <v>1226</v>
      </c>
      <c r="AA113" s="70">
        <v>1339</v>
      </c>
      <c r="AB113" s="70">
        <v>1438</v>
      </c>
      <c r="AC113" s="70">
        <v>1514</v>
      </c>
      <c r="AD113" s="70">
        <v>1590</v>
      </c>
      <c r="AE113" s="70">
        <v>1656</v>
      </c>
      <c r="AF113" s="70">
        <v>1737</v>
      </c>
      <c r="AG113" s="70">
        <v>1831</v>
      </c>
      <c r="AH113" s="70">
        <v>1944</v>
      </c>
      <c r="AI113" s="70">
        <v>2056</v>
      </c>
      <c r="AJ113" s="70">
        <v>2177</v>
      </c>
      <c r="AK113" s="70">
        <v>2295</v>
      </c>
      <c r="AL113" s="70">
        <v>2424</v>
      </c>
      <c r="AM113" s="70">
        <v>2547</v>
      </c>
      <c r="AN113" s="70">
        <v>2685</v>
      </c>
      <c r="AO113" s="70">
        <v>2829</v>
      </c>
      <c r="AP113" s="70">
        <v>2995</v>
      </c>
      <c r="AQ113" s="70">
        <v>3163</v>
      </c>
      <c r="AR113" s="70">
        <v>3363</v>
      </c>
      <c r="AS113" s="70">
        <v>3570</v>
      </c>
      <c r="AT113" s="70">
        <v>3801</v>
      </c>
      <c r="AU113" s="70">
        <v>4053</v>
      </c>
      <c r="AV113" s="70">
        <v>4353</v>
      </c>
      <c r="AW113" s="70">
        <v>4592</v>
      </c>
      <c r="AX113" s="70">
        <v>4862</v>
      </c>
      <c r="AY113" s="70">
        <v>5236</v>
      </c>
      <c r="AZ113" s="70">
        <v>5573</v>
      </c>
    </row>
    <row r="114" spans="1:52" x14ac:dyDescent="0.35">
      <c r="A114" s="69" t="s">
        <v>891</v>
      </c>
      <c r="B114" s="70"/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28</v>
      </c>
      <c r="S114" s="70">
        <v>41</v>
      </c>
      <c r="T114" s="70">
        <v>55</v>
      </c>
      <c r="U114" s="70">
        <v>72</v>
      </c>
      <c r="V114" s="70">
        <v>166</v>
      </c>
      <c r="W114" s="70">
        <v>165</v>
      </c>
      <c r="X114" s="70">
        <v>175</v>
      </c>
      <c r="Y114" s="70">
        <v>194</v>
      </c>
      <c r="Z114" s="70">
        <v>221</v>
      </c>
      <c r="AA114" s="70">
        <v>266</v>
      </c>
      <c r="AB114" s="70">
        <v>313</v>
      </c>
      <c r="AC114" s="70">
        <v>360</v>
      </c>
      <c r="AD114" s="70">
        <v>412</v>
      </c>
      <c r="AE114" s="70">
        <v>467</v>
      </c>
      <c r="AF114" s="70">
        <v>532</v>
      </c>
      <c r="AG114" s="70">
        <v>607</v>
      </c>
      <c r="AH114" s="70">
        <v>697</v>
      </c>
      <c r="AI114" s="70">
        <v>794</v>
      </c>
      <c r="AJ114" s="70">
        <v>904</v>
      </c>
      <c r="AK114" s="70">
        <v>1021</v>
      </c>
      <c r="AL114" s="70">
        <v>1153</v>
      </c>
      <c r="AM114" s="70">
        <v>1291</v>
      </c>
      <c r="AN114" s="70">
        <v>1447</v>
      </c>
      <c r="AO114" s="70">
        <v>1616</v>
      </c>
      <c r="AP114" s="70">
        <v>1809</v>
      </c>
      <c r="AQ114" s="70">
        <v>2019</v>
      </c>
      <c r="AR114" s="70">
        <v>2262</v>
      </c>
      <c r="AS114" s="70">
        <v>2525</v>
      </c>
      <c r="AT114" s="70">
        <v>2819</v>
      </c>
      <c r="AU114" s="70">
        <v>3148</v>
      </c>
      <c r="AV114" s="70">
        <v>3533</v>
      </c>
      <c r="AW114" s="70">
        <v>3887</v>
      </c>
      <c r="AX114" s="70">
        <v>4281</v>
      </c>
      <c r="AY114" s="70">
        <v>4788</v>
      </c>
      <c r="AZ114" s="70">
        <v>5279</v>
      </c>
    </row>
    <row r="115" spans="1:52" x14ac:dyDescent="0.35">
      <c r="A115" s="69" t="s">
        <v>880</v>
      </c>
      <c r="B115" s="70"/>
      <c r="C115" s="70">
        <v>338968</v>
      </c>
      <c r="D115" s="70">
        <v>334347</v>
      </c>
      <c r="E115" s="70">
        <v>355494</v>
      </c>
      <c r="F115" s="70">
        <v>410527</v>
      </c>
      <c r="G115" s="70">
        <v>341970</v>
      </c>
      <c r="H115" s="70">
        <v>308183</v>
      </c>
      <c r="I115" s="70">
        <v>375335</v>
      </c>
      <c r="J115" s="70">
        <v>319743</v>
      </c>
      <c r="K115" s="70">
        <v>323583</v>
      </c>
      <c r="L115" s="70">
        <v>386390</v>
      </c>
      <c r="M115" s="70">
        <v>407721</v>
      </c>
      <c r="N115" s="70">
        <v>406360</v>
      </c>
      <c r="O115" s="70">
        <v>429621</v>
      </c>
      <c r="P115" s="70">
        <v>458501</v>
      </c>
      <c r="Q115" s="70">
        <v>420289</v>
      </c>
      <c r="R115" s="70">
        <v>216987</v>
      </c>
      <c r="S115" s="70">
        <v>264179</v>
      </c>
      <c r="T115" s="70">
        <v>295299</v>
      </c>
      <c r="U115" s="70">
        <v>323412</v>
      </c>
      <c r="V115" s="70">
        <v>336862</v>
      </c>
      <c r="W115" s="70">
        <v>338652</v>
      </c>
      <c r="X115" s="70">
        <v>356315</v>
      </c>
      <c r="Y115" s="70">
        <v>390677</v>
      </c>
      <c r="Z115" s="70">
        <v>405849</v>
      </c>
      <c r="AA115" s="70">
        <v>413984</v>
      </c>
      <c r="AB115" s="70">
        <v>413516</v>
      </c>
      <c r="AC115" s="70">
        <v>406784</v>
      </c>
      <c r="AD115" s="70">
        <v>398260</v>
      </c>
      <c r="AE115" s="70">
        <v>388574</v>
      </c>
      <c r="AF115" s="70">
        <v>380858</v>
      </c>
      <c r="AG115" s="70">
        <v>376991</v>
      </c>
      <c r="AH115" s="70">
        <v>374602</v>
      </c>
      <c r="AI115" s="70">
        <v>372744</v>
      </c>
      <c r="AJ115" s="70">
        <v>369769</v>
      </c>
      <c r="AK115" s="70">
        <v>367135</v>
      </c>
      <c r="AL115" s="70">
        <v>363814</v>
      </c>
      <c r="AM115" s="70">
        <v>360237</v>
      </c>
      <c r="AN115" s="70">
        <v>356714</v>
      </c>
      <c r="AO115" s="70">
        <v>354633</v>
      </c>
      <c r="AP115" s="70">
        <v>352908</v>
      </c>
      <c r="AQ115" s="70">
        <v>352479</v>
      </c>
      <c r="AR115" s="70">
        <v>353083</v>
      </c>
      <c r="AS115" s="70">
        <v>354774</v>
      </c>
      <c r="AT115" s="70">
        <v>356168</v>
      </c>
      <c r="AU115" s="70">
        <v>359962</v>
      </c>
      <c r="AV115" s="70">
        <v>365106</v>
      </c>
      <c r="AW115" s="70">
        <v>365377</v>
      </c>
      <c r="AX115" s="70">
        <v>365668</v>
      </c>
      <c r="AY115" s="70">
        <v>373772</v>
      </c>
      <c r="AZ115" s="70">
        <v>376169</v>
      </c>
    </row>
    <row r="116" spans="1:52" x14ac:dyDescent="0.35">
      <c r="A116" s="69" t="s">
        <v>881</v>
      </c>
      <c r="B116" s="70"/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1</v>
      </c>
      <c r="U116" s="70">
        <v>1</v>
      </c>
      <c r="V116" s="70">
        <v>1</v>
      </c>
      <c r="W116" s="70">
        <v>2</v>
      </c>
      <c r="X116" s="70">
        <v>3</v>
      </c>
      <c r="Y116" s="70">
        <v>4</v>
      </c>
      <c r="Z116" s="70">
        <v>5</v>
      </c>
      <c r="AA116" s="70">
        <v>7</v>
      </c>
      <c r="AB116" s="70">
        <v>9</v>
      </c>
      <c r="AC116" s="70">
        <v>12</v>
      </c>
      <c r="AD116" s="70">
        <v>16</v>
      </c>
      <c r="AE116" s="70">
        <v>20</v>
      </c>
      <c r="AF116" s="70">
        <v>27</v>
      </c>
      <c r="AG116" s="70">
        <v>35</v>
      </c>
      <c r="AH116" s="70">
        <v>46</v>
      </c>
      <c r="AI116" s="70">
        <v>61</v>
      </c>
      <c r="AJ116" s="70">
        <v>81</v>
      </c>
      <c r="AK116" s="70">
        <v>106</v>
      </c>
      <c r="AL116" s="70">
        <v>140</v>
      </c>
      <c r="AM116" s="70">
        <v>183</v>
      </c>
      <c r="AN116" s="70">
        <v>240</v>
      </c>
      <c r="AO116" s="70">
        <v>315</v>
      </c>
      <c r="AP116" s="70">
        <v>413</v>
      </c>
      <c r="AQ116" s="70">
        <v>540</v>
      </c>
      <c r="AR116" s="70">
        <v>709</v>
      </c>
      <c r="AS116" s="70">
        <v>926</v>
      </c>
      <c r="AT116" s="70">
        <v>1206</v>
      </c>
      <c r="AU116" s="70">
        <v>1567</v>
      </c>
      <c r="AV116" s="70">
        <v>2036</v>
      </c>
      <c r="AW116" s="70">
        <v>2579</v>
      </c>
      <c r="AX116" s="70">
        <v>3252</v>
      </c>
      <c r="AY116" s="70">
        <v>4128</v>
      </c>
      <c r="AZ116" s="70">
        <v>5123</v>
      </c>
    </row>
    <row r="117" spans="1:52" x14ac:dyDescent="0.35">
      <c r="A117" s="69" t="s">
        <v>892</v>
      </c>
      <c r="B117" s="70"/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/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1121</v>
      </c>
      <c r="S126" s="68">
        <v>1820</v>
      </c>
      <c r="T126" s="68">
        <v>2560</v>
      </c>
      <c r="U126" s="68">
        <v>3377</v>
      </c>
      <c r="V126" s="68">
        <v>9675</v>
      </c>
      <c r="W126" s="68">
        <v>12639</v>
      </c>
      <c r="X126" s="68">
        <v>15396</v>
      </c>
      <c r="Y126" s="68">
        <v>18414</v>
      </c>
      <c r="Z126" s="68">
        <v>22223</v>
      </c>
      <c r="AA126" s="68">
        <v>27729</v>
      </c>
      <c r="AB126" s="68">
        <v>33043</v>
      </c>
      <c r="AC126" s="68">
        <v>37901</v>
      </c>
      <c r="AD126" s="68">
        <v>42653</v>
      </c>
      <c r="AE126" s="68">
        <v>47046</v>
      </c>
      <c r="AF126" s="68">
        <v>51821</v>
      </c>
      <c r="AG126" s="68">
        <v>57294</v>
      </c>
      <c r="AH126" s="68">
        <v>63988</v>
      </c>
      <c r="AI126" s="68">
        <v>71002</v>
      </c>
      <c r="AJ126" s="68">
        <v>78300</v>
      </c>
      <c r="AK126" s="68">
        <v>85276</v>
      </c>
      <c r="AL126" s="68">
        <v>92096</v>
      </c>
      <c r="AM126" s="68">
        <v>98285</v>
      </c>
      <c r="AN126" s="68">
        <v>103845</v>
      </c>
      <c r="AO126" s="68">
        <v>108313</v>
      </c>
      <c r="AP126" s="68">
        <v>112152</v>
      </c>
      <c r="AQ126" s="68">
        <v>114528</v>
      </c>
      <c r="AR126" s="68">
        <v>116629</v>
      </c>
      <c r="AS126" s="68">
        <v>117895</v>
      </c>
      <c r="AT126" s="68">
        <v>119155</v>
      </c>
      <c r="AU126" s="68">
        <v>120661</v>
      </c>
      <c r="AV126" s="68">
        <v>122310</v>
      </c>
      <c r="AW126" s="68">
        <v>121864</v>
      </c>
      <c r="AX126" s="68">
        <v>121929</v>
      </c>
      <c r="AY126" s="68">
        <v>124031</v>
      </c>
      <c r="AZ126" s="68">
        <v>125116</v>
      </c>
    </row>
    <row r="127" spans="1:52" x14ac:dyDescent="0.35">
      <c r="A127" s="69" t="s">
        <v>889</v>
      </c>
      <c r="B127" s="70"/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/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107</v>
      </c>
      <c r="S128" s="70">
        <v>161</v>
      </c>
      <c r="T128" s="70">
        <v>227</v>
      </c>
      <c r="U128" s="70">
        <v>300</v>
      </c>
      <c r="V128" s="70">
        <v>873</v>
      </c>
      <c r="W128" s="70">
        <v>1139</v>
      </c>
      <c r="X128" s="70">
        <v>1385</v>
      </c>
      <c r="Y128" s="70">
        <v>1653</v>
      </c>
      <c r="Z128" s="70">
        <v>1995</v>
      </c>
      <c r="AA128" s="70">
        <v>2496</v>
      </c>
      <c r="AB128" s="70">
        <v>2981</v>
      </c>
      <c r="AC128" s="70">
        <v>3428</v>
      </c>
      <c r="AD128" s="70">
        <v>3868</v>
      </c>
      <c r="AE128" s="70">
        <v>4279</v>
      </c>
      <c r="AF128" s="70">
        <v>4727</v>
      </c>
      <c r="AG128" s="70">
        <v>5243</v>
      </c>
      <c r="AH128" s="70">
        <v>5874</v>
      </c>
      <c r="AI128" s="70">
        <v>6539</v>
      </c>
      <c r="AJ128" s="70">
        <v>7230</v>
      </c>
      <c r="AK128" s="70">
        <v>7910</v>
      </c>
      <c r="AL128" s="70">
        <v>8567</v>
      </c>
      <c r="AM128" s="70">
        <v>9187</v>
      </c>
      <c r="AN128" s="70">
        <v>9737</v>
      </c>
      <c r="AO128" s="70">
        <v>10209</v>
      </c>
      <c r="AP128" s="70">
        <v>10611</v>
      </c>
      <c r="AQ128" s="70">
        <v>10896</v>
      </c>
      <c r="AR128" s="70">
        <v>11143</v>
      </c>
      <c r="AS128" s="70">
        <v>11332</v>
      </c>
      <c r="AT128" s="70">
        <v>11508</v>
      </c>
      <c r="AU128" s="70">
        <v>11727</v>
      </c>
      <c r="AV128" s="70">
        <v>11951</v>
      </c>
      <c r="AW128" s="70">
        <v>11990</v>
      </c>
      <c r="AX128" s="70">
        <v>12065</v>
      </c>
      <c r="AY128" s="70">
        <v>12365</v>
      </c>
      <c r="AZ128" s="70">
        <v>12553</v>
      </c>
    </row>
    <row r="129" spans="1:52" x14ac:dyDescent="0.35">
      <c r="A129" s="69" t="s">
        <v>890</v>
      </c>
      <c r="B129" s="70"/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/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/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1014</v>
      </c>
      <c r="S131" s="70">
        <v>1659</v>
      </c>
      <c r="T131" s="70">
        <v>2333</v>
      </c>
      <c r="U131" s="70">
        <v>3077</v>
      </c>
      <c r="V131" s="70">
        <v>8802</v>
      </c>
      <c r="W131" s="70">
        <v>11500</v>
      </c>
      <c r="X131" s="70">
        <v>14011</v>
      </c>
      <c r="Y131" s="70">
        <v>16761</v>
      </c>
      <c r="Z131" s="70">
        <v>20228</v>
      </c>
      <c r="AA131" s="70">
        <v>25233</v>
      </c>
      <c r="AB131" s="70">
        <v>30062</v>
      </c>
      <c r="AC131" s="70">
        <v>34473</v>
      </c>
      <c r="AD131" s="70">
        <v>38785</v>
      </c>
      <c r="AE131" s="70">
        <v>42767</v>
      </c>
      <c r="AF131" s="70">
        <v>47094</v>
      </c>
      <c r="AG131" s="70">
        <v>52051</v>
      </c>
      <c r="AH131" s="70">
        <v>58114</v>
      </c>
      <c r="AI131" s="70">
        <v>64463</v>
      </c>
      <c r="AJ131" s="70">
        <v>71070</v>
      </c>
      <c r="AK131" s="70">
        <v>77366</v>
      </c>
      <c r="AL131" s="70">
        <v>83529</v>
      </c>
      <c r="AM131" s="70">
        <v>89098</v>
      </c>
      <c r="AN131" s="70">
        <v>94108</v>
      </c>
      <c r="AO131" s="70">
        <v>98104</v>
      </c>
      <c r="AP131" s="70">
        <v>101541</v>
      </c>
      <c r="AQ131" s="70">
        <v>103632</v>
      </c>
      <c r="AR131" s="70">
        <v>105486</v>
      </c>
      <c r="AS131" s="70">
        <v>106563</v>
      </c>
      <c r="AT131" s="70">
        <v>107647</v>
      </c>
      <c r="AU131" s="70">
        <v>108934</v>
      </c>
      <c r="AV131" s="70">
        <v>110359</v>
      </c>
      <c r="AW131" s="70">
        <v>109874</v>
      </c>
      <c r="AX131" s="70">
        <v>109864</v>
      </c>
      <c r="AY131" s="70">
        <v>111666</v>
      </c>
      <c r="AZ131" s="70">
        <v>112563</v>
      </c>
    </row>
    <row r="132" spans="1:52" x14ac:dyDescent="0.35">
      <c r="A132" s="69" t="s">
        <v>881</v>
      </c>
      <c r="B132" s="70"/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/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/>
      <c r="C134" s="68">
        <v>0</v>
      </c>
      <c r="D134" s="68">
        <v>0</v>
      </c>
      <c r="E134" s="68">
        <v>0</v>
      </c>
      <c r="F134" s="68">
        <v>1000</v>
      </c>
      <c r="G134" s="68">
        <v>17</v>
      </c>
      <c r="H134" s="68">
        <v>0</v>
      </c>
      <c r="I134" s="68">
        <v>0</v>
      </c>
      <c r="J134" s="68">
        <v>0</v>
      </c>
      <c r="K134" s="68">
        <v>0</v>
      </c>
      <c r="L134" s="68">
        <v>126</v>
      </c>
      <c r="M134" s="68">
        <v>439</v>
      </c>
      <c r="N134" s="68">
        <v>478</v>
      </c>
      <c r="O134" s="68">
        <v>954</v>
      </c>
      <c r="P134" s="68">
        <v>2127</v>
      </c>
      <c r="Q134" s="68">
        <v>1938</v>
      </c>
      <c r="R134" s="68">
        <v>1214</v>
      </c>
      <c r="S134" s="68">
        <v>1814</v>
      </c>
      <c r="T134" s="68">
        <v>2338</v>
      </c>
      <c r="U134" s="68">
        <v>2901</v>
      </c>
      <c r="V134" s="68">
        <v>23644</v>
      </c>
      <c r="W134" s="68">
        <v>22176</v>
      </c>
      <c r="X134" s="68">
        <v>19937</v>
      </c>
      <c r="Y134" s="68">
        <v>18481</v>
      </c>
      <c r="Z134" s="68">
        <v>20210</v>
      </c>
      <c r="AA134" s="68">
        <v>25755</v>
      </c>
      <c r="AB134" s="68">
        <v>31457</v>
      </c>
      <c r="AC134" s="68">
        <v>37172</v>
      </c>
      <c r="AD134" s="68">
        <v>43131</v>
      </c>
      <c r="AE134" s="68">
        <v>49125</v>
      </c>
      <c r="AF134" s="68">
        <v>56254</v>
      </c>
      <c r="AG134" s="68">
        <v>64568</v>
      </c>
      <c r="AH134" s="68">
        <v>74828</v>
      </c>
      <c r="AI134" s="68">
        <v>85762</v>
      </c>
      <c r="AJ134" s="68">
        <v>97277</v>
      </c>
      <c r="AK134" s="68">
        <v>108975</v>
      </c>
      <c r="AL134" s="68">
        <v>120812</v>
      </c>
      <c r="AM134" s="68">
        <v>133495</v>
      </c>
      <c r="AN134" s="68">
        <v>145242</v>
      </c>
      <c r="AO134" s="68">
        <v>156491</v>
      </c>
      <c r="AP134" s="68">
        <v>167387</v>
      </c>
      <c r="AQ134" s="68">
        <v>177927</v>
      </c>
      <c r="AR134" s="68">
        <v>189208</v>
      </c>
      <c r="AS134" s="68">
        <v>199755</v>
      </c>
      <c r="AT134" s="68">
        <v>211470</v>
      </c>
      <c r="AU134" s="68">
        <v>225858</v>
      </c>
      <c r="AV134" s="68">
        <v>239165</v>
      </c>
      <c r="AW134" s="68">
        <v>250243</v>
      </c>
      <c r="AX134" s="68">
        <v>263320</v>
      </c>
      <c r="AY134" s="68">
        <v>281076</v>
      </c>
      <c r="AZ134" s="68">
        <v>295261</v>
      </c>
    </row>
    <row r="135" spans="1:52" x14ac:dyDescent="0.35">
      <c r="A135" s="69" t="s">
        <v>884</v>
      </c>
      <c r="B135" s="70"/>
      <c r="C135" s="70">
        <v>0</v>
      </c>
      <c r="D135" s="70">
        <v>0</v>
      </c>
      <c r="E135" s="70">
        <v>0</v>
      </c>
      <c r="F135" s="70">
        <v>1000</v>
      </c>
      <c r="G135" s="70">
        <v>17</v>
      </c>
      <c r="H135" s="70">
        <v>0</v>
      </c>
      <c r="I135" s="70">
        <v>0</v>
      </c>
      <c r="J135" s="70">
        <v>0</v>
      </c>
      <c r="K135" s="70">
        <v>0</v>
      </c>
      <c r="L135" s="70">
        <v>126</v>
      </c>
      <c r="M135" s="70">
        <v>439</v>
      </c>
      <c r="N135" s="70">
        <v>478</v>
      </c>
      <c r="O135" s="70">
        <v>954</v>
      </c>
      <c r="P135" s="70">
        <v>2127</v>
      </c>
      <c r="Q135" s="70">
        <v>1938</v>
      </c>
      <c r="R135" s="70">
        <v>1214</v>
      </c>
      <c r="S135" s="70">
        <v>1813</v>
      </c>
      <c r="T135" s="70">
        <v>2337</v>
      </c>
      <c r="U135" s="70">
        <v>2898</v>
      </c>
      <c r="V135" s="70">
        <v>23611</v>
      </c>
      <c r="W135" s="70">
        <v>22115</v>
      </c>
      <c r="X135" s="70">
        <v>19829</v>
      </c>
      <c r="Y135" s="70">
        <v>18291</v>
      </c>
      <c r="Z135" s="70">
        <v>19846</v>
      </c>
      <c r="AA135" s="70">
        <v>25014</v>
      </c>
      <c r="AB135" s="70">
        <v>30088</v>
      </c>
      <c r="AC135" s="70">
        <v>34863</v>
      </c>
      <c r="AD135" s="70">
        <v>39513</v>
      </c>
      <c r="AE135" s="70">
        <v>43846</v>
      </c>
      <c r="AF135" s="70">
        <v>48900</v>
      </c>
      <c r="AG135" s="70">
        <v>54716</v>
      </c>
      <c r="AH135" s="70">
        <v>62033</v>
      </c>
      <c r="AI135" s="70">
        <v>69779</v>
      </c>
      <c r="AJ135" s="70">
        <v>77942</v>
      </c>
      <c r="AK135" s="70">
        <v>86258</v>
      </c>
      <c r="AL135" s="70">
        <v>94706</v>
      </c>
      <c r="AM135" s="70">
        <v>104076</v>
      </c>
      <c r="AN135" s="70">
        <v>112666</v>
      </c>
      <c r="AO135" s="70">
        <v>120950</v>
      </c>
      <c r="AP135" s="70">
        <v>128986</v>
      </c>
      <c r="AQ135" s="70">
        <v>136870</v>
      </c>
      <c r="AR135" s="70">
        <v>145355</v>
      </c>
      <c r="AS135" s="70">
        <v>153191</v>
      </c>
      <c r="AT135" s="70">
        <v>162038</v>
      </c>
      <c r="AU135" s="70">
        <v>173230</v>
      </c>
      <c r="AV135" s="70">
        <v>183169</v>
      </c>
      <c r="AW135" s="70">
        <v>191611</v>
      </c>
      <c r="AX135" s="70">
        <v>201767</v>
      </c>
      <c r="AY135" s="70">
        <v>215427</v>
      </c>
      <c r="AZ135" s="70">
        <v>226198</v>
      </c>
    </row>
    <row r="136" spans="1:52" x14ac:dyDescent="0.35">
      <c r="A136" s="69" t="s">
        <v>885</v>
      </c>
      <c r="B136" s="70"/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1</v>
      </c>
      <c r="T136" s="70">
        <v>1</v>
      </c>
      <c r="U136" s="70">
        <v>3</v>
      </c>
      <c r="V136" s="70">
        <v>33</v>
      </c>
      <c r="W136" s="70">
        <v>61</v>
      </c>
      <c r="X136" s="70">
        <v>108</v>
      </c>
      <c r="Y136" s="70">
        <v>190</v>
      </c>
      <c r="Z136" s="70">
        <v>364</v>
      </c>
      <c r="AA136" s="70">
        <v>741</v>
      </c>
      <c r="AB136" s="70">
        <v>1369</v>
      </c>
      <c r="AC136" s="70">
        <v>2309</v>
      </c>
      <c r="AD136" s="70">
        <v>3618</v>
      </c>
      <c r="AE136" s="70">
        <v>5279</v>
      </c>
      <c r="AF136" s="70">
        <v>7354</v>
      </c>
      <c r="AG136" s="70">
        <v>9852</v>
      </c>
      <c r="AH136" s="70">
        <v>12795</v>
      </c>
      <c r="AI136" s="70">
        <v>15983</v>
      </c>
      <c r="AJ136" s="70">
        <v>19335</v>
      </c>
      <c r="AK136" s="70">
        <v>22717</v>
      </c>
      <c r="AL136" s="70">
        <v>26106</v>
      </c>
      <c r="AM136" s="70">
        <v>29419</v>
      </c>
      <c r="AN136" s="70">
        <v>32576</v>
      </c>
      <c r="AO136" s="70">
        <v>35541</v>
      </c>
      <c r="AP136" s="70">
        <v>38401</v>
      </c>
      <c r="AQ136" s="70">
        <v>41057</v>
      </c>
      <c r="AR136" s="70">
        <v>43853</v>
      </c>
      <c r="AS136" s="70">
        <v>46564</v>
      </c>
      <c r="AT136" s="70">
        <v>49432</v>
      </c>
      <c r="AU136" s="70">
        <v>52628</v>
      </c>
      <c r="AV136" s="70">
        <v>55996</v>
      </c>
      <c r="AW136" s="70">
        <v>58632</v>
      </c>
      <c r="AX136" s="70">
        <v>61553</v>
      </c>
      <c r="AY136" s="70">
        <v>65649</v>
      </c>
      <c r="AZ136" s="70">
        <v>69063</v>
      </c>
    </row>
    <row r="137" spans="1:52" x14ac:dyDescent="0.35">
      <c r="A137" s="69" t="s">
        <v>886</v>
      </c>
      <c r="B137" s="70"/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/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/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10</v>
      </c>
      <c r="S139" s="68">
        <v>14</v>
      </c>
      <c r="T139" s="68">
        <v>19</v>
      </c>
      <c r="U139" s="68">
        <v>25</v>
      </c>
      <c r="V139" s="68">
        <v>83</v>
      </c>
      <c r="W139" s="68">
        <v>4</v>
      </c>
      <c r="X139" s="68">
        <v>3</v>
      </c>
      <c r="Y139" s="68">
        <v>3</v>
      </c>
      <c r="Z139" s="68">
        <v>3</v>
      </c>
      <c r="AA139" s="68">
        <v>3</v>
      </c>
      <c r="AB139" s="68">
        <v>3</v>
      </c>
      <c r="AC139" s="68">
        <v>3</v>
      </c>
      <c r="AD139" s="68">
        <v>2</v>
      </c>
      <c r="AE139" s="68">
        <v>2</v>
      </c>
      <c r="AF139" s="68">
        <v>207</v>
      </c>
      <c r="AG139" s="68">
        <v>608</v>
      </c>
      <c r="AH139" s="68">
        <v>1073</v>
      </c>
      <c r="AI139" s="68">
        <v>1593</v>
      </c>
      <c r="AJ139" s="68">
        <v>2159</v>
      </c>
      <c r="AK139" s="68">
        <v>2762</v>
      </c>
      <c r="AL139" s="68">
        <v>3399</v>
      </c>
      <c r="AM139" s="68">
        <v>4098</v>
      </c>
      <c r="AN139" s="68">
        <v>4816</v>
      </c>
      <c r="AO139" s="68">
        <v>5568</v>
      </c>
      <c r="AP139" s="68">
        <v>6372</v>
      </c>
      <c r="AQ139" s="68">
        <v>7251</v>
      </c>
      <c r="AR139" s="68">
        <v>8238</v>
      </c>
      <c r="AS139" s="68">
        <v>9287</v>
      </c>
      <c r="AT139" s="68">
        <v>10419</v>
      </c>
      <c r="AU139" s="68">
        <v>11743</v>
      </c>
      <c r="AV139" s="68">
        <v>13023</v>
      </c>
      <c r="AW139" s="68">
        <v>14253</v>
      </c>
      <c r="AX139" s="68">
        <v>15603</v>
      </c>
      <c r="AY139" s="68">
        <v>17253</v>
      </c>
      <c r="AZ139" s="68">
        <v>18689</v>
      </c>
    </row>
    <row r="140" spans="1:52" x14ac:dyDescent="0.35">
      <c r="A140" s="69" t="s">
        <v>888</v>
      </c>
      <c r="B140" s="70"/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1</v>
      </c>
      <c r="S140" s="70">
        <v>1</v>
      </c>
      <c r="T140" s="70">
        <v>2</v>
      </c>
      <c r="U140" s="70">
        <v>3</v>
      </c>
      <c r="V140" s="70">
        <v>17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98</v>
      </c>
      <c r="AG140" s="70">
        <v>311</v>
      </c>
      <c r="AH140" s="70">
        <v>591</v>
      </c>
      <c r="AI140" s="70">
        <v>936</v>
      </c>
      <c r="AJ140" s="70">
        <v>1344</v>
      </c>
      <c r="AK140" s="70">
        <v>1809</v>
      </c>
      <c r="AL140" s="70">
        <v>2326</v>
      </c>
      <c r="AM140" s="70">
        <v>2925</v>
      </c>
      <c r="AN140" s="70">
        <v>3559</v>
      </c>
      <c r="AO140" s="70">
        <v>4240</v>
      </c>
      <c r="AP140" s="70">
        <v>4981</v>
      </c>
      <c r="AQ140" s="70">
        <v>5800</v>
      </c>
      <c r="AR140" s="70">
        <v>6721</v>
      </c>
      <c r="AS140" s="70">
        <v>7706</v>
      </c>
      <c r="AT140" s="70">
        <v>8777</v>
      </c>
      <c r="AU140" s="70">
        <v>10035</v>
      </c>
      <c r="AV140" s="70">
        <v>11248</v>
      </c>
      <c r="AW140" s="70">
        <v>12437</v>
      </c>
      <c r="AX140" s="70">
        <v>13744</v>
      </c>
      <c r="AY140" s="70">
        <v>15318</v>
      </c>
      <c r="AZ140" s="70">
        <v>16707</v>
      </c>
    </row>
    <row r="141" spans="1:52" x14ac:dyDescent="0.35">
      <c r="A141" s="69" t="s">
        <v>894</v>
      </c>
      <c r="B141" s="70"/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9</v>
      </c>
      <c r="S141" s="70">
        <v>13</v>
      </c>
      <c r="T141" s="70">
        <v>17</v>
      </c>
      <c r="U141" s="70">
        <v>22</v>
      </c>
      <c r="V141" s="70">
        <v>66</v>
      </c>
      <c r="W141" s="70">
        <v>3</v>
      </c>
      <c r="X141" s="70">
        <v>2</v>
      </c>
      <c r="Y141" s="70">
        <v>2</v>
      </c>
      <c r="Z141" s="70">
        <v>2</v>
      </c>
      <c r="AA141" s="70">
        <v>2</v>
      </c>
      <c r="AB141" s="70">
        <v>2</v>
      </c>
      <c r="AC141" s="70">
        <v>2</v>
      </c>
      <c r="AD141" s="70">
        <v>1</v>
      </c>
      <c r="AE141" s="70">
        <v>1</v>
      </c>
      <c r="AF141" s="70">
        <v>109</v>
      </c>
      <c r="AG141" s="70">
        <v>297</v>
      </c>
      <c r="AH141" s="70">
        <v>482</v>
      </c>
      <c r="AI141" s="70">
        <v>657</v>
      </c>
      <c r="AJ141" s="70">
        <v>815</v>
      </c>
      <c r="AK141" s="70">
        <v>953</v>
      </c>
      <c r="AL141" s="70">
        <v>1073</v>
      </c>
      <c r="AM141" s="70">
        <v>1173</v>
      </c>
      <c r="AN141" s="70">
        <v>1257</v>
      </c>
      <c r="AO141" s="70">
        <v>1328</v>
      </c>
      <c r="AP141" s="70">
        <v>1391</v>
      </c>
      <c r="AQ141" s="70">
        <v>1451</v>
      </c>
      <c r="AR141" s="70">
        <v>1517</v>
      </c>
      <c r="AS141" s="70">
        <v>1581</v>
      </c>
      <c r="AT141" s="70">
        <v>1642</v>
      </c>
      <c r="AU141" s="70">
        <v>1708</v>
      </c>
      <c r="AV141" s="70">
        <v>1775</v>
      </c>
      <c r="AW141" s="70">
        <v>1816</v>
      </c>
      <c r="AX141" s="70">
        <v>1859</v>
      </c>
      <c r="AY141" s="70">
        <v>1935</v>
      </c>
      <c r="AZ141" s="70">
        <v>1982</v>
      </c>
    </row>
    <row r="142" spans="1:52" x14ac:dyDescent="0.35">
      <c r="A142" s="65" t="s">
        <v>897</v>
      </c>
      <c r="B142" s="66"/>
      <c r="C142" s="66">
        <v>17482</v>
      </c>
      <c r="D142" s="66">
        <v>25768</v>
      </c>
      <c r="E142" s="66">
        <v>28876</v>
      </c>
      <c r="F142" s="66">
        <v>23982</v>
      </c>
      <c r="G142" s="66">
        <v>21110</v>
      </c>
      <c r="H142" s="66">
        <v>34978</v>
      </c>
      <c r="I142" s="66">
        <v>40497</v>
      </c>
      <c r="J142" s="66">
        <v>28263</v>
      </c>
      <c r="K142" s="66">
        <v>38748</v>
      </c>
      <c r="L142" s="66">
        <v>40017</v>
      </c>
      <c r="M142" s="66">
        <v>48734</v>
      </c>
      <c r="N142" s="66">
        <v>43068</v>
      </c>
      <c r="O142" s="66">
        <v>55903</v>
      </c>
      <c r="P142" s="66">
        <v>59028</v>
      </c>
      <c r="Q142" s="66">
        <v>130080</v>
      </c>
      <c r="R142" s="66">
        <v>105170</v>
      </c>
      <c r="S142" s="66">
        <v>60203</v>
      </c>
      <c r="T142" s="66">
        <v>58671</v>
      </c>
      <c r="U142" s="66">
        <v>59460</v>
      </c>
      <c r="V142" s="66">
        <v>60576</v>
      </c>
      <c r="W142" s="66">
        <v>65668</v>
      </c>
      <c r="X142" s="66">
        <v>71458</v>
      </c>
      <c r="Y142" s="66">
        <v>71438</v>
      </c>
      <c r="Z142" s="66">
        <v>76827</v>
      </c>
      <c r="AA142" s="66">
        <v>81467</v>
      </c>
      <c r="AB142" s="66">
        <v>84838</v>
      </c>
      <c r="AC142" s="66">
        <v>86862</v>
      </c>
      <c r="AD142" s="66">
        <v>88366</v>
      </c>
      <c r="AE142" s="66">
        <v>89513</v>
      </c>
      <c r="AF142" s="66">
        <v>89545</v>
      </c>
      <c r="AG142" s="66">
        <v>89454</v>
      </c>
      <c r="AH142" s="66">
        <v>93080</v>
      </c>
      <c r="AI142" s="66">
        <v>94436</v>
      </c>
      <c r="AJ142" s="66">
        <v>96589</v>
      </c>
      <c r="AK142" s="66">
        <v>99089</v>
      </c>
      <c r="AL142" s="66">
        <v>101773</v>
      </c>
      <c r="AM142" s="66">
        <v>104464</v>
      </c>
      <c r="AN142" s="66">
        <v>106893</v>
      </c>
      <c r="AO142" s="66">
        <v>109257</v>
      </c>
      <c r="AP142" s="66">
        <v>111445</v>
      </c>
      <c r="AQ142" s="66">
        <v>113681</v>
      </c>
      <c r="AR142" s="66">
        <v>115965</v>
      </c>
      <c r="AS142" s="66">
        <v>118342</v>
      </c>
      <c r="AT142" s="66">
        <v>120750</v>
      </c>
      <c r="AU142" s="66">
        <v>124230</v>
      </c>
      <c r="AV142" s="66">
        <v>127507</v>
      </c>
      <c r="AW142" s="66">
        <v>129731</v>
      </c>
      <c r="AX142" s="66">
        <v>132196</v>
      </c>
      <c r="AY142" s="66">
        <v>134700</v>
      </c>
      <c r="AZ142" s="66">
        <v>137262</v>
      </c>
    </row>
    <row r="143" spans="1:52" x14ac:dyDescent="0.35">
      <c r="A143" s="67" t="s">
        <v>878</v>
      </c>
      <c r="B143" s="68"/>
      <c r="C143" s="68">
        <v>17482</v>
      </c>
      <c r="D143" s="68">
        <v>25768</v>
      </c>
      <c r="E143" s="68">
        <v>28876</v>
      </c>
      <c r="F143" s="68">
        <v>23982</v>
      </c>
      <c r="G143" s="68">
        <v>21110</v>
      </c>
      <c r="H143" s="68">
        <v>34978</v>
      </c>
      <c r="I143" s="68">
        <v>40497</v>
      </c>
      <c r="J143" s="68">
        <v>28263</v>
      </c>
      <c r="K143" s="68">
        <v>38748</v>
      </c>
      <c r="L143" s="68">
        <v>40017</v>
      </c>
      <c r="M143" s="68">
        <v>48734</v>
      </c>
      <c r="N143" s="68">
        <v>43068</v>
      </c>
      <c r="O143" s="68">
        <v>55903</v>
      </c>
      <c r="P143" s="68">
        <v>59028</v>
      </c>
      <c r="Q143" s="68">
        <v>130080</v>
      </c>
      <c r="R143" s="68">
        <v>105168</v>
      </c>
      <c r="S143" s="68">
        <v>60202</v>
      </c>
      <c r="T143" s="68">
        <v>58669</v>
      </c>
      <c r="U143" s="68">
        <v>59458</v>
      </c>
      <c r="V143" s="68">
        <v>60573</v>
      </c>
      <c r="W143" s="68">
        <v>65668</v>
      </c>
      <c r="X143" s="68">
        <v>71458</v>
      </c>
      <c r="Y143" s="68">
        <v>71438</v>
      </c>
      <c r="Z143" s="68">
        <v>76827</v>
      </c>
      <c r="AA143" s="68">
        <v>81467</v>
      </c>
      <c r="AB143" s="68">
        <v>84838</v>
      </c>
      <c r="AC143" s="68">
        <v>86862</v>
      </c>
      <c r="AD143" s="68">
        <v>88366</v>
      </c>
      <c r="AE143" s="68">
        <v>89505</v>
      </c>
      <c r="AF143" s="68">
        <v>89435</v>
      </c>
      <c r="AG143" s="68">
        <v>89162</v>
      </c>
      <c r="AH143" s="68">
        <v>92559</v>
      </c>
      <c r="AI143" s="68">
        <v>93661</v>
      </c>
      <c r="AJ143" s="68">
        <v>95516</v>
      </c>
      <c r="AK143" s="68">
        <v>97685</v>
      </c>
      <c r="AL143" s="68">
        <v>99994</v>
      </c>
      <c r="AM143" s="68">
        <v>102256</v>
      </c>
      <c r="AN143" s="68">
        <v>104233</v>
      </c>
      <c r="AO143" s="68">
        <v>106123</v>
      </c>
      <c r="AP143" s="68">
        <v>107801</v>
      </c>
      <c r="AQ143" s="68">
        <v>109488</v>
      </c>
      <c r="AR143" s="68">
        <v>111163</v>
      </c>
      <c r="AS143" s="68">
        <v>112888</v>
      </c>
      <c r="AT143" s="68">
        <v>114595</v>
      </c>
      <c r="AU143" s="68">
        <v>117229</v>
      </c>
      <c r="AV143" s="68">
        <v>119731</v>
      </c>
      <c r="AW143" s="68">
        <v>121155</v>
      </c>
      <c r="AX143" s="68">
        <v>122753</v>
      </c>
      <c r="AY143" s="68">
        <v>124385</v>
      </c>
      <c r="AZ143" s="68">
        <v>126086</v>
      </c>
    </row>
    <row r="144" spans="1:52" x14ac:dyDescent="0.35">
      <c r="A144" s="69" t="s">
        <v>880</v>
      </c>
      <c r="B144" s="70"/>
      <c r="C144" s="70">
        <v>17482</v>
      </c>
      <c r="D144" s="70">
        <v>25768</v>
      </c>
      <c r="E144" s="70">
        <v>28876</v>
      </c>
      <c r="F144" s="70">
        <v>23982</v>
      </c>
      <c r="G144" s="70">
        <v>21110</v>
      </c>
      <c r="H144" s="70">
        <v>34978</v>
      </c>
      <c r="I144" s="70">
        <v>40497</v>
      </c>
      <c r="J144" s="70">
        <v>28263</v>
      </c>
      <c r="K144" s="70">
        <v>38748</v>
      </c>
      <c r="L144" s="70">
        <v>40017</v>
      </c>
      <c r="M144" s="70">
        <v>48734</v>
      </c>
      <c r="N144" s="70">
        <v>43068</v>
      </c>
      <c r="O144" s="70">
        <v>55903</v>
      </c>
      <c r="P144" s="70">
        <v>59028</v>
      </c>
      <c r="Q144" s="70">
        <v>130080</v>
      </c>
      <c r="R144" s="70">
        <v>105152</v>
      </c>
      <c r="S144" s="70">
        <v>60191</v>
      </c>
      <c r="T144" s="70">
        <v>58656</v>
      </c>
      <c r="U144" s="70">
        <v>59441</v>
      </c>
      <c r="V144" s="70">
        <v>60553</v>
      </c>
      <c r="W144" s="70">
        <v>65640</v>
      </c>
      <c r="X144" s="70">
        <v>71421</v>
      </c>
      <c r="Y144" s="70">
        <v>71393</v>
      </c>
      <c r="Z144" s="70">
        <v>76768</v>
      </c>
      <c r="AA144" s="70">
        <v>81391</v>
      </c>
      <c r="AB144" s="70">
        <v>84740</v>
      </c>
      <c r="AC144" s="70">
        <v>86739</v>
      </c>
      <c r="AD144" s="70">
        <v>88212</v>
      </c>
      <c r="AE144" s="70">
        <v>89313</v>
      </c>
      <c r="AF144" s="70">
        <v>89198</v>
      </c>
      <c r="AG144" s="70">
        <v>88871</v>
      </c>
      <c r="AH144" s="70">
        <v>92186</v>
      </c>
      <c r="AI144" s="70">
        <v>93196</v>
      </c>
      <c r="AJ144" s="70">
        <v>94928</v>
      </c>
      <c r="AK144" s="70">
        <v>96943</v>
      </c>
      <c r="AL144" s="70">
        <v>99051</v>
      </c>
      <c r="AM144" s="70">
        <v>101064</v>
      </c>
      <c r="AN144" s="70">
        <v>102725</v>
      </c>
      <c r="AO144" s="70">
        <v>104231</v>
      </c>
      <c r="AP144" s="70">
        <v>105420</v>
      </c>
      <c r="AQ144" s="70">
        <v>106524</v>
      </c>
      <c r="AR144" s="70">
        <v>107461</v>
      </c>
      <c r="AS144" s="70">
        <v>108308</v>
      </c>
      <c r="AT144" s="70">
        <v>108919</v>
      </c>
      <c r="AU144" s="70">
        <v>110226</v>
      </c>
      <c r="AV144" s="70">
        <v>111111</v>
      </c>
      <c r="AW144" s="70">
        <v>110774</v>
      </c>
      <c r="AX144" s="70">
        <v>110265</v>
      </c>
      <c r="AY144" s="70">
        <v>109562</v>
      </c>
      <c r="AZ144" s="70">
        <v>108554</v>
      </c>
    </row>
    <row r="145" spans="1:52" x14ac:dyDescent="0.35">
      <c r="A145" s="69" t="s">
        <v>881</v>
      </c>
      <c r="B145" s="70"/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1</v>
      </c>
      <c r="S145" s="70">
        <v>1</v>
      </c>
      <c r="T145" s="70">
        <v>1</v>
      </c>
      <c r="U145" s="70">
        <v>2</v>
      </c>
      <c r="V145" s="70">
        <v>2</v>
      </c>
      <c r="W145" s="70">
        <v>3</v>
      </c>
      <c r="X145" s="70">
        <v>4</v>
      </c>
      <c r="Y145" s="70">
        <v>5</v>
      </c>
      <c r="Z145" s="70">
        <v>7</v>
      </c>
      <c r="AA145" s="70">
        <v>10</v>
      </c>
      <c r="AB145" s="70">
        <v>13</v>
      </c>
      <c r="AC145" s="70">
        <v>17</v>
      </c>
      <c r="AD145" s="70">
        <v>22</v>
      </c>
      <c r="AE145" s="70">
        <v>29</v>
      </c>
      <c r="AF145" s="70">
        <v>37</v>
      </c>
      <c r="AG145" s="70">
        <v>48</v>
      </c>
      <c r="AH145" s="70">
        <v>64</v>
      </c>
      <c r="AI145" s="70">
        <v>83</v>
      </c>
      <c r="AJ145" s="70">
        <v>108</v>
      </c>
      <c r="AK145" s="70">
        <v>141</v>
      </c>
      <c r="AL145" s="70">
        <v>185</v>
      </c>
      <c r="AM145" s="70">
        <v>241</v>
      </c>
      <c r="AN145" s="70">
        <v>313</v>
      </c>
      <c r="AO145" s="70">
        <v>402</v>
      </c>
      <c r="AP145" s="70">
        <v>517</v>
      </c>
      <c r="AQ145" s="70">
        <v>658</v>
      </c>
      <c r="AR145" s="70">
        <v>837</v>
      </c>
      <c r="AS145" s="70">
        <v>1053</v>
      </c>
      <c r="AT145" s="70">
        <v>1323</v>
      </c>
      <c r="AU145" s="70">
        <v>1652</v>
      </c>
      <c r="AV145" s="70">
        <v>2052</v>
      </c>
      <c r="AW145" s="70">
        <v>2488</v>
      </c>
      <c r="AX145" s="70">
        <v>3003</v>
      </c>
      <c r="AY145" s="70">
        <v>3566</v>
      </c>
      <c r="AZ145" s="70">
        <v>4202</v>
      </c>
    </row>
    <row r="146" spans="1:52" x14ac:dyDescent="0.35">
      <c r="A146" s="69" t="s">
        <v>898</v>
      </c>
      <c r="B146" s="70"/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14</v>
      </c>
      <c r="S146" s="70">
        <v>10</v>
      </c>
      <c r="T146" s="70">
        <v>11</v>
      </c>
      <c r="U146" s="70">
        <v>14</v>
      </c>
      <c r="V146" s="70">
        <v>17</v>
      </c>
      <c r="W146" s="70">
        <v>23</v>
      </c>
      <c r="X146" s="70">
        <v>30</v>
      </c>
      <c r="Y146" s="70">
        <v>36</v>
      </c>
      <c r="Z146" s="70">
        <v>46</v>
      </c>
      <c r="AA146" s="70">
        <v>58</v>
      </c>
      <c r="AB146" s="70">
        <v>73</v>
      </c>
      <c r="AC146" s="70">
        <v>90</v>
      </c>
      <c r="AD146" s="70">
        <v>110</v>
      </c>
      <c r="AE146" s="70">
        <v>133</v>
      </c>
      <c r="AF146" s="70">
        <v>160</v>
      </c>
      <c r="AG146" s="70">
        <v>190</v>
      </c>
      <c r="AH146" s="70">
        <v>236</v>
      </c>
      <c r="AI146" s="70">
        <v>284</v>
      </c>
      <c r="AJ146" s="70">
        <v>347</v>
      </c>
      <c r="AK146" s="70">
        <v>421</v>
      </c>
      <c r="AL146" s="70">
        <v>515</v>
      </c>
      <c r="AM146" s="70">
        <v>625</v>
      </c>
      <c r="AN146" s="70">
        <v>759</v>
      </c>
      <c r="AO146" s="70">
        <v>913</v>
      </c>
      <c r="AP146" s="70">
        <v>1103</v>
      </c>
      <c r="AQ146" s="70">
        <v>1316</v>
      </c>
      <c r="AR146" s="70">
        <v>1578</v>
      </c>
      <c r="AS146" s="70">
        <v>1874</v>
      </c>
      <c r="AT146" s="70">
        <v>2234</v>
      </c>
      <c r="AU146" s="70">
        <v>2653</v>
      </c>
      <c r="AV146" s="70">
        <v>3151</v>
      </c>
      <c r="AW146" s="70">
        <v>3670</v>
      </c>
      <c r="AX146" s="70">
        <v>4284</v>
      </c>
      <c r="AY146" s="70">
        <v>4948</v>
      </c>
      <c r="AZ146" s="70">
        <v>5718</v>
      </c>
    </row>
    <row r="147" spans="1:52" x14ac:dyDescent="0.35">
      <c r="A147" s="69" t="s">
        <v>892</v>
      </c>
      <c r="B147" s="70"/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1</v>
      </c>
      <c r="S147" s="70">
        <v>0</v>
      </c>
      <c r="T147" s="70">
        <v>1</v>
      </c>
      <c r="U147" s="70">
        <v>1</v>
      </c>
      <c r="V147" s="70">
        <v>1</v>
      </c>
      <c r="W147" s="70">
        <v>2</v>
      </c>
      <c r="X147" s="70">
        <v>3</v>
      </c>
      <c r="Y147" s="70">
        <v>4</v>
      </c>
      <c r="Z147" s="70">
        <v>6</v>
      </c>
      <c r="AA147" s="70">
        <v>8</v>
      </c>
      <c r="AB147" s="70">
        <v>12</v>
      </c>
      <c r="AC147" s="70">
        <v>16</v>
      </c>
      <c r="AD147" s="70">
        <v>22</v>
      </c>
      <c r="AE147" s="70">
        <v>30</v>
      </c>
      <c r="AF147" s="70">
        <v>40</v>
      </c>
      <c r="AG147" s="70">
        <v>53</v>
      </c>
      <c r="AH147" s="70">
        <v>73</v>
      </c>
      <c r="AI147" s="70">
        <v>98</v>
      </c>
      <c r="AJ147" s="70">
        <v>133</v>
      </c>
      <c r="AK147" s="70">
        <v>180</v>
      </c>
      <c r="AL147" s="70">
        <v>243</v>
      </c>
      <c r="AM147" s="70">
        <v>326</v>
      </c>
      <c r="AN147" s="70">
        <v>436</v>
      </c>
      <c r="AO147" s="70">
        <v>577</v>
      </c>
      <c r="AP147" s="70">
        <v>761</v>
      </c>
      <c r="AQ147" s="70">
        <v>990</v>
      </c>
      <c r="AR147" s="70">
        <v>1287</v>
      </c>
      <c r="AS147" s="70">
        <v>1653</v>
      </c>
      <c r="AT147" s="70">
        <v>2119</v>
      </c>
      <c r="AU147" s="70">
        <v>2698</v>
      </c>
      <c r="AV147" s="70">
        <v>3417</v>
      </c>
      <c r="AW147" s="70">
        <v>4223</v>
      </c>
      <c r="AX147" s="70">
        <v>5201</v>
      </c>
      <c r="AY147" s="70">
        <v>6309</v>
      </c>
      <c r="AZ147" s="70">
        <v>7612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/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  <c r="Y153" s="68">
        <v>0</v>
      </c>
      <c r="Z153" s="68">
        <v>0</v>
      </c>
      <c r="AA153" s="68">
        <v>0</v>
      </c>
      <c r="AB153" s="68">
        <v>0</v>
      </c>
      <c r="AC153" s="68">
        <v>0</v>
      </c>
      <c r="AD153" s="68">
        <v>0</v>
      </c>
      <c r="AE153" s="68">
        <v>8</v>
      </c>
      <c r="AF153" s="68">
        <v>45</v>
      </c>
      <c r="AG153" s="68">
        <v>95</v>
      </c>
      <c r="AH153" s="68">
        <v>161</v>
      </c>
      <c r="AI153" s="68">
        <v>235</v>
      </c>
      <c r="AJ153" s="68">
        <v>324</v>
      </c>
      <c r="AK153" s="68">
        <v>425</v>
      </c>
      <c r="AL153" s="68">
        <v>541</v>
      </c>
      <c r="AM153" s="68">
        <v>669</v>
      </c>
      <c r="AN153" s="68">
        <v>809</v>
      </c>
      <c r="AO153" s="68">
        <v>955</v>
      </c>
      <c r="AP153" s="68">
        <v>1113</v>
      </c>
      <c r="AQ153" s="68">
        <v>1279</v>
      </c>
      <c r="AR153" s="68">
        <v>1468</v>
      </c>
      <c r="AS153" s="68">
        <v>1675</v>
      </c>
      <c r="AT153" s="68">
        <v>1893</v>
      </c>
      <c r="AU153" s="68">
        <v>2146</v>
      </c>
      <c r="AV153" s="68">
        <v>2400</v>
      </c>
      <c r="AW153" s="68">
        <v>2651</v>
      </c>
      <c r="AX153" s="68">
        <v>2910</v>
      </c>
      <c r="AY153" s="68">
        <v>3182</v>
      </c>
      <c r="AZ153" s="68">
        <v>3450</v>
      </c>
    </row>
    <row r="154" spans="1:52" x14ac:dyDescent="0.35">
      <c r="A154" s="69" t="s">
        <v>884</v>
      </c>
      <c r="B154" s="70"/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/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/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8</v>
      </c>
      <c r="AF156" s="70">
        <v>45</v>
      </c>
      <c r="AG156" s="70">
        <v>95</v>
      </c>
      <c r="AH156" s="70">
        <v>161</v>
      </c>
      <c r="AI156" s="70">
        <v>235</v>
      </c>
      <c r="AJ156" s="70">
        <v>324</v>
      </c>
      <c r="AK156" s="70">
        <v>425</v>
      </c>
      <c r="AL156" s="70">
        <v>541</v>
      </c>
      <c r="AM156" s="70">
        <v>669</v>
      </c>
      <c r="AN156" s="70">
        <v>809</v>
      </c>
      <c r="AO156" s="70">
        <v>955</v>
      </c>
      <c r="AP156" s="70">
        <v>1113</v>
      </c>
      <c r="AQ156" s="70">
        <v>1279</v>
      </c>
      <c r="AR156" s="70">
        <v>1468</v>
      </c>
      <c r="AS156" s="70">
        <v>1675</v>
      </c>
      <c r="AT156" s="70">
        <v>1893</v>
      </c>
      <c r="AU156" s="70">
        <v>2146</v>
      </c>
      <c r="AV156" s="70">
        <v>2400</v>
      </c>
      <c r="AW156" s="70">
        <v>2651</v>
      </c>
      <c r="AX156" s="70">
        <v>2910</v>
      </c>
      <c r="AY156" s="70">
        <v>3182</v>
      </c>
      <c r="AZ156" s="70">
        <v>3450</v>
      </c>
    </row>
    <row r="157" spans="1:52" x14ac:dyDescent="0.35">
      <c r="A157" s="69" t="s">
        <v>893</v>
      </c>
      <c r="B157" s="70"/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/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2</v>
      </c>
      <c r="S158" s="68">
        <v>1</v>
      </c>
      <c r="T158" s="68">
        <v>2</v>
      </c>
      <c r="U158" s="68">
        <v>2</v>
      </c>
      <c r="V158" s="68">
        <v>3</v>
      </c>
      <c r="W158" s="68">
        <v>0</v>
      </c>
      <c r="X158" s="68">
        <v>0</v>
      </c>
      <c r="Y158" s="68">
        <v>0</v>
      </c>
      <c r="Z158" s="68">
        <v>0</v>
      </c>
      <c r="AA158" s="68">
        <v>0</v>
      </c>
      <c r="AB158" s="68">
        <v>0</v>
      </c>
      <c r="AC158" s="68">
        <v>0</v>
      </c>
      <c r="AD158" s="68">
        <v>0</v>
      </c>
      <c r="AE158" s="68">
        <v>0</v>
      </c>
      <c r="AF158" s="68">
        <v>65</v>
      </c>
      <c r="AG158" s="68">
        <v>197</v>
      </c>
      <c r="AH158" s="68">
        <v>360</v>
      </c>
      <c r="AI158" s="68">
        <v>540</v>
      </c>
      <c r="AJ158" s="68">
        <v>749</v>
      </c>
      <c r="AK158" s="68">
        <v>979</v>
      </c>
      <c r="AL158" s="68">
        <v>1238</v>
      </c>
      <c r="AM158" s="68">
        <v>1539</v>
      </c>
      <c r="AN158" s="68">
        <v>1851</v>
      </c>
      <c r="AO158" s="68">
        <v>2179</v>
      </c>
      <c r="AP158" s="68">
        <v>2531</v>
      </c>
      <c r="AQ158" s="68">
        <v>2914</v>
      </c>
      <c r="AR158" s="68">
        <v>3334</v>
      </c>
      <c r="AS158" s="68">
        <v>3779</v>
      </c>
      <c r="AT158" s="68">
        <v>4262</v>
      </c>
      <c r="AU158" s="68">
        <v>4855</v>
      </c>
      <c r="AV158" s="68">
        <v>5376</v>
      </c>
      <c r="AW158" s="68">
        <v>5925</v>
      </c>
      <c r="AX158" s="68">
        <v>6533</v>
      </c>
      <c r="AY158" s="68">
        <v>7133</v>
      </c>
      <c r="AZ158" s="68">
        <v>7726</v>
      </c>
    </row>
    <row r="159" spans="1:52" x14ac:dyDescent="0.35">
      <c r="A159" s="69" t="s">
        <v>888</v>
      </c>
      <c r="B159" s="70"/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30</v>
      </c>
      <c r="AG159" s="70">
        <v>99</v>
      </c>
      <c r="AH159" s="70">
        <v>195</v>
      </c>
      <c r="AI159" s="70">
        <v>312</v>
      </c>
      <c r="AJ159" s="70">
        <v>460</v>
      </c>
      <c r="AK159" s="70">
        <v>633</v>
      </c>
      <c r="AL159" s="70">
        <v>838</v>
      </c>
      <c r="AM159" s="70">
        <v>1090</v>
      </c>
      <c r="AN159" s="70">
        <v>1358</v>
      </c>
      <c r="AO159" s="70">
        <v>1649</v>
      </c>
      <c r="AP159" s="70">
        <v>1966</v>
      </c>
      <c r="AQ159" s="70">
        <v>2320</v>
      </c>
      <c r="AR159" s="70">
        <v>2707</v>
      </c>
      <c r="AS159" s="70">
        <v>3124</v>
      </c>
      <c r="AT159" s="70">
        <v>3576</v>
      </c>
      <c r="AU159" s="70">
        <v>4138</v>
      </c>
      <c r="AV159" s="70">
        <v>4628</v>
      </c>
      <c r="AW159" s="70">
        <v>5158</v>
      </c>
      <c r="AX159" s="70">
        <v>5741</v>
      </c>
      <c r="AY159" s="70">
        <v>6322</v>
      </c>
      <c r="AZ159" s="70">
        <v>6893</v>
      </c>
    </row>
    <row r="160" spans="1:52" x14ac:dyDescent="0.35">
      <c r="A160" s="71" t="s">
        <v>894</v>
      </c>
      <c r="B160" s="55"/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2</v>
      </c>
      <c r="S160" s="55">
        <v>1</v>
      </c>
      <c r="T160" s="55">
        <v>2</v>
      </c>
      <c r="U160" s="55">
        <v>2</v>
      </c>
      <c r="V160" s="55">
        <v>3</v>
      </c>
      <c r="W160" s="55">
        <v>0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35</v>
      </c>
      <c r="AG160" s="55">
        <v>98</v>
      </c>
      <c r="AH160" s="55">
        <v>165</v>
      </c>
      <c r="AI160" s="55">
        <v>228</v>
      </c>
      <c r="AJ160" s="55">
        <v>289</v>
      </c>
      <c r="AK160" s="55">
        <v>346</v>
      </c>
      <c r="AL160" s="55">
        <v>400</v>
      </c>
      <c r="AM160" s="55">
        <v>449</v>
      </c>
      <c r="AN160" s="55">
        <v>493</v>
      </c>
      <c r="AO160" s="55">
        <v>530</v>
      </c>
      <c r="AP160" s="55">
        <v>565</v>
      </c>
      <c r="AQ160" s="55">
        <v>594</v>
      </c>
      <c r="AR160" s="55">
        <v>627</v>
      </c>
      <c r="AS160" s="55">
        <v>655</v>
      </c>
      <c r="AT160" s="55">
        <v>686</v>
      </c>
      <c r="AU160" s="55">
        <v>717</v>
      </c>
      <c r="AV160" s="55">
        <v>748</v>
      </c>
      <c r="AW160" s="55">
        <v>767</v>
      </c>
      <c r="AX160" s="55">
        <v>792</v>
      </c>
      <c r="AY160" s="55">
        <v>811</v>
      </c>
      <c r="AZ160" s="55">
        <v>833</v>
      </c>
    </row>
    <row r="161" spans="1:52" x14ac:dyDescent="0.35">
      <c r="A161" s="65" t="s">
        <v>899</v>
      </c>
      <c r="B161" s="66"/>
      <c r="C161" s="66">
        <v>3691</v>
      </c>
      <c r="D161" s="66">
        <v>3381</v>
      </c>
      <c r="E161" s="66">
        <v>2794</v>
      </c>
      <c r="F161" s="66">
        <v>4226</v>
      </c>
      <c r="G161" s="66">
        <v>2799</v>
      </c>
      <c r="H161" s="66">
        <v>3021</v>
      </c>
      <c r="I161" s="66">
        <v>3410</v>
      </c>
      <c r="J161" s="66">
        <v>2478</v>
      </c>
      <c r="K161" s="66">
        <v>615</v>
      </c>
      <c r="L161" s="66">
        <v>2914</v>
      </c>
      <c r="M161" s="66">
        <v>6107</v>
      </c>
      <c r="N161" s="66">
        <v>5617</v>
      </c>
      <c r="O161" s="66">
        <v>3114</v>
      </c>
      <c r="P161" s="66">
        <v>4180</v>
      </c>
      <c r="Q161" s="66">
        <v>4857</v>
      </c>
      <c r="R161" s="66">
        <v>5146</v>
      </c>
      <c r="S161" s="66">
        <v>4090</v>
      </c>
      <c r="T161" s="66">
        <v>4305</v>
      </c>
      <c r="U161" s="66">
        <v>4482</v>
      </c>
      <c r="V161" s="66">
        <v>4565</v>
      </c>
      <c r="W161" s="66">
        <v>4714</v>
      </c>
      <c r="X161" s="66">
        <v>4794</v>
      </c>
      <c r="Y161" s="66">
        <v>4624</v>
      </c>
      <c r="Z161" s="66">
        <v>4695</v>
      </c>
      <c r="AA161" s="66">
        <v>4759</v>
      </c>
      <c r="AB161" s="66">
        <v>4819</v>
      </c>
      <c r="AC161" s="66">
        <v>4853</v>
      </c>
      <c r="AD161" s="66">
        <v>4886</v>
      </c>
      <c r="AE161" s="66">
        <v>4913</v>
      </c>
      <c r="AF161" s="66">
        <v>4943</v>
      </c>
      <c r="AG161" s="66">
        <v>4971</v>
      </c>
      <c r="AH161" s="66">
        <v>5215</v>
      </c>
      <c r="AI161" s="66">
        <v>5262</v>
      </c>
      <c r="AJ161" s="66">
        <v>5316</v>
      </c>
      <c r="AK161" s="66">
        <v>5381</v>
      </c>
      <c r="AL161" s="66">
        <v>5452</v>
      </c>
      <c r="AM161" s="66">
        <v>5541</v>
      </c>
      <c r="AN161" s="66">
        <v>5628</v>
      </c>
      <c r="AO161" s="66">
        <v>5707</v>
      </c>
      <c r="AP161" s="66">
        <v>5794</v>
      </c>
      <c r="AQ161" s="66">
        <v>5881</v>
      </c>
      <c r="AR161" s="66">
        <v>5958</v>
      </c>
      <c r="AS161" s="66">
        <v>6050</v>
      </c>
      <c r="AT161" s="66">
        <v>6139</v>
      </c>
      <c r="AU161" s="66">
        <v>6272</v>
      </c>
      <c r="AV161" s="66">
        <v>6391</v>
      </c>
      <c r="AW161" s="66">
        <v>6479</v>
      </c>
      <c r="AX161" s="66">
        <v>6576</v>
      </c>
      <c r="AY161" s="66">
        <v>6676</v>
      </c>
      <c r="AZ161" s="66">
        <v>6776</v>
      </c>
    </row>
    <row r="162" spans="1:52" x14ac:dyDescent="0.35">
      <c r="A162" s="67" t="s">
        <v>878</v>
      </c>
      <c r="B162" s="68"/>
      <c r="C162" s="68">
        <v>3691</v>
      </c>
      <c r="D162" s="68">
        <v>3381</v>
      </c>
      <c r="E162" s="68">
        <v>2794</v>
      </c>
      <c r="F162" s="68">
        <v>4226</v>
      </c>
      <c r="G162" s="68">
        <v>2799</v>
      </c>
      <c r="H162" s="68">
        <v>3021</v>
      </c>
      <c r="I162" s="68">
        <v>3410</v>
      </c>
      <c r="J162" s="68">
        <v>2478</v>
      </c>
      <c r="K162" s="68">
        <v>615</v>
      </c>
      <c r="L162" s="68">
        <v>2914</v>
      </c>
      <c r="M162" s="68">
        <v>6107</v>
      </c>
      <c r="N162" s="68">
        <v>5617</v>
      </c>
      <c r="O162" s="68">
        <v>3114</v>
      </c>
      <c r="P162" s="68">
        <v>4180</v>
      </c>
      <c r="Q162" s="68">
        <v>4857</v>
      </c>
      <c r="R162" s="68">
        <v>5146</v>
      </c>
      <c r="S162" s="68">
        <v>4090</v>
      </c>
      <c r="T162" s="68">
        <v>4305</v>
      </c>
      <c r="U162" s="68">
        <v>4482</v>
      </c>
      <c r="V162" s="68">
        <v>4565</v>
      </c>
      <c r="W162" s="68">
        <v>4714</v>
      </c>
      <c r="X162" s="68">
        <v>4794</v>
      </c>
      <c r="Y162" s="68">
        <v>4624</v>
      </c>
      <c r="Z162" s="68">
        <v>4695</v>
      </c>
      <c r="AA162" s="68">
        <v>4759</v>
      </c>
      <c r="AB162" s="68">
        <v>4819</v>
      </c>
      <c r="AC162" s="68">
        <v>4853</v>
      </c>
      <c r="AD162" s="68">
        <v>4886</v>
      </c>
      <c r="AE162" s="68">
        <v>4912</v>
      </c>
      <c r="AF162" s="68">
        <v>4935</v>
      </c>
      <c r="AG162" s="68">
        <v>4950</v>
      </c>
      <c r="AH162" s="68">
        <v>5178</v>
      </c>
      <c r="AI162" s="68">
        <v>5208</v>
      </c>
      <c r="AJ162" s="68">
        <v>5242</v>
      </c>
      <c r="AK162" s="68">
        <v>5286</v>
      </c>
      <c r="AL162" s="68">
        <v>5334</v>
      </c>
      <c r="AM162" s="68">
        <v>5397</v>
      </c>
      <c r="AN162" s="68">
        <v>5457</v>
      </c>
      <c r="AO162" s="68">
        <v>5508</v>
      </c>
      <c r="AP162" s="68">
        <v>5564</v>
      </c>
      <c r="AQ162" s="68">
        <v>5618</v>
      </c>
      <c r="AR162" s="68">
        <v>5659</v>
      </c>
      <c r="AS162" s="68">
        <v>5712</v>
      </c>
      <c r="AT162" s="68">
        <v>5760</v>
      </c>
      <c r="AU162" s="68">
        <v>5847</v>
      </c>
      <c r="AV162" s="68">
        <v>5921</v>
      </c>
      <c r="AW162" s="68">
        <v>5960</v>
      </c>
      <c r="AX162" s="68">
        <v>6011</v>
      </c>
      <c r="AY162" s="68">
        <v>6061</v>
      </c>
      <c r="AZ162" s="68">
        <v>6106</v>
      </c>
    </row>
    <row r="163" spans="1:52" x14ac:dyDescent="0.35">
      <c r="A163" s="69" t="s">
        <v>880</v>
      </c>
      <c r="B163" s="70"/>
      <c r="C163" s="70">
        <v>3691</v>
      </c>
      <c r="D163" s="70">
        <v>3381</v>
      </c>
      <c r="E163" s="70">
        <v>2794</v>
      </c>
      <c r="F163" s="70">
        <v>4226</v>
      </c>
      <c r="G163" s="70">
        <v>2799</v>
      </c>
      <c r="H163" s="70">
        <v>3021</v>
      </c>
      <c r="I163" s="70">
        <v>3410</v>
      </c>
      <c r="J163" s="70">
        <v>2478</v>
      </c>
      <c r="K163" s="70">
        <v>615</v>
      </c>
      <c r="L163" s="70">
        <v>2914</v>
      </c>
      <c r="M163" s="70">
        <v>6107</v>
      </c>
      <c r="N163" s="70">
        <v>5617</v>
      </c>
      <c r="O163" s="70">
        <v>3114</v>
      </c>
      <c r="P163" s="70">
        <v>4180</v>
      </c>
      <c r="Q163" s="70">
        <v>4857</v>
      </c>
      <c r="R163" s="70">
        <v>5145</v>
      </c>
      <c r="S163" s="70">
        <v>4089</v>
      </c>
      <c r="T163" s="70">
        <v>4304</v>
      </c>
      <c r="U163" s="70">
        <v>4481</v>
      </c>
      <c r="V163" s="70">
        <v>4564</v>
      </c>
      <c r="W163" s="70">
        <v>4712</v>
      </c>
      <c r="X163" s="70">
        <v>4792</v>
      </c>
      <c r="Y163" s="70">
        <v>4622</v>
      </c>
      <c r="Z163" s="70">
        <v>4692</v>
      </c>
      <c r="AA163" s="70">
        <v>4755</v>
      </c>
      <c r="AB163" s="70">
        <v>4813</v>
      </c>
      <c r="AC163" s="70">
        <v>4846</v>
      </c>
      <c r="AD163" s="70">
        <v>4878</v>
      </c>
      <c r="AE163" s="70">
        <v>4903</v>
      </c>
      <c r="AF163" s="70">
        <v>4922</v>
      </c>
      <c r="AG163" s="70">
        <v>4934</v>
      </c>
      <c r="AH163" s="70">
        <v>5158</v>
      </c>
      <c r="AI163" s="70">
        <v>5183</v>
      </c>
      <c r="AJ163" s="70">
        <v>5212</v>
      </c>
      <c r="AK163" s="70">
        <v>5248</v>
      </c>
      <c r="AL163" s="70">
        <v>5286</v>
      </c>
      <c r="AM163" s="70">
        <v>5337</v>
      </c>
      <c r="AN163" s="70">
        <v>5382</v>
      </c>
      <c r="AO163" s="70">
        <v>5415</v>
      </c>
      <c r="AP163" s="70">
        <v>5449</v>
      </c>
      <c r="AQ163" s="70">
        <v>5474</v>
      </c>
      <c r="AR163" s="70">
        <v>5483</v>
      </c>
      <c r="AS163" s="70">
        <v>5494</v>
      </c>
      <c r="AT163" s="70">
        <v>5493</v>
      </c>
      <c r="AU163" s="70">
        <v>5518</v>
      </c>
      <c r="AV163" s="70">
        <v>5521</v>
      </c>
      <c r="AW163" s="70">
        <v>5480</v>
      </c>
      <c r="AX163" s="70">
        <v>5437</v>
      </c>
      <c r="AY163" s="70">
        <v>5381</v>
      </c>
      <c r="AZ163" s="70">
        <v>5310</v>
      </c>
    </row>
    <row r="164" spans="1:52" x14ac:dyDescent="0.35">
      <c r="A164" s="69" t="s">
        <v>881</v>
      </c>
      <c r="B164" s="70"/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1</v>
      </c>
      <c r="AB164" s="70">
        <v>1</v>
      </c>
      <c r="AC164" s="70">
        <v>1</v>
      </c>
      <c r="AD164" s="70">
        <v>1</v>
      </c>
      <c r="AE164" s="70">
        <v>1</v>
      </c>
      <c r="AF164" s="70">
        <v>2</v>
      </c>
      <c r="AG164" s="70">
        <v>2</v>
      </c>
      <c r="AH164" s="70">
        <v>3</v>
      </c>
      <c r="AI164" s="70">
        <v>4</v>
      </c>
      <c r="AJ164" s="70">
        <v>5</v>
      </c>
      <c r="AK164" s="70">
        <v>7</v>
      </c>
      <c r="AL164" s="70">
        <v>9</v>
      </c>
      <c r="AM164" s="70">
        <v>12</v>
      </c>
      <c r="AN164" s="70">
        <v>15</v>
      </c>
      <c r="AO164" s="70">
        <v>19</v>
      </c>
      <c r="AP164" s="70">
        <v>24</v>
      </c>
      <c r="AQ164" s="70">
        <v>31</v>
      </c>
      <c r="AR164" s="70">
        <v>38</v>
      </c>
      <c r="AS164" s="70">
        <v>48</v>
      </c>
      <c r="AT164" s="70">
        <v>60</v>
      </c>
      <c r="AU164" s="70">
        <v>75</v>
      </c>
      <c r="AV164" s="70">
        <v>92</v>
      </c>
      <c r="AW164" s="70">
        <v>111</v>
      </c>
      <c r="AX164" s="70">
        <v>133</v>
      </c>
      <c r="AY164" s="70">
        <v>158</v>
      </c>
      <c r="AZ164" s="70">
        <v>184</v>
      </c>
    </row>
    <row r="165" spans="1:52" x14ac:dyDescent="0.35">
      <c r="A165" s="69" t="s">
        <v>898</v>
      </c>
      <c r="B165" s="70"/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1</v>
      </c>
      <c r="S165" s="70">
        <v>1</v>
      </c>
      <c r="T165" s="70">
        <v>1</v>
      </c>
      <c r="U165" s="70">
        <v>1</v>
      </c>
      <c r="V165" s="70">
        <v>1</v>
      </c>
      <c r="W165" s="70">
        <v>2</v>
      </c>
      <c r="X165" s="70">
        <v>2</v>
      </c>
      <c r="Y165" s="70">
        <v>2</v>
      </c>
      <c r="Z165" s="70">
        <v>3</v>
      </c>
      <c r="AA165" s="70">
        <v>3</v>
      </c>
      <c r="AB165" s="70">
        <v>4</v>
      </c>
      <c r="AC165" s="70">
        <v>5</v>
      </c>
      <c r="AD165" s="70">
        <v>6</v>
      </c>
      <c r="AE165" s="70">
        <v>7</v>
      </c>
      <c r="AF165" s="70">
        <v>9</v>
      </c>
      <c r="AG165" s="70">
        <v>11</v>
      </c>
      <c r="AH165" s="70">
        <v>13</v>
      </c>
      <c r="AI165" s="70">
        <v>16</v>
      </c>
      <c r="AJ165" s="70">
        <v>19</v>
      </c>
      <c r="AK165" s="70">
        <v>23</v>
      </c>
      <c r="AL165" s="70">
        <v>28</v>
      </c>
      <c r="AM165" s="70">
        <v>33</v>
      </c>
      <c r="AN165" s="70">
        <v>40</v>
      </c>
      <c r="AO165" s="70">
        <v>48</v>
      </c>
      <c r="AP165" s="70">
        <v>57</v>
      </c>
      <c r="AQ165" s="70">
        <v>68</v>
      </c>
      <c r="AR165" s="70">
        <v>81</v>
      </c>
      <c r="AS165" s="70">
        <v>96</v>
      </c>
      <c r="AT165" s="70">
        <v>114</v>
      </c>
      <c r="AU165" s="70">
        <v>135</v>
      </c>
      <c r="AV165" s="70">
        <v>159</v>
      </c>
      <c r="AW165" s="70">
        <v>185</v>
      </c>
      <c r="AX165" s="70">
        <v>215</v>
      </c>
      <c r="AY165" s="70">
        <v>248</v>
      </c>
      <c r="AZ165" s="70">
        <v>286</v>
      </c>
    </row>
    <row r="166" spans="1:52" x14ac:dyDescent="0.35">
      <c r="A166" s="69" t="s">
        <v>892</v>
      </c>
      <c r="B166" s="70"/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1</v>
      </c>
      <c r="AC166" s="70">
        <v>1</v>
      </c>
      <c r="AD166" s="70">
        <v>1</v>
      </c>
      <c r="AE166" s="70">
        <v>1</v>
      </c>
      <c r="AF166" s="70">
        <v>2</v>
      </c>
      <c r="AG166" s="70">
        <v>3</v>
      </c>
      <c r="AH166" s="70">
        <v>4</v>
      </c>
      <c r="AI166" s="70">
        <v>5</v>
      </c>
      <c r="AJ166" s="70">
        <v>6</v>
      </c>
      <c r="AK166" s="70">
        <v>8</v>
      </c>
      <c r="AL166" s="70">
        <v>11</v>
      </c>
      <c r="AM166" s="70">
        <v>15</v>
      </c>
      <c r="AN166" s="70">
        <v>20</v>
      </c>
      <c r="AO166" s="70">
        <v>26</v>
      </c>
      <c r="AP166" s="70">
        <v>34</v>
      </c>
      <c r="AQ166" s="70">
        <v>45</v>
      </c>
      <c r="AR166" s="70">
        <v>57</v>
      </c>
      <c r="AS166" s="70">
        <v>74</v>
      </c>
      <c r="AT166" s="70">
        <v>93</v>
      </c>
      <c r="AU166" s="70">
        <v>119</v>
      </c>
      <c r="AV166" s="70">
        <v>149</v>
      </c>
      <c r="AW166" s="70">
        <v>184</v>
      </c>
      <c r="AX166" s="70">
        <v>226</v>
      </c>
      <c r="AY166" s="70">
        <v>274</v>
      </c>
      <c r="AZ166" s="70">
        <v>326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/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  <c r="AE172" s="68">
        <v>1</v>
      </c>
      <c r="AF172" s="68">
        <v>3</v>
      </c>
      <c r="AG172" s="68">
        <v>5</v>
      </c>
      <c r="AH172" s="68">
        <v>9</v>
      </c>
      <c r="AI172" s="68">
        <v>13</v>
      </c>
      <c r="AJ172" s="68">
        <v>18</v>
      </c>
      <c r="AK172" s="68">
        <v>23</v>
      </c>
      <c r="AL172" s="68">
        <v>29</v>
      </c>
      <c r="AM172" s="68">
        <v>35</v>
      </c>
      <c r="AN172" s="68">
        <v>42</v>
      </c>
      <c r="AO172" s="68">
        <v>49</v>
      </c>
      <c r="AP172" s="68">
        <v>57</v>
      </c>
      <c r="AQ172" s="68">
        <v>65</v>
      </c>
      <c r="AR172" s="68">
        <v>74</v>
      </c>
      <c r="AS172" s="68">
        <v>84</v>
      </c>
      <c r="AT172" s="68">
        <v>95</v>
      </c>
      <c r="AU172" s="68">
        <v>106</v>
      </c>
      <c r="AV172" s="68">
        <v>118</v>
      </c>
      <c r="AW172" s="68">
        <v>130</v>
      </c>
      <c r="AX172" s="68">
        <v>142</v>
      </c>
      <c r="AY172" s="68">
        <v>155</v>
      </c>
      <c r="AZ172" s="68">
        <v>169</v>
      </c>
    </row>
    <row r="173" spans="1:52" x14ac:dyDescent="0.35">
      <c r="A173" s="69" t="s">
        <v>884</v>
      </c>
      <c r="B173" s="70"/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/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/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1</v>
      </c>
      <c r="AF175" s="70">
        <v>3</v>
      </c>
      <c r="AG175" s="70">
        <v>5</v>
      </c>
      <c r="AH175" s="70">
        <v>9</v>
      </c>
      <c r="AI175" s="70">
        <v>13</v>
      </c>
      <c r="AJ175" s="70">
        <v>18</v>
      </c>
      <c r="AK175" s="70">
        <v>23</v>
      </c>
      <c r="AL175" s="70">
        <v>29</v>
      </c>
      <c r="AM175" s="70">
        <v>35</v>
      </c>
      <c r="AN175" s="70">
        <v>42</v>
      </c>
      <c r="AO175" s="70">
        <v>49</v>
      </c>
      <c r="AP175" s="70">
        <v>57</v>
      </c>
      <c r="AQ175" s="70">
        <v>65</v>
      </c>
      <c r="AR175" s="70">
        <v>74</v>
      </c>
      <c r="AS175" s="70">
        <v>84</v>
      </c>
      <c r="AT175" s="70">
        <v>95</v>
      </c>
      <c r="AU175" s="70">
        <v>106</v>
      </c>
      <c r="AV175" s="70">
        <v>118</v>
      </c>
      <c r="AW175" s="70">
        <v>130</v>
      </c>
      <c r="AX175" s="70">
        <v>142</v>
      </c>
      <c r="AY175" s="70">
        <v>155</v>
      </c>
      <c r="AZ175" s="70">
        <v>169</v>
      </c>
    </row>
    <row r="176" spans="1:52" x14ac:dyDescent="0.35">
      <c r="A176" s="69" t="s">
        <v>893</v>
      </c>
      <c r="B176" s="70"/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/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8">
        <v>0</v>
      </c>
      <c r="AF177" s="68">
        <v>5</v>
      </c>
      <c r="AG177" s="68">
        <v>16</v>
      </c>
      <c r="AH177" s="68">
        <v>28</v>
      </c>
      <c r="AI177" s="68">
        <v>41</v>
      </c>
      <c r="AJ177" s="68">
        <v>56</v>
      </c>
      <c r="AK177" s="68">
        <v>72</v>
      </c>
      <c r="AL177" s="68">
        <v>89</v>
      </c>
      <c r="AM177" s="68">
        <v>109</v>
      </c>
      <c r="AN177" s="68">
        <v>129</v>
      </c>
      <c r="AO177" s="68">
        <v>150</v>
      </c>
      <c r="AP177" s="68">
        <v>173</v>
      </c>
      <c r="AQ177" s="68">
        <v>198</v>
      </c>
      <c r="AR177" s="68">
        <v>225</v>
      </c>
      <c r="AS177" s="68">
        <v>254</v>
      </c>
      <c r="AT177" s="68">
        <v>284</v>
      </c>
      <c r="AU177" s="68">
        <v>319</v>
      </c>
      <c r="AV177" s="68">
        <v>352</v>
      </c>
      <c r="AW177" s="68">
        <v>389</v>
      </c>
      <c r="AX177" s="68">
        <v>423</v>
      </c>
      <c r="AY177" s="68">
        <v>460</v>
      </c>
      <c r="AZ177" s="68">
        <v>501</v>
      </c>
    </row>
    <row r="178" spans="1:52" x14ac:dyDescent="0.35">
      <c r="A178" s="69" t="s">
        <v>888</v>
      </c>
      <c r="B178" s="70"/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2</v>
      </c>
      <c r="AG178" s="70">
        <v>8</v>
      </c>
      <c r="AH178" s="70">
        <v>15</v>
      </c>
      <c r="AI178" s="70">
        <v>24</v>
      </c>
      <c r="AJ178" s="70">
        <v>34</v>
      </c>
      <c r="AK178" s="70">
        <v>46</v>
      </c>
      <c r="AL178" s="70">
        <v>60</v>
      </c>
      <c r="AM178" s="70">
        <v>76</v>
      </c>
      <c r="AN178" s="70">
        <v>93</v>
      </c>
      <c r="AO178" s="70">
        <v>112</v>
      </c>
      <c r="AP178" s="70">
        <v>133</v>
      </c>
      <c r="AQ178" s="70">
        <v>156</v>
      </c>
      <c r="AR178" s="70">
        <v>181</v>
      </c>
      <c r="AS178" s="70">
        <v>208</v>
      </c>
      <c r="AT178" s="70">
        <v>236</v>
      </c>
      <c r="AU178" s="70">
        <v>269</v>
      </c>
      <c r="AV178" s="70">
        <v>301</v>
      </c>
      <c r="AW178" s="70">
        <v>336</v>
      </c>
      <c r="AX178" s="70">
        <v>369</v>
      </c>
      <c r="AY178" s="70">
        <v>405</v>
      </c>
      <c r="AZ178" s="70">
        <v>444</v>
      </c>
    </row>
    <row r="179" spans="1:52" x14ac:dyDescent="0.35">
      <c r="A179" s="71" t="s">
        <v>894</v>
      </c>
      <c r="B179" s="55"/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3</v>
      </c>
      <c r="AG179" s="55">
        <v>8</v>
      </c>
      <c r="AH179" s="55">
        <v>13</v>
      </c>
      <c r="AI179" s="55">
        <v>17</v>
      </c>
      <c r="AJ179" s="55">
        <v>22</v>
      </c>
      <c r="AK179" s="55">
        <v>26</v>
      </c>
      <c r="AL179" s="55">
        <v>29</v>
      </c>
      <c r="AM179" s="55">
        <v>33</v>
      </c>
      <c r="AN179" s="55">
        <v>36</v>
      </c>
      <c r="AO179" s="55">
        <v>38</v>
      </c>
      <c r="AP179" s="55">
        <v>40</v>
      </c>
      <c r="AQ179" s="55">
        <v>42</v>
      </c>
      <c r="AR179" s="55">
        <v>44</v>
      </c>
      <c r="AS179" s="55">
        <v>46</v>
      </c>
      <c r="AT179" s="55">
        <v>48</v>
      </c>
      <c r="AU179" s="55">
        <v>50</v>
      </c>
      <c r="AV179" s="55">
        <v>51</v>
      </c>
      <c r="AW179" s="55">
        <v>53</v>
      </c>
      <c r="AX179" s="55">
        <v>54</v>
      </c>
      <c r="AY179" s="55">
        <v>55</v>
      </c>
      <c r="AZ179" s="55">
        <v>57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/>
      <c r="C181" s="62">
        <v>87</v>
      </c>
      <c r="D181" s="62">
        <v>34.5</v>
      </c>
      <c r="E181" s="62">
        <v>59.5</v>
      </c>
      <c r="F181" s="62">
        <v>196</v>
      </c>
      <c r="G181" s="62">
        <v>32.5</v>
      </c>
      <c r="H181" s="62">
        <v>52.5</v>
      </c>
      <c r="I181" s="62">
        <v>58.5</v>
      </c>
      <c r="J181" s="62">
        <v>94.5</v>
      </c>
      <c r="K181" s="62">
        <v>43.5</v>
      </c>
      <c r="L181" s="62">
        <v>109.5</v>
      </c>
      <c r="M181" s="62">
        <v>157</v>
      </c>
      <c r="N181" s="62">
        <v>166.5</v>
      </c>
      <c r="O181" s="62">
        <v>93</v>
      </c>
      <c r="P181" s="62">
        <v>152</v>
      </c>
      <c r="Q181" s="62">
        <v>99.5</v>
      </c>
      <c r="R181" s="62">
        <v>276.8910573625808</v>
      </c>
      <c r="S181" s="62">
        <v>308.58657062823062</v>
      </c>
      <c r="T181" s="62">
        <v>311.51634941111604</v>
      </c>
      <c r="U181" s="62">
        <v>312.64667162063535</v>
      </c>
      <c r="V181" s="62">
        <v>308.81924958659943</v>
      </c>
      <c r="W181" s="62">
        <v>305.83474567754786</v>
      </c>
      <c r="X181" s="62">
        <v>295.74195167495651</v>
      </c>
      <c r="Y181" s="62">
        <v>291.19648299814344</v>
      </c>
      <c r="Z181" s="62">
        <v>298.53675050040209</v>
      </c>
      <c r="AA181" s="62">
        <v>294.57221634258968</v>
      </c>
      <c r="AB181" s="62">
        <v>299.96178523960185</v>
      </c>
      <c r="AC181" s="62">
        <v>296.3336089016542</v>
      </c>
      <c r="AD181" s="62">
        <v>292.81001509722114</v>
      </c>
      <c r="AE181" s="62">
        <v>290.14121990252193</v>
      </c>
      <c r="AF181" s="62">
        <v>276.77525465820855</v>
      </c>
      <c r="AG181" s="62">
        <v>419.25826833733606</v>
      </c>
      <c r="AH181" s="62">
        <v>235.5214145071449</v>
      </c>
      <c r="AI181" s="62">
        <v>245.69243830898279</v>
      </c>
      <c r="AJ181" s="62">
        <v>259.06019487313949</v>
      </c>
      <c r="AK181" s="62">
        <v>271.40575759896495</v>
      </c>
      <c r="AL181" s="62">
        <v>273.00035704049179</v>
      </c>
      <c r="AM181" s="62">
        <v>281.48996319057096</v>
      </c>
      <c r="AN181" s="62">
        <v>287.51824951361289</v>
      </c>
      <c r="AO181" s="62">
        <v>292.26437435063576</v>
      </c>
      <c r="AP181" s="62">
        <v>296.16346813053593</v>
      </c>
      <c r="AQ181" s="62">
        <v>294.92858556014022</v>
      </c>
      <c r="AR181" s="62">
        <v>310.95939385933707</v>
      </c>
      <c r="AS181" s="62">
        <v>306.90059750236975</v>
      </c>
      <c r="AT181" s="62">
        <v>306.60897152622027</v>
      </c>
      <c r="AU181" s="62">
        <v>312.25603962750915</v>
      </c>
      <c r="AV181" s="62">
        <v>307.22503374052167</v>
      </c>
      <c r="AW181" s="62">
        <v>310.80321904304282</v>
      </c>
      <c r="AX181" s="62">
        <v>319.09958125959616</v>
      </c>
      <c r="AY181" s="62">
        <v>322.69814748923852</v>
      </c>
      <c r="AZ181" s="62">
        <v>329.60030177320965</v>
      </c>
    </row>
    <row r="182" spans="1:52" x14ac:dyDescent="0.35">
      <c r="A182" s="63" t="s">
        <v>857</v>
      </c>
      <c r="B182" s="64"/>
      <c r="C182" s="64">
        <v>60</v>
      </c>
      <c r="D182" s="64">
        <v>34.5</v>
      </c>
      <c r="E182" s="64">
        <v>44.5</v>
      </c>
      <c r="F182" s="64">
        <v>129.5</v>
      </c>
      <c r="G182" s="64">
        <v>0</v>
      </c>
      <c r="H182" s="64">
        <v>37</v>
      </c>
      <c r="I182" s="64">
        <v>58.5</v>
      </c>
      <c r="J182" s="64">
        <v>94.5</v>
      </c>
      <c r="K182" s="64">
        <v>43.5</v>
      </c>
      <c r="L182" s="64">
        <v>109.5</v>
      </c>
      <c r="M182" s="64">
        <v>157</v>
      </c>
      <c r="N182" s="64">
        <v>166.5</v>
      </c>
      <c r="O182" s="64">
        <v>93</v>
      </c>
      <c r="P182" s="64">
        <v>152</v>
      </c>
      <c r="Q182" s="64">
        <v>99.5</v>
      </c>
      <c r="R182" s="64">
        <v>276.8910573625808</v>
      </c>
      <c r="S182" s="64">
        <v>295.10329625804241</v>
      </c>
      <c r="T182" s="64">
        <v>280.42980569256366</v>
      </c>
      <c r="U182" s="64">
        <v>281.91799748889781</v>
      </c>
      <c r="V182" s="64">
        <v>277.76497703291574</v>
      </c>
      <c r="W182" s="64">
        <v>275.03592233706678</v>
      </c>
      <c r="X182" s="64">
        <v>267.96896902699086</v>
      </c>
      <c r="Y182" s="64">
        <v>264.1819134190664</v>
      </c>
      <c r="Z182" s="64">
        <v>274.10480482297794</v>
      </c>
      <c r="AA182" s="64">
        <v>270.87199377185561</v>
      </c>
      <c r="AB182" s="64">
        <v>274.58292966900666</v>
      </c>
      <c r="AC182" s="64">
        <v>272.84538112006788</v>
      </c>
      <c r="AD182" s="64">
        <v>270.31069661413665</v>
      </c>
      <c r="AE182" s="64">
        <v>268.75850935766493</v>
      </c>
      <c r="AF182" s="64">
        <v>253.5015968825046</v>
      </c>
      <c r="AG182" s="64">
        <v>382.6254297166289</v>
      </c>
      <c r="AH182" s="64">
        <v>216.38878262045898</v>
      </c>
      <c r="AI182" s="64">
        <v>226.65005007644919</v>
      </c>
      <c r="AJ182" s="64">
        <v>237.95036999846485</v>
      </c>
      <c r="AK182" s="64">
        <v>251.79333920823777</v>
      </c>
      <c r="AL182" s="64">
        <v>248.01975495630973</v>
      </c>
      <c r="AM182" s="64">
        <v>254.37636305729669</v>
      </c>
      <c r="AN182" s="64">
        <v>261.66145948939561</v>
      </c>
      <c r="AO182" s="64">
        <v>267.22483356347402</v>
      </c>
      <c r="AP182" s="64">
        <v>265.17570393027671</v>
      </c>
      <c r="AQ182" s="64">
        <v>271.78123392784823</v>
      </c>
      <c r="AR182" s="64">
        <v>279.80653464412296</v>
      </c>
      <c r="AS182" s="64">
        <v>279.63077219029549</v>
      </c>
      <c r="AT182" s="64">
        <v>280.33240224277728</v>
      </c>
      <c r="AU182" s="64">
        <v>281.40129358164404</v>
      </c>
      <c r="AV182" s="64">
        <v>281.13565457458299</v>
      </c>
      <c r="AW182" s="64">
        <v>286.86679238240265</v>
      </c>
      <c r="AX182" s="64">
        <v>287.72020043979137</v>
      </c>
      <c r="AY182" s="64">
        <v>291.83957750108527</v>
      </c>
      <c r="AZ182" s="64">
        <v>298.31588554573045</v>
      </c>
    </row>
    <row r="183" spans="1:52" x14ac:dyDescent="0.35">
      <c r="A183" s="73" t="s">
        <v>900</v>
      </c>
      <c r="B183" s="68"/>
      <c r="C183" s="68">
        <v>59</v>
      </c>
      <c r="D183" s="68">
        <v>34.5</v>
      </c>
      <c r="E183" s="68">
        <v>44.5</v>
      </c>
      <c r="F183" s="68">
        <v>90.5</v>
      </c>
      <c r="G183" s="68">
        <v>0</v>
      </c>
      <c r="H183" s="68">
        <v>0</v>
      </c>
      <c r="I183" s="68">
        <v>32</v>
      </c>
      <c r="J183" s="68">
        <v>52</v>
      </c>
      <c r="K183" s="68">
        <v>43</v>
      </c>
      <c r="L183" s="68">
        <v>69.5</v>
      </c>
      <c r="M183" s="68">
        <v>74</v>
      </c>
      <c r="N183" s="68">
        <v>99.5</v>
      </c>
      <c r="O183" s="68">
        <v>57</v>
      </c>
      <c r="P183" s="68">
        <v>104.5</v>
      </c>
      <c r="Q183" s="68">
        <v>25.5</v>
      </c>
      <c r="R183" s="68">
        <v>142.17258299958056</v>
      </c>
      <c r="S183" s="68">
        <v>152.64162696142415</v>
      </c>
      <c r="T183" s="68">
        <v>153.48118410685265</v>
      </c>
      <c r="U183" s="68">
        <v>153.56944399546705</v>
      </c>
      <c r="V183" s="68">
        <v>148.60674087311918</v>
      </c>
      <c r="W183" s="68">
        <v>147.8100493744771</v>
      </c>
      <c r="X183" s="68">
        <v>146.76084473311437</v>
      </c>
      <c r="Y183" s="68">
        <v>141.81472829562745</v>
      </c>
      <c r="Z183" s="68">
        <v>138.85442068271868</v>
      </c>
      <c r="AA183" s="68">
        <v>138.53746397338273</v>
      </c>
      <c r="AB183" s="68">
        <v>139.9588512380642</v>
      </c>
      <c r="AC183" s="68">
        <v>141.26129794913595</v>
      </c>
      <c r="AD183" s="68">
        <v>137.5110533598895</v>
      </c>
      <c r="AE183" s="68">
        <v>137.37637310492573</v>
      </c>
      <c r="AF183" s="68">
        <v>130.35005802546857</v>
      </c>
      <c r="AG183" s="68">
        <v>198.49034131048393</v>
      </c>
      <c r="AH183" s="68">
        <v>106.49512341628362</v>
      </c>
      <c r="AI183" s="68">
        <v>116.03349476329279</v>
      </c>
      <c r="AJ183" s="68">
        <v>124.72125235323621</v>
      </c>
      <c r="AK183" s="68">
        <v>132.22458097905383</v>
      </c>
      <c r="AL183" s="68">
        <v>128.26777082037279</v>
      </c>
      <c r="AM183" s="68">
        <v>128.99224941855709</v>
      </c>
      <c r="AN183" s="68">
        <v>133.12826821767339</v>
      </c>
      <c r="AO183" s="68">
        <v>135.90079626682791</v>
      </c>
      <c r="AP183" s="68">
        <v>133.13128439108141</v>
      </c>
      <c r="AQ183" s="68">
        <v>137.30005592325688</v>
      </c>
      <c r="AR183" s="68">
        <v>138.08007152654363</v>
      </c>
      <c r="AS183" s="68">
        <v>138.31610811873634</v>
      </c>
      <c r="AT183" s="68">
        <v>139.11338991582352</v>
      </c>
      <c r="AU183" s="68">
        <v>136.62883803263367</v>
      </c>
      <c r="AV183" s="68">
        <v>128.57301931568554</v>
      </c>
      <c r="AW183" s="68">
        <v>132.80789343905508</v>
      </c>
      <c r="AX183" s="68">
        <v>130.04323901936459</v>
      </c>
      <c r="AY183" s="68">
        <v>133.53838717413464</v>
      </c>
      <c r="AZ183" s="68">
        <v>137.31001890921652</v>
      </c>
    </row>
    <row r="184" spans="1:52" x14ac:dyDescent="0.35">
      <c r="A184" s="74" t="s">
        <v>880</v>
      </c>
      <c r="B184" s="70"/>
      <c r="C184" s="70">
        <v>38.5</v>
      </c>
      <c r="D184" s="70">
        <v>23.5</v>
      </c>
      <c r="E184" s="70">
        <v>36</v>
      </c>
      <c r="F184" s="70">
        <v>90.5</v>
      </c>
      <c r="G184" s="70">
        <v>0</v>
      </c>
      <c r="H184" s="70">
        <v>0</v>
      </c>
      <c r="I184" s="70">
        <v>32</v>
      </c>
      <c r="J184" s="70">
        <v>36</v>
      </c>
      <c r="K184" s="70">
        <v>25.5</v>
      </c>
      <c r="L184" s="70">
        <v>23.5</v>
      </c>
      <c r="M184" s="70">
        <v>74</v>
      </c>
      <c r="N184" s="70">
        <v>99.5</v>
      </c>
      <c r="O184" s="70">
        <v>53.5</v>
      </c>
      <c r="P184" s="70">
        <v>58</v>
      </c>
      <c r="Q184" s="70">
        <v>25.5</v>
      </c>
      <c r="R184" s="70">
        <v>92.477012153820581</v>
      </c>
      <c r="S184" s="70">
        <v>98.980440728460763</v>
      </c>
      <c r="T184" s="70">
        <v>98.630029534763437</v>
      </c>
      <c r="U184" s="70">
        <v>97.784673480696753</v>
      </c>
      <c r="V184" s="70">
        <v>94.181585952638116</v>
      </c>
      <c r="W184" s="70">
        <v>94.536763765233871</v>
      </c>
      <c r="X184" s="70">
        <v>93.486963570056105</v>
      </c>
      <c r="Y184" s="70">
        <v>89.950398293646543</v>
      </c>
      <c r="Z184" s="70">
        <v>87.673147352154331</v>
      </c>
      <c r="AA184" s="70">
        <v>87.05027070968076</v>
      </c>
      <c r="AB184" s="70">
        <v>87.488500237320977</v>
      </c>
      <c r="AC184" s="70">
        <v>87.813879409732877</v>
      </c>
      <c r="AD184" s="70">
        <v>84.980590510749252</v>
      </c>
      <c r="AE184" s="70">
        <v>84.367140897113302</v>
      </c>
      <c r="AF184" s="70">
        <v>79.518913984104088</v>
      </c>
      <c r="AG184" s="70">
        <v>120.2306196832057</v>
      </c>
      <c r="AH184" s="70">
        <v>64.017105440317721</v>
      </c>
      <c r="AI184" s="70">
        <v>69.188430491980384</v>
      </c>
      <c r="AJ184" s="70">
        <v>73.730754880508854</v>
      </c>
      <c r="AK184" s="70">
        <v>77.448525461976303</v>
      </c>
      <c r="AL184" s="70">
        <v>74.399320724237015</v>
      </c>
      <c r="AM184" s="70">
        <v>74.036512643487853</v>
      </c>
      <c r="AN184" s="70">
        <v>75.563181617863549</v>
      </c>
      <c r="AO184" s="70">
        <v>76.224070466523756</v>
      </c>
      <c r="AP184" s="70">
        <v>73.729653922363383</v>
      </c>
      <c r="AQ184" s="70">
        <v>75.015851620296672</v>
      </c>
      <c r="AR184" s="70">
        <v>74.361868828694895</v>
      </c>
      <c r="AS184" s="70">
        <v>73.352503900878915</v>
      </c>
      <c r="AT184" s="70">
        <v>72.576454255236115</v>
      </c>
      <c r="AU184" s="70">
        <v>70.040012564020884</v>
      </c>
      <c r="AV184" s="70">
        <v>64.691847297789892</v>
      </c>
      <c r="AW184" s="70">
        <v>65.507089991698351</v>
      </c>
      <c r="AX184" s="70">
        <v>62.794312391403345</v>
      </c>
      <c r="AY184" s="70">
        <v>63.041855669107768</v>
      </c>
      <c r="AZ184" s="70">
        <v>63.280818223273378</v>
      </c>
    </row>
    <row r="185" spans="1:52" x14ac:dyDescent="0.35">
      <c r="A185" s="74" t="s">
        <v>901</v>
      </c>
      <c r="B185" s="70"/>
      <c r="C185" s="70">
        <v>20.5</v>
      </c>
      <c r="D185" s="70">
        <v>11</v>
      </c>
      <c r="E185" s="70">
        <v>8.5</v>
      </c>
      <c r="F185" s="70">
        <v>0</v>
      </c>
      <c r="G185" s="70">
        <v>0</v>
      </c>
      <c r="H185" s="70">
        <v>0</v>
      </c>
      <c r="I185" s="70">
        <v>0</v>
      </c>
      <c r="J185" s="70">
        <v>16</v>
      </c>
      <c r="K185" s="70">
        <v>17.5</v>
      </c>
      <c r="L185" s="70">
        <v>46</v>
      </c>
      <c r="M185" s="70">
        <v>0</v>
      </c>
      <c r="N185" s="70">
        <v>0</v>
      </c>
      <c r="O185" s="70">
        <v>3.5</v>
      </c>
      <c r="P185" s="70">
        <v>46.5</v>
      </c>
      <c r="Q185" s="70">
        <v>0</v>
      </c>
      <c r="R185" s="70">
        <v>49.695570845759967</v>
      </c>
      <c r="S185" s="70">
        <v>53.661186232963381</v>
      </c>
      <c r="T185" s="70">
        <v>54.851154572089222</v>
      </c>
      <c r="U185" s="70">
        <v>55.784770514770294</v>
      </c>
      <c r="V185" s="70">
        <v>54.425154920481049</v>
      </c>
      <c r="W185" s="70">
        <v>53.273285609243231</v>
      </c>
      <c r="X185" s="70">
        <v>53.27388116305827</v>
      </c>
      <c r="Y185" s="70">
        <v>51.86433000198091</v>
      </c>
      <c r="Z185" s="70">
        <v>51.181273330564338</v>
      </c>
      <c r="AA185" s="70">
        <v>51.487193263701968</v>
      </c>
      <c r="AB185" s="70">
        <v>52.470351000743214</v>
      </c>
      <c r="AC185" s="70">
        <v>53.447418539403074</v>
      </c>
      <c r="AD185" s="70">
        <v>52.530462849140257</v>
      </c>
      <c r="AE185" s="70">
        <v>53.009232207812431</v>
      </c>
      <c r="AF185" s="70">
        <v>50.831144041364489</v>
      </c>
      <c r="AG185" s="70">
        <v>78.259721627278239</v>
      </c>
      <c r="AH185" s="70">
        <v>42.478017975965898</v>
      </c>
      <c r="AI185" s="70">
        <v>46.845064271312403</v>
      </c>
      <c r="AJ185" s="70">
        <v>50.990497472727355</v>
      </c>
      <c r="AK185" s="70">
        <v>54.776055517077523</v>
      </c>
      <c r="AL185" s="70">
        <v>53.86845009613576</v>
      </c>
      <c r="AM185" s="70">
        <v>54.955736775069248</v>
      </c>
      <c r="AN185" s="70">
        <v>57.565086599809845</v>
      </c>
      <c r="AO185" s="70">
        <v>59.676725800304162</v>
      </c>
      <c r="AP185" s="70">
        <v>59.401630468718025</v>
      </c>
      <c r="AQ185" s="70">
        <v>62.284204302960205</v>
      </c>
      <c r="AR185" s="70">
        <v>63.718202697848739</v>
      </c>
      <c r="AS185" s="70">
        <v>64.963604217857409</v>
      </c>
      <c r="AT185" s="70">
        <v>66.536935660587389</v>
      </c>
      <c r="AU185" s="70">
        <v>66.588825468612782</v>
      </c>
      <c r="AV185" s="70">
        <v>63.881172017895658</v>
      </c>
      <c r="AW185" s="70">
        <v>67.300803447356742</v>
      </c>
      <c r="AX185" s="70">
        <v>67.248926627961254</v>
      </c>
      <c r="AY185" s="70">
        <v>70.49653150502688</v>
      </c>
      <c r="AZ185" s="70">
        <v>74.029200685943152</v>
      </c>
    </row>
    <row r="186" spans="1:52" x14ac:dyDescent="0.35">
      <c r="A186" s="73" t="s">
        <v>864</v>
      </c>
      <c r="B186" s="68"/>
      <c r="C186" s="68">
        <v>0</v>
      </c>
      <c r="D186" s="68">
        <v>0</v>
      </c>
      <c r="E186" s="68">
        <v>0</v>
      </c>
      <c r="F186" s="68">
        <v>2.5</v>
      </c>
      <c r="G186" s="68">
        <v>0</v>
      </c>
      <c r="H186" s="68">
        <v>2.5</v>
      </c>
      <c r="I186" s="68">
        <v>2</v>
      </c>
      <c r="J186" s="68">
        <v>0</v>
      </c>
      <c r="K186" s="68">
        <v>0</v>
      </c>
      <c r="L186" s="68">
        <v>0</v>
      </c>
      <c r="M186" s="68">
        <v>15</v>
      </c>
      <c r="N186" s="68">
        <v>0</v>
      </c>
      <c r="O186" s="68">
        <v>0</v>
      </c>
      <c r="P186" s="68">
        <v>0</v>
      </c>
      <c r="Q186" s="68">
        <v>0</v>
      </c>
      <c r="R186" s="68">
        <v>0</v>
      </c>
      <c r="S186" s="68">
        <v>1.5492261698875112</v>
      </c>
      <c r="T186" s="68">
        <v>0.95693466388006954</v>
      </c>
      <c r="U186" s="68">
        <v>0.9547912712335922</v>
      </c>
      <c r="V186" s="68">
        <v>1.9316972734804949</v>
      </c>
      <c r="W186" s="68">
        <v>1.9317555733958613</v>
      </c>
      <c r="X186" s="68">
        <v>2.0637445145883859</v>
      </c>
      <c r="Y186" s="68">
        <v>2.2993717863627623</v>
      </c>
      <c r="Z186" s="68">
        <v>2.5927853198522826</v>
      </c>
      <c r="AA186" s="68">
        <v>3.4011677291314406</v>
      </c>
      <c r="AB186" s="68">
        <v>4.496354246237793</v>
      </c>
      <c r="AC186" s="68">
        <v>5.5423348157786023</v>
      </c>
      <c r="AD186" s="68">
        <v>5.4230333975279805</v>
      </c>
      <c r="AE186" s="68">
        <v>5.0511790099256473</v>
      </c>
      <c r="AF186" s="68">
        <v>4.2045609918975302</v>
      </c>
      <c r="AG186" s="68">
        <v>3.052188612950161</v>
      </c>
      <c r="AH186" s="68">
        <v>4.1714473715537679</v>
      </c>
      <c r="AI186" s="68">
        <v>3.4674146339894065</v>
      </c>
      <c r="AJ186" s="68">
        <v>3.2870834881751279</v>
      </c>
      <c r="AK186" s="68">
        <v>4.0323792271570085</v>
      </c>
      <c r="AL186" s="68">
        <v>3.4687392433859401</v>
      </c>
      <c r="AM186" s="68">
        <v>4.071626013148915</v>
      </c>
      <c r="AN186" s="68">
        <v>4.5529620068766832</v>
      </c>
      <c r="AO186" s="68">
        <v>2.4379633531616207</v>
      </c>
      <c r="AP186" s="68">
        <v>2.1795021134004884</v>
      </c>
      <c r="AQ186" s="68">
        <v>1.8894518612721356</v>
      </c>
      <c r="AR186" s="68">
        <v>3.6834458521978775</v>
      </c>
      <c r="AS186" s="68">
        <v>1.5223038788118117</v>
      </c>
      <c r="AT186" s="68">
        <v>1.3891734756279561</v>
      </c>
      <c r="AU186" s="68">
        <v>2.4837043589904937</v>
      </c>
      <c r="AV186" s="68">
        <v>3.4605144673191575</v>
      </c>
      <c r="AW186" s="68">
        <v>2.212074169331018</v>
      </c>
      <c r="AX186" s="68">
        <v>4.6396371674790942</v>
      </c>
      <c r="AY186" s="68">
        <v>3.9833264344837289</v>
      </c>
      <c r="AZ186" s="68">
        <v>4.0097373100461624</v>
      </c>
    </row>
    <row r="187" spans="1:52" x14ac:dyDescent="0.35">
      <c r="A187" s="73" t="s">
        <v>865</v>
      </c>
      <c r="B187" s="68"/>
      <c r="C187" s="68">
        <v>1</v>
      </c>
      <c r="D187" s="68">
        <v>0</v>
      </c>
      <c r="E187" s="68">
        <v>0</v>
      </c>
      <c r="F187" s="68">
        <v>36.5</v>
      </c>
      <c r="G187" s="68">
        <v>0</v>
      </c>
      <c r="H187" s="68">
        <v>34.5</v>
      </c>
      <c r="I187" s="68">
        <v>24.5</v>
      </c>
      <c r="J187" s="68">
        <v>42.5</v>
      </c>
      <c r="K187" s="68">
        <v>0.5</v>
      </c>
      <c r="L187" s="68">
        <v>40</v>
      </c>
      <c r="M187" s="68">
        <v>68</v>
      </c>
      <c r="N187" s="68">
        <v>67</v>
      </c>
      <c r="O187" s="68">
        <v>36</v>
      </c>
      <c r="P187" s="68">
        <v>47.5</v>
      </c>
      <c r="Q187" s="68">
        <v>74</v>
      </c>
      <c r="R187" s="68">
        <v>134.71847436300027</v>
      </c>
      <c r="S187" s="68">
        <v>140.91244312673078</v>
      </c>
      <c r="T187" s="68">
        <v>125.99168692183093</v>
      </c>
      <c r="U187" s="68">
        <v>127.39376222219714</v>
      </c>
      <c r="V187" s="68">
        <v>127.22653888631606</v>
      </c>
      <c r="W187" s="68">
        <v>125.29411738919383</v>
      </c>
      <c r="X187" s="68">
        <v>119.14437977928809</v>
      </c>
      <c r="Y187" s="68">
        <v>120.06781333707619</v>
      </c>
      <c r="Z187" s="68">
        <v>132.65759882040697</v>
      </c>
      <c r="AA187" s="68">
        <v>128.93336206934146</v>
      </c>
      <c r="AB187" s="68">
        <v>130.12772418470468</v>
      </c>
      <c r="AC187" s="68">
        <v>126.04174835515333</v>
      </c>
      <c r="AD187" s="68">
        <v>127.37660985671914</v>
      </c>
      <c r="AE187" s="68">
        <v>126.33095724281358</v>
      </c>
      <c r="AF187" s="68">
        <v>118.94697786513852</v>
      </c>
      <c r="AG187" s="68">
        <v>181.08289979319483</v>
      </c>
      <c r="AH187" s="68">
        <v>105.72221183262161</v>
      </c>
      <c r="AI187" s="68">
        <v>107.14914067916698</v>
      </c>
      <c r="AJ187" s="68">
        <v>109.94203415705351</v>
      </c>
      <c r="AK187" s="68">
        <v>115.53637900202693</v>
      </c>
      <c r="AL187" s="68">
        <v>116.28324489255101</v>
      </c>
      <c r="AM187" s="68">
        <v>121.31248762559068</v>
      </c>
      <c r="AN187" s="68">
        <v>123.98022926484555</v>
      </c>
      <c r="AO187" s="68">
        <v>128.88607394348446</v>
      </c>
      <c r="AP187" s="68">
        <v>129.86491742579483</v>
      </c>
      <c r="AQ187" s="68">
        <v>132.59172614331919</v>
      </c>
      <c r="AR187" s="68">
        <v>138.04301726538142</v>
      </c>
      <c r="AS187" s="68">
        <v>139.79236019274731</v>
      </c>
      <c r="AT187" s="68">
        <v>139.8298388513258</v>
      </c>
      <c r="AU187" s="68">
        <v>142.28875119001987</v>
      </c>
      <c r="AV187" s="68">
        <v>149.10212079157827</v>
      </c>
      <c r="AW187" s="68">
        <v>151.84682477401657</v>
      </c>
      <c r="AX187" s="68">
        <v>153.03732425294766</v>
      </c>
      <c r="AY187" s="68">
        <v>154.3178638924669</v>
      </c>
      <c r="AZ187" s="68">
        <v>156.99612932646778</v>
      </c>
    </row>
    <row r="188" spans="1:52" x14ac:dyDescent="0.35">
      <c r="A188" s="63" t="s">
        <v>870</v>
      </c>
      <c r="B188" s="64"/>
      <c r="C188" s="64">
        <v>27</v>
      </c>
      <c r="D188" s="64">
        <v>0</v>
      </c>
      <c r="E188" s="64">
        <v>15</v>
      </c>
      <c r="F188" s="64">
        <v>66.5</v>
      </c>
      <c r="G188" s="64">
        <v>32.5</v>
      </c>
      <c r="H188" s="64">
        <v>15.5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  <c r="N188" s="64">
        <v>0</v>
      </c>
      <c r="O188" s="64">
        <v>0</v>
      </c>
      <c r="P188" s="64">
        <v>0</v>
      </c>
      <c r="Q188" s="64">
        <v>0</v>
      </c>
      <c r="R188" s="64">
        <v>0</v>
      </c>
      <c r="S188" s="64">
        <v>13.483274370188216</v>
      </c>
      <c r="T188" s="64">
        <v>31.086543718552356</v>
      </c>
      <c r="U188" s="64">
        <v>30.728674131737534</v>
      </c>
      <c r="V188" s="64">
        <v>31.054272553683692</v>
      </c>
      <c r="W188" s="64">
        <v>30.798823340481075</v>
      </c>
      <c r="X188" s="64">
        <v>27.772982647965652</v>
      </c>
      <c r="Y188" s="64">
        <v>27.014569579077005</v>
      </c>
      <c r="Z188" s="64">
        <v>24.431945677424132</v>
      </c>
      <c r="AA188" s="64">
        <v>23.700222570734066</v>
      </c>
      <c r="AB188" s="64">
        <v>25.378855570595171</v>
      </c>
      <c r="AC188" s="64">
        <v>23.488227781586318</v>
      </c>
      <c r="AD188" s="64">
        <v>22.499318483084483</v>
      </c>
      <c r="AE188" s="64">
        <v>21.382710544856995</v>
      </c>
      <c r="AF188" s="64">
        <v>23.273657775703967</v>
      </c>
      <c r="AG188" s="64">
        <v>36.632838620707147</v>
      </c>
      <c r="AH188" s="64">
        <v>19.132631886685903</v>
      </c>
      <c r="AI188" s="64">
        <v>19.042388232533597</v>
      </c>
      <c r="AJ188" s="64">
        <v>21.109824874674651</v>
      </c>
      <c r="AK188" s="64">
        <v>19.612418390727207</v>
      </c>
      <c r="AL188" s="64">
        <v>24.980602084182074</v>
      </c>
      <c r="AM188" s="64">
        <v>27.113600133274296</v>
      </c>
      <c r="AN188" s="64">
        <v>25.85679002421729</v>
      </c>
      <c r="AO188" s="64">
        <v>25.039540787161769</v>
      </c>
      <c r="AP188" s="64">
        <v>30.987764200259235</v>
      </c>
      <c r="AQ188" s="64">
        <v>23.147351632291983</v>
      </c>
      <c r="AR188" s="64">
        <v>31.1528592152141</v>
      </c>
      <c r="AS188" s="64">
        <v>27.269825312074264</v>
      </c>
      <c r="AT188" s="64">
        <v>26.27656928344301</v>
      </c>
      <c r="AU188" s="64">
        <v>30.854746045865095</v>
      </c>
      <c r="AV188" s="64">
        <v>26.089379165938666</v>
      </c>
      <c r="AW188" s="64">
        <v>23.936426660640151</v>
      </c>
      <c r="AX188" s="64">
        <v>31.379380819804801</v>
      </c>
      <c r="AY188" s="64">
        <v>30.858569988153242</v>
      </c>
      <c r="AZ188" s="64">
        <v>31.284416227479198</v>
      </c>
    </row>
    <row r="189" spans="1:52" x14ac:dyDescent="0.35">
      <c r="A189" s="75" t="s">
        <v>880</v>
      </c>
      <c r="B189" s="70"/>
      <c r="C189" s="70">
        <v>10.5</v>
      </c>
      <c r="D189" s="70">
        <v>0</v>
      </c>
      <c r="E189" s="70">
        <v>1</v>
      </c>
      <c r="F189" s="70">
        <v>66.5</v>
      </c>
      <c r="G189" s="70">
        <v>32.5</v>
      </c>
      <c r="H189" s="70">
        <v>15.5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9.0620735090994966</v>
      </c>
      <c r="T189" s="70">
        <v>20.701849104378582</v>
      </c>
      <c r="U189" s="70">
        <v>20.277229339894856</v>
      </c>
      <c r="V189" s="70">
        <v>20.425828936274929</v>
      </c>
      <c r="W189" s="70">
        <v>20.550488473708818</v>
      </c>
      <c r="X189" s="70">
        <v>18.490817247740676</v>
      </c>
      <c r="Y189" s="70">
        <v>17.943388712787041</v>
      </c>
      <c r="Z189" s="70">
        <v>16.186416607917302</v>
      </c>
      <c r="AA189" s="70">
        <v>15.658293159775265</v>
      </c>
      <c r="AB189" s="70">
        <v>16.716824462970777</v>
      </c>
      <c r="AC189" s="70">
        <v>15.420833985997227</v>
      </c>
      <c r="AD189" s="70">
        <v>14.719198473323829</v>
      </c>
      <c r="AE189" s="70">
        <v>13.935181051482315</v>
      </c>
      <c r="AF189" s="70">
        <v>15.104288334473969</v>
      </c>
      <c r="AG189" s="70">
        <v>23.667222003435647</v>
      </c>
      <c r="AH189" s="70">
        <v>12.300443775043473</v>
      </c>
      <c r="AI189" s="70">
        <v>12.177043653994529</v>
      </c>
      <c r="AJ189" s="70">
        <v>13.421285542268285</v>
      </c>
      <c r="AK189" s="70">
        <v>12.391260164022793</v>
      </c>
      <c r="AL189" s="70">
        <v>15.675181806679696</v>
      </c>
      <c r="AM189" s="70">
        <v>16.888212142877293</v>
      </c>
      <c r="AN189" s="70">
        <v>15.976310320099646</v>
      </c>
      <c r="AO189" s="70">
        <v>15.336746166617873</v>
      </c>
      <c r="AP189" s="70">
        <v>18.800941392958077</v>
      </c>
      <c r="AQ189" s="70">
        <v>13.899973577938258</v>
      </c>
      <c r="AR189" s="70">
        <v>18.498941200698397</v>
      </c>
      <c r="AS189" s="70">
        <v>15.99842045503012</v>
      </c>
      <c r="AT189" s="70">
        <v>15.213565175789622</v>
      </c>
      <c r="AU189" s="70">
        <v>17.609641547398152</v>
      </c>
      <c r="AV189" s="70">
        <v>14.659992461842911</v>
      </c>
      <c r="AW189" s="70">
        <v>13.225074146333334</v>
      </c>
      <c r="AX189" s="70">
        <v>17.0218149333664</v>
      </c>
      <c r="AY189" s="70">
        <v>16.409538286798355</v>
      </c>
      <c r="AZ189" s="70">
        <v>16.280425749362447</v>
      </c>
    </row>
    <row r="190" spans="1:52" x14ac:dyDescent="0.35">
      <c r="A190" s="76" t="s">
        <v>901</v>
      </c>
      <c r="B190" s="55"/>
      <c r="C190" s="55">
        <v>16.5</v>
      </c>
      <c r="D190" s="55">
        <v>0</v>
      </c>
      <c r="E190" s="55">
        <v>14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</v>
      </c>
      <c r="S190" s="55">
        <v>4.4212008610887192</v>
      </c>
      <c r="T190" s="55">
        <v>10.384694614173775</v>
      </c>
      <c r="U190" s="55">
        <v>10.451444791842681</v>
      </c>
      <c r="V190" s="55">
        <v>10.628443617408763</v>
      </c>
      <c r="W190" s="55">
        <v>10.248334866772257</v>
      </c>
      <c r="X190" s="55">
        <v>9.2821654002249758</v>
      </c>
      <c r="Y190" s="55">
        <v>9.071180866289966</v>
      </c>
      <c r="Z190" s="55">
        <v>8.2455290695068282</v>
      </c>
      <c r="AA190" s="55">
        <v>8.0419294109588009</v>
      </c>
      <c r="AB190" s="55">
        <v>8.6620311076243954</v>
      </c>
      <c r="AC190" s="55">
        <v>8.0673937955890906</v>
      </c>
      <c r="AD190" s="55">
        <v>7.7801200097606547</v>
      </c>
      <c r="AE190" s="55">
        <v>7.4475294933746801</v>
      </c>
      <c r="AF190" s="55">
        <v>8.1693694412299962</v>
      </c>
      <c r="AG190" s="55">
        <v>12.965616617271499</v>
      </c>
      <c r="AH190" s="55">
        <v>6.8321881116424308</v>
      </c>
      <c r="AI190" s="55">
        <v>6.8653445785390677</v>
      </c>
      <c r="AJ190" s="55">
        <v>7.6885393324063651</v>
      </c>
      <c r="AK190" s="55">
        <v>7.2211582267044134</v>
      </c>
      <c r="AL190" s="55">
        <v>9.30542027750238</v>
      </c>
      <c r="AM190" s="55">
        <v>10.225387990397005</v>
      </c>
      <c r="AN190" s="55">
        <v>9.8804797041176453</v>
      </c>
      <c r="AO190" s="55">
        <v>9.7027946205438962</v>
      </c>
      <c r="AP190" s="55">
        <v>12.186822807301159</v>
      </c>
      <c r="AQ190" s="55">
        <v>9.2473780543537245</v>
      </c>
      <c r="AR190" s="55">
        <v>12.653918014515703</v>
      </c>
      <c r="AS190" s="55">
        <v>11.271404857044145</v>
      </c>
      <c r="AT190" s="55">
        <v>11.06300410765339</v>
      </c>
      <c r="AU190" s="55">
        <v>13.245104498466944</v>
      </c>
      <c r="AV190" s="55">
        <v>11.429386704095755</v>
      </c>
      <c r="AW190" s="55">
        <v>10.711352514306817</v>
      </c>
      <c r="AX190" s="55">
        <v>14.357565886438399</v>
      </c>
      <c r="AY190" s="55">
        <v>14.449031701354889</v>
      </c>
      <c r="AZ190" s="55">
        <v>15.00399047811675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/>
      <c r="C192" s="62">
        <v>0</v>
      </c>
      <c r="D192" s="62">
        <v>0</v>
      </c>
      <c r="E192" s="62">
        <v>0</v>
      </c>
      <c r="F192" s="62">
        <v>0</v>
      </c>
      <c r="G192" s="62">
        <v>0</v>
      </c>
      <c r="H192" s="62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2">
        <v>0</v>
      </c>
      <c r="AN192" s="62">
        <v>0</v>
      </c>
      <c r="AO192" s="62">
        <v>0</v>
      </c>
      <c r="AP192" s="62">
        <v>0</v>
      </c>
      <c r="AQ192" s="62">
        <v>0</v>
      </c>
      <c r="AR192" s="62">
        <v>0</v>
      </c>
      <c r="AS192" s="62">
        <v>0</v>
      </c>
      <c r="AT192" s="62">
        <v>0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2">
        <v>0</v>
      </c>
    </row>
    <row r="193" spans="1:52" x14ac:dyDescent="0.35">
      <c r="A193" s="63" t="s">
        <v>857</v>
      </c>
      <c r="B193" s="64"/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  <c r="AQ193" s="64">
        <v>0</v>
      </c>
      <c r="AR193" s="64">
        <v>0</v>
      </c>
      <c r="AS193" s="64">
        <v>0</v>
      </c>
      <c r="AT193" s="64">
        <v>0</v>
      </c>
      <c r="AU193" s="64">
        <v>0</v>
      </c>
      <c r="AV193" s="64">
        <v>0</v>
      </c>
      <c r="AW193" s="64">
        <v>0</v>
      </c>
      <c r="AX193" s="64">
        <v>0</v>
      </c>
      <c r="AY193" s="64">
        <v>0</v>
      </c>
      <c r="AZ193" s="64">
        <v>0</v>
      </c>
    </row>
    <row r="194" spans="1:52" x14ac:dyDescent="0.35">
      <c r="A194" s="73" t="s">
        <v>867</v>
      </c>
      <c r="B194" s="68"/>
      <c r="C194" s="68">
        <v>0</v>
      </c>
      <c r="D194" s="68">
        <v>0</v>
      </c>
      <c r="E194" s="68">
        <v>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8">
        <v>0</v>
      </c>
      <c r="AQ194" s="68">
        <v>0</v>
      </c>
      <c r="AR194" s="68">
        <v>0</v>
      </c>
      <c r="AS194" s="68">
        <v>0</v>
      </c>
      <c r="AT194" s="68">
        <v>0</v>
      </c>
      <c r="AU194" s="68">
        <v>0</v>
      </c>
      <c r="AV194" s="68">
        <v>0</v>
      </c>
      <c r="AW194" s="68">
        <v>0</v>
      </c>
      <c r="AX194" s="68">
        <v>0</v>
      </c>
      <c r="AY194" s="68">
        <v>0</v>
      </c>
      <c r="AZ194" s="68">
        <v>0</v>
      </c>
    </row>
    <row r="195" spans="1:52" x14ac:dyDescent="0.35">
      <c r="A195" s="74" t="s">
        <v>902</v>
      </c>
      <c r="B195" s="70"/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35">
      <c r="A196" s="74" t="s">
        <v>903</v>
      </c>
      <c r="B196" s="70"/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35">
      <c r="A197" s="74" t="s">
        <v>904</v>
      </c>
      <c r="B197" s="70"/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/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/>
      <c r="C199" s="68">
        <v>0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8">
        <v>0</v>
      </c>
      <c r="AQ199" s="68">
        <v>0</v>
      </c>
      <c r="AR199" s="68">
        <v>0</v>
      </c>
      <c r="AS199" s="68">
        <v>0</v>
      </c>
      <c r="AT199" s="68">
        <v>0</v>
      </c>
      <c r="AU199" s="68">
        <v>0</v>
      </c>
      <c r="AV199" s="68">
        <v>0</v>
      </c>
      <c r="AW199" s="68">
        <v>0</v>
      </c>
      <c r="AX199" s="68">
        <v>0</v>
      </c>
      <c r="AY199" s="68">
        <v>0</v>
      </c>
      <c r="AZ199" s="68">
        <v>0</v>
      </c>
    </row>
    <row r="200" spans="1:52" x14ac:dyDescent="0.35">
      <c r="A200" s="74" t="s">
        <v>902</v>
      </c>
      <c r="B200" s="70"/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35">
      <c r="A201" s="74" t="s">
        <v>903</v>
      </c>
      <c r="B201" s="70"/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35">
      <c r="A202" s="74" t="s">
        <v>904</v>
      </c>
      <c r="B202" s="70"/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/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/>
      <c r="C204" s="68">
        <v>0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8"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8">
        <v>0</v>
      </c>
      <c r="AQ204" s="68">
        <v>0</v>
      </c>
      <c r="AR204" s="68">
        <v>0</v>
      </c>
      <c r="AS204" s="68">
        <v>0</v>
      </c>
      <c r="AT204" s="68">
        <v>0</v>
      </c>
      <c r="AU204" s="68">
        <v>0</v>
      </c>
      <c r="AV204" s="68">
        <v>0</v>
      </c>
      <c r="AW204" s="68">
        <v>0</v>
      </c>
      <c r="AX204" s="68">
        <v>0</v>
      </c>
      <c r="AY204" s="68">
        <v>0</v>
      </c>
      <c r="AZ204" s="68">
        <v>0</v>
      </c>
    </row>
    <row r="205" spans="1:52" x14ac:dyDescent="0.35">
      <c r="A205" s="74" t="s">
        <v>902</v>
      </c>
      <c r="B205" s="70"/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35">
      <c r="A206" s="74" t="s">
        <v>903</v>
      </c>
      <c r="B206" s="70"/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35">
      <c r="A207" s="74" t="s">
        <v>904</v>
      </c>
      <c r="B207" s="70"/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/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/>
      <c r="C209" s="64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0</v>
      </c>
      <c r="I209" s="64">
        <v>0</v>
      </c>
      <c r="J209" s="64">
        <v>0</v>
      </c>
      <c r="K209" s="64">
        <v>0</v>
      </c>
      <c r="L209" s="64">
        <v>0</v>
      </c>
      <c r="M209" s="64">
        <v>0</v>
      </c>
      <c r="N209" s="64">
        <v>0</v>
      </c>
      <c r="O209" s="64">
        <v>0</v>
      </c>
      <c r="P209" s="64">
        <v>0</v>
      </c>
      <c r="Q209" s="64">
        <v>0</v>
      </c>
      <c r="R209" s="64">
        <v>0</v>
      </c>
      <c r="S209" s="64">
        <v>0</v>
      </c>
      <c r="T209" s="64">
        <v>0</v>
      </c>
      <c r="U209" s="64">
        <v>0</v>
      </c>
      <c r="V209" s="64">
        <v>0</v>
      </c>
      <c r="W209" s="64">
        <v>0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  <c r="AQ209" s="64">
        <v>0</v>
      </c>
      <c r="AR209" s="64">
        <v>0</v>
      </c>
      <c r="AS209" s="64">
        <v>0</v>
      </c>
      <c r="AT209" s="64">
        <v>0</v>
      </c>
      <c r="AU209" s="64">
        <v>0</v>
      </c>
      <c r="AV209" s="64">
        <v>0</v>
      </c>
      <c r="AW209" s="64">
        <v>0</v>
      </c>
      <c r="AX209" s="64">
        <v>0</v>
      </c>
      <c r="AY209" s="64">
        <v>0</v>
      </c>
      <c r="AZ209" s="64">
        <v>0</v>
      </c>
    </row>
    <row r="210" spans="1:52" x14ac:dyDescent="0.35">
      <c r="A210" s="73" t="s">
        <v>874</v>
      </c>
      <c r="B210" s="68"/>
      <c r="C210" s="68">
        <v>0</v>
      </c>
      <c r="D210" s="68">
        <v>0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8">
        <v>0</v>
      </c>
      <c r="AQ210" s="68">
        <v>0</v>
      </c>
      <c r="AR210" s="68">
        <v>0</v>
      </c>
      <c r="AS210" s="68">
        <v>0</v>
      </c>
      <c r="AT210" s="68">
        <v>0</v>
      </c>
      <c r="AU210" s="68">
        <v>0</v>
      </c>
      <c r="AV210" s="68">
        <v>0</v>
      </c>
      <c r="AW210" s="68">
        <v>0</v>
      </c>
      <c r="AX210" s="68">
        <v>0</v>
      </c>
      <c r="AY210" s="68">
        <v>0</v>
      </c>
      <c r="AZ210" s="68">
        <v>0</v>
      </c>
    </row>
    <row r="211" spans="1:52" x14ac:dyDescent="0.35">
      <c r="A211" s="74" t="s">
        <v>902</v>
      </c>
      <c r="B211" s="70"/>
      <c r="C211" s="70">
        <v>0</v>
      </c>
      <c r="D211" s="70">
        <v>0</v>
      </c>
      <c r="E211" s="70">
        <v>0</v>
      </c>
      <c r="F211" s="70">
        <v>0</v>
      </c>
      <c r="G211" s="70">
        <v>0</v>
      </c>
      <c r="H211" s="70">
        <v>0</v>
      </c>
      <c r="I211" s="70">
        <v>0</v>
      </c>
      <c r="J211" s="70">
        <v>0</v>
      </c>
      <c r="K211" s="70">
        <v>0</v>
      </c>
      <c r="L211" s="70">
        <v>0</v>
      </c>
      <c r="M211" s="70">
        <v>0</v>
      </c>
      <c r="N211" s="70">
        <v>0</v>
      </c>
      <c r="O211" s="70">
        <v>0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35">
      <c r="A212" s="74" t="s">
        <v>903</v>
      </c>
      <c r="B212" s="70"/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35">
      <c r="A213" s="74" t="s">
        <v>904</v>
      </c>
      <c r="B213" s="70"/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/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/>
      <c r="C215" s="68">
        <v>0</v>
      </c>
      <c r="D215" s="68">
        <v>0</v>
      </c>
      <c r="E215" s="68">
        <v>0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8">
        <v>0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68">
        <v>0</v>
      </c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8">
        <v>0</v>
      </c>
      <c r="AQ215" s="68">
        <v>0</v>
      </c>
      <c r="AR215" s="68">
        <v>0</v>
      </c>
      <c r="AS215" s="68">
        <v>0</v>
      </c>
      <c r="AT215" s="68">
        <v>0</v>
      </c>
      <c r="AU215" s="68">
        <v>0</v>
      </c>
      <c r="AV215" s="68">
        <v>0</v>
      </c>
      <c r="AW215" s="68">
        <v>0</v>
      </c>
      <c r="AX215" s="68">
        <v>0</v>
      </c>
      <c r="AY215" s="68">
        <v>0</v>
      </c>
      <c r="AZ215" s="68">
        <v>0</v>
      </c>
    </row>
    <row r="216" spans="1:52" x14ac:dyDescent="0.35">
      <c r="A216" s="74" t="s">
        <v>902</v>
      </c>
      <c r="B216" s="70"/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35">
      <c r="A217" s="74" t="s">
        <v>903</v>
      </c>
      <c r="B217" s="70"/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35">
      <c r="A218" s="74" t="s">
        <v>904</v>
      </c>
      <c r="B218" s="70"/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/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/>
      <c r="C222" s="68">
        <v>0</v>
      </c>
      <c r="D222" s="68">
        <v>0</v>
      </c>
      <c r="E222" s="68">
        <v>19.790511846794971</v>
      </c>
      <c r="F222" s="68">
        <v>0</v>
      </c>
      <c r="G222" s="68">
        <v>42.231101564147423</v>
      </c>
      <c r="H222" s="68">
        <v>125.3347949324114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8">
        <v>7.4937357335268473</v>
      </c>
      <c r="S222" s="68">
        <v>8.4793289940975836</v>
      </c>
      <c r="T222" s="68">
        <v>10.077530008745811</v>
      </c>
      <c r="U222" s="68">
        <v>9.5690924837578279</v>
      </c>
      <c r="V222" s="68">
        <v>9.2685615089987579</v>
      </c>
      <c r="W222" s="68">
        <v>10.213637281912753</v>
      </c>
      <c r="X222" s="68">
        <v>10.261715408634672</v>
      </c>
      <c r="Y222" s="68">
        <v>10.424522538010592</v>
      </c>
      <c r="Z222" s="68">
        <v>10.735630978347929</v>
      </c>
      <c r="AA222" s="68">
        <v>11.023541766846471</v>
      </c>
      <c r="AB222" s="68">
        <v>11.457113136730898</v>
      </c>
      <c r="AC222" s="68">
        <v>10.689659057705969</v>
      </c>
      <c r="AD222" s="68">
        <v>11.770244129866201</v>
      </c>
      <c r="AE222" s="68">
        <v>10.797722597871624</v>
      </c>
      <c r="AF222" s="68">
        <v>11.783041963098952</v>
      </c>
      <c r="AG222" s="68">
        <v>9.787514380559287</v>
      </c>
      <c r="AH222" s="68">
        <v>8.815148043331817</v>
      </c>
      <c r="AI222" s="68">
        <v>9.859261274991951</v>
      </c>
      <c r="AJ222" s="68">
        <v>9.8914954320380257</v>
      </c>
      <c r="AK222" s="68">
        <v>8.899482401334069</v>
      </c>
      <c r="AL222" s="68">
        <v>11.914067317545033</v>
      </c>
      <c r="AM222" s="68">
        <v>12.961262319659539</v>
      </c>
      <c r="AN222" s="68">
        <v>12.778122371775281</v>
      </c>
      <c r="AO222" s="68">
        <v>14.041438775481398</v>
      </c>
      <c r="AP222" s="68">
        <v>13.089442317680239</v>
      </c>
      <c r="AQ222" s="68">
        <v>16.932597647651193</v>
      </c>
      <c r="AR222" s="68">
        <v>11.18653933143486</v>
      </c>
      <c r="AS222" s="68">
        <v>15.453710847203695</v>
      </c>
      <c r="AT222" s="68">
        <v>13.270519364121812</v>
      </c>
      <c r="AU222" s="68">
        <v>16.940420090854165</v>
      </c>
      <c r="AV222" s="68">
        <v>10.915672451564374</v>
      </c>
      <c r="AW222" s="68">
        <v>9.8388256704190571</v>
      </c>
      <c r="AX222" s="68">
        <v>13.810951537750666</v>
      </c>
      <c r="AY222" s="68">
        <v>7.7793435699642259</v>
      </c>
      <c r="AZ222" s="68">
        <v>11.7370760064357</v>
      </c>
    </row>
    <row r="223" spans="1:52" x14ac:dyDescent="0.35">
      <c r="A223" s="75" t="s">
        <v>906</v>
      </c>
      <c r="B223" s="70"/>
      <c r="C223" s="70">
        <v>0</v>
      </c>
      <c r="D223" s="70">
        <v>0</v>
      </c>
      <c r="E223" s="70">
        <v>19.790511846794971</v>
      </c>
      <c r="F223" s="70">
        <v>0</v>
      </c>
      <c r="G223" s="70">
        <v>42.231101564147423</v>
      </c>
      <c r="H223" s="70">
        <v>125.3347949324114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7.4918885829317388</v>
      </c>
      <c r="S223" s="70">
        <v>8.4770310466431074</v>
      </c>
      <c r="T223" s="70">
        <v>10.074652562222628</v>
      </c>
      <c r="U223" s="70">
        <v>9.5663157185084984</v>
      </c>
      <c r="V223" s="70">
        <v>9.2658517251063817</v>
      </c>
      <c r="W223" s="70">
        <v>10.210552603115492</v>
      </c>
      <c r="X223" s="70">
        <v>10.258603166062949</v>
      </c>
      <c r="Y223" s="70">
        <v>10.42136145693441</v>
      </c>
      <c r="Z223" s="70">
        <v>10.732389746692238</v>
      </c>
      <c r="AA223" s="70">
        <v>11.020170665959212</v>
      </c>
      <c r="AB223" s="70">
        <v>11.453621180049476</v>
      </c>
      <c r="AC223" s="70">
        <v>10.686352205632215</v>
      </c>
      <c r="AD223" s="70">
        <v>11.766575427714891</v>
      </c>
      <c r="AE223" s="70">
        <v>10.794319392189662</v>
      </c>
      <c r="AF223" s="70">
        <v>11.779293484605713</v>
      </c>
      <c r="AG223" s="70">
        <v>9.7843605072145383</v>
      </c>
      <c r="AH223" s="70">
        <v>8.812255104026061</v>
      </c>
      <c r="AI223" s="70">
        <v>9.8559331384302737</v>
      </c>
      <c r="AJ223" s="70">
        <v>9.8881316285348184</v>
      </c>
      <c r="AK223" s="70">
        <v>8.8963532637718661</v>
      </c>
      <c r="AL223" s="70">
        <v>11.909743271107203</v>
      </c>
      <c r="AM223" s="70">
        <v>12.95636637980625</v>
      </c>
      <c r="AN223" s="70">
        <v>12.773274834492009</v>
      </c>
      <c r="AO223" s="70">
        <v>14.035869448468603</v>
      </c>
      <c r="AP223" s="70">
        <v>13.084067799471088</v>
      </c>
      <c r="AQ223" s="70">
        <v>16.925046691607157</v>
      </c>
      <c r="AR223" s="70">
        <v>11.181240630089491</v>
      </c>
      <c r="AS223" s="70">
        <v>15.445593317426944</v>
      </c>
      <c r="AT223" s="70">
        <v>13.259396494549181</v>
      </c>
      <c r="AU223" s="70">
        <v>16.931021587516064</v>
      </c>
      <c r="AV223" s="70">
        <v>10.908549899080979</v>
      </c>
      <c r="AW223" s="70">
        <v>9.8312918193888645</v>
      </c>
      <c r="AX223" s="70">
        <v>13.798640783710278</v>
      </c>
      <c r="AY223" s="70">
        <v>7.7642127558400915</v>
      </c>
      <c r="AZ223" s="70">
        <v>11.725926839670423</v>
      </c>
    </row>
    <row r="224" spans="1:52" x14ac:dyDescent="0.35">
      <c r="A224" s="75" t="s">
        <v>907</v>
      </c>
      <c r="B224" s="70"/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1.8471331295445896E-3</v>
      </c>
      <c r="S224" s="70">
        <v>2.2979148412047117E-3</v>
      </c>
      <c r="T224" s="70">
        <v>2.8773856461051044E-3</v>
      </c>
      <c r="U224" s="70">
        <v>2.7766779102264025E-3</v>
      </c>
      <c r="V224" s="70">
        <v>2.7096565315112347E-3</v>
      </c>
      <c r="W224" s="70">
        <v>3.0844584630149736E-3</v>
      </c>
      <c r="X224" s="70">
        <v>3.1119110182668492E-3</v>
      </c>
      <c r="Y224" s="70">
        <v>3.160578556370427E-3</v>
      </c>
      <c r="Z224" s="70">
        <v>3.2404646781865245E-3</v>
      </c>
      <c r="AA224" s="70">
        <v>3.3699160829421984E-3</v>
      </c>
      <c r="AB224" s="70">
        <v>3.4901329453178274E-3</v>
      </c>
      <c r="AC224" s="70">
        <v>3.3042901532872645E-3</v>
      </c>
      <c r="AD224" s="70">
        <v>3.664504964491464E-3</v>
      </c>
      <c r="AE224" s="70">
        <v>3.3974555489924376E-3</v>
      </c>
      <c r="AF224" s="70">
        <v>3.7391916459100227E-3</v>
      </c>
      <c r="AG224" s="70">
        <v>3.1424373430528909E-3</v>
      </c>
      <c r="AH224" s="70">
        <v>2.8776937194070424E-3</v>
      </c>
      <c r="AI224" s="70">
        <v>3.3027599832306919E-3</v>
      </c>
      <c r="AJ224" s="70">
        <v>3.3269281083833967E-3</v>
      </c>
      <c r="AK224" s="70">
        <v>3.0801585353402291E-3</v>
      </c>
      <c r="AL224" s="70">
        <v>4.2283163746697798E-3</v>
      </c>
      <c r="AM224" s="70">
        <v>4.7441924628157193E-3</v>
      </c>
      <c r="AN224" s="70">
        <v>4.6400496470768281E-3</v>
      </c>
      <c r="AO224" s="70">
        <v>5.2451630642146264E-3</v>
      </c>
      <c r="AP224" s="70">
        <v>4.9561927102454066E-3</v>
      </c>
      <c r="AQ224" s="70">
        <v>6.7832184789448071E-3</v>
      </c>
      <c r="AR224" s="70">
        <v>4.6100849830648903E-3</v>
      </c>
      <c r="AS224" s="70">
        <v>6.7998029001243038E-3</v>
      </c>
      <c r="AT224" s="70">
        <v>8.920442968829068E-3</v>
      </c>
      <c r="AU224" s="70">
        <v>7.1855565604580299E-3</v>
      </c>
      <c r="AV224" s="70">
        <v>5.1726061803136535E-3</v>
      </c>
      <c r="AW224" s="70">
        <v>5.1891834352432442E-3</v>
      </c>
      <c r="AX224" s="70">
        <v>8.0381375070784598E-3</v>
      </c>
      <c r="AY224" s="70">
        <v>9.371658386970013E-3</v>
      </c>
      <c r="AZ224" s="70">
        <v>6.5705195423805774E-3</v>
      </c>
    </row>
    <row r="225" spans="1:52" x14ac:dyDescent="0.35">
      <c r="A225" s="75" t="s">
        <v>898</v>
      </c>
      <c r="B225" s="70"/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1.7465564157550559E-8</v>
      </c>
      <c r="S225" s="70">
        <v>3.2613272799246369E-8</v>
      </c>
      <c r="T225" s="70">
        <v>6.087707724701483E-8</v>
      </c>
      <c r="U225" s="70">
        <v>8.7339103648613297E-8</v>
      </c>
      <c r="V225" s="70">
        <v>1.2736086545529425E-7</v>
      </c>
      <c r="W225" s="70">
        <v>2.2033424753012398E-7</v>
      </c>
      <c r="X225" s="70">
        <v>3.3155345440348971E-7</v>
      </c>
      <c r="Y225" s="70">
        <v>5.0251981212586998E-7</v>
      </c>
      <c r="Z225" s="70">
        <v>7.6697750343808549E-7</v>
      </c>
      <c r="AA225" s="70">
        <v>1.1848043168668561E-6</v>
      </c>
      <c r="AB225" s="70">
        <v>1.8237361036977967E-6</v>
      </c>
      <c r="AC225" s="70">
        <v>2.5619204660033059E-6</v>
      </c>
      <c r="AD225" s="70">
        <v>4.1971868178472686E-6</v>
      </c>
      <c r="AE225" s="70">
        <v>5.7501329713915923E-6</v>
      </c>
      <c r="AF225" s="70">
        <v>9.2868473308985157E-6</v>
      </c>
      <c r="AG225" s="70">
        <v>1.1436001696677565E-5</v>
      </c>
      <c r="AH225" s="70">
        <v>1.5245586349074397E-5</v>
      </c>
      <c r="AI225" s="70">
        <v>2.5376578447363944E-5</v>
      </c>
      <c r="AJ225" s="70">
        <v>3.6875394825169834E-5</v>
      </c>
      <c r="AK225" s="70">
        <v>4.897902686301975E-5</v>
      </c>
      <c r="AL225" s="70">
        <v>9.5730063159959569E-5</v>
      </c>
      <c r="AM225" s="70">
        <v>1.5174739047414844E-4</v>
      </c>
      <c r="AN225" s="70">
        <v>2.0748763619635367E-4</v>
      </c>
      <c r="AO225" s="70">
        <v>3.2416394857990948E-4</v>
      </c>
      <c r="AP225" s="70">
        <v>4.1832549890499619E-4</v>
      </c>
      <c r="AQ225" s="70">
        <v>7.6773756508973802E-4</v>
      </c>
      <c r="AR225" s="70">
        <v>6.8861636230303769E-4</v>
      </c>
      <c r="AS225" s="70">
        <v>1.3177268766262878E-3</v>
      </c>
      <c r="AT225" s="70">
        <v>2.2024266038010816E-3</v>
      </c>
      <c r="AU225" s="70">
        <v>2.21294677764157E-3</v>
      </c>
      <c r="AV225" s="70">
        <v>1.9499463030821084E-3</v>
      </c>
      <c r="AW225" s="70">
        <v>2.3446675949484732E-3</v>
      </c>
      <c r="AX225" s="70">
        <v>4.2726165333105397E-3</v>
      </c>
      <c r="AY225" s="70">
        <v>5.7591557371649326E-3</v>
      </c>
      <c r="AZ225" s="70">
        <v>4.5786472228967626E-3</v>
      </c>
    </row>
    <row r="226" spans="1:52" x14ac:dyDescent="0.35">
      <c r="A226" s="75" t="s">
        <v>908</v>
      </c>
      <c r="B226" s="70"/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/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/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/>
      <c r="C229" s="68">
        <v>0</v>
      </c>
      <c r="D229" s="68">
        <v>0</v>
      </c>
      <c r="E229" s="68">
        <v>0.1024424463746153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8">
        <v>1.3901065085617392E-2</v>
      </c>
      <c r="S229" s="68">
        <v>1.3945531715682693E-2</v>
      </c>
      <c r="T229" s="68">
        <v>1.2625410318937382E-2</v>
      </c>
      <c r="U229" s="68">
        <v>1.0993309117644732E-2</v>
      </c>
      <c r="V229" s="68">
        <v>1.0485686256110686E-2</v>
      </c>
      <c r="W229" s="68">
        <v>1.080268833374661E-2</v>
      </c>
      <c r="X229" s="68">
        <v>1.1069062961300414E-2</v>
      </c>
      <c r="Y229" s="68">
        <v>1.2473990210222915E-2</v>
      </c>
      <c r="Z229" s="68">
        <v>1.5158562433721712E-2</v>
      </c>
      <c r="AA229" s="68">
        <v>1.8331538361896268E-2</v>
      </c>
      <c r="AB229" s="68">
        <v>2.2675277217298118E-2</v>
      </c>
      <c r="AC229" s="68">
        <v>2.5666563021137456E-2</v>
      </c>
      <c r="AD229" s="68">
        <v>2.7842234048196305E-2</v>
      </c>
      <c r="AE229" s="68">
        <v>2.9494748021702377E-2</v>
      </c>
      <c r="AF229" s="68">
        <v>3.0646131993119718E-2</v>
      </c>
      <c r="AG229" s="68">
        <v>3.1969206711051079E-2</v>
      </c>
      <c r="AH229" s="68">
        <v>3.3709913586534856E-2</v>
      </c>
      <c r="AI229" s="68">
        <v>3.5494037763987858E-2</v>
      </c>
      <c r="AJ229" s="68">
        <v>3.7186044251384498E-2</v>
      </c>
      <c r="AK229" s="68">
        <v>3.8699694349306535E-2</v>
      </c>
      <c r="AL229" s="68">
        <v>4.0302347822953839E-2</v>
      </c>
      <c r="AM229" s="68">
        <v>4.2194346119618586E-2</v>
      </c>
      <c r="AN229" s="68">
        <v>0.73426016200962196</v>
      </c>
      <c r="AO229" s="68">
        <v>4.5797354159136112E-2</v>
      </c>
      <c r="AP229" s="68">
        <v>4.8067938662483607E-2</v>
      </c>
      <c r="AQ229" s="68">
        <v>5.032240449463532E-2</v>
      </c>
      <c r="AR229" s="68">
        <v>5.2574621537326845E-2</v>
      </c>
      <c r="AS229" s="68">
        <v>5.4742985136562165E-2</v>
      </c>
      <c r="AT229" s="68">
        <v>5.6816117382834097E-2</v>
      </c>
      <c r="AU229" s="68">
        <v>0.16308946641296629</v>
      </c>
      <c r="AV229" s="68">
        <v>6.4664797991470513E-2</v>
      </c>
      <c r="AW229" s="68">
        <v>6.6281285678213342E-2</v>
      </c>
      <c r="AX229" s="68">
        <v>6.7870416734027161E-2</v>
      </c>
      <c r="AY229" s="68">
        <v>6.9248204068039776E-2</v>
      </c>
      <c r="AZ229" s="68">
        <v>7.0241443709925244E-2</v>
      </c>
    </row>
    <row r="230" spans="1:52" x14ac:dyDescent="0.35">
      <c r="A230" s="75" t="s">
        <v>906</v>
      </c>
      <c r="B230" s="70"/>
      <c r="C230" s="70">
        <v>0</v>
      </c>
      <c r="D230" s="70">
        <v>0</v>
      </c>
      <c r="E230" s="70">
        <v>0.1024424463746153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0</v>
      </c>
      <c r="Q230" s="70">
        <v>0</v>
      </c>
      <c r="R230" s="70">
        <v>1.3897562416786077E-2</v>
      </c>
      <c r="S230" s="70">
        <v>1.3941962742288223E-2</v>
      </c>
      <c r="T230" s="70">
        <v>1.2622164941837696E-2</v>
      </c>
      <c r="U230" s="70">
        <v>1.0990474410603426E-2</v>
      </c>
      <c r="V230" s="70">
        <v>1.048295910050996E-2</v>
      </c>
      <c r="W230" s="70">
        <v>1.0799798306403034E-2</v>
      </c>
      <c r="X230" s="70">
        <v>1.1066080191371893E-2</v>
      </c>
      <c r="Y230" s="70">
        <v>1.2470609671298812E-2</v>
      </c>
      <c r="Z230" s="70">
        <v>1.5154456893539905E-2</v>
      </c>
      <c r="AA230" s="70">
        <v>1.832651960917208E-2</v>
      </c>
      <c r="AB230" s="70">
        <v>2.2668990523584155E-2</v>
      </c>
      <c r="AC230" s="70">
        <v>2.5659386666360706E-2</v>
      </c>
      <c r="AD230" s="70">
        <v>2.783433632889917E-2</v>
      </c>
      <c r="AE230" s="70">
        <v>2.9486258555726834E-2</v>
      </c>
      <c r="AF230" s="70">
        <v>3.0637206039763772E-2</v>
      </c>
      <c r="AG230" s="70">
        <v>3.1959693568105352E-2</v>
      </c>
      <c r="AH230" s="70">
        <v>3.3699646590981847E-2</v>
      </c>
      <c r="AI230" s="70">
        <v>3.5483022463778859E-2</v>
      </c>
      <c r="AJ230" s="70">
        <v>3.7174308684181645E-2</v>
      </c>
      <c r="AK230" s="70">
        <v>3.86871045020174E-2</v>
      </c>
      <c r="AL230" s="70">
        <v>4.0288973201154168E-2</v>
      </c>
      <c r="AM230" s="70">
        <v>4.2179817624917022E-2</v>
      </c>
      <c r="AN230" s="70">
        <v>0.73399683947612515</v>
      </c>
      <c r="AO230" s="70">
        <v>4.5780320730314225E-2</v>
      </c>
      <c r="AP230" s="70">
        <v>4.8048987170278286E-2</v>
      </c>
      <c r="AQ230" s="70">
        <v>5.0301304137727862E-2</v>
      </c>
      <c r="AR230" s="70">
        <v>5.2551233271728816E-2</v>
      </c>
      <c r="AS230" s="70">
        <v>5.4717034732842541E-2</v>
      </c>
      <c r="AT230" s="70">
        <v>5.6786643625123555E-2</v>
      </c>
      <c r="AU230" s="70">
        <v>0.16299614831370068</v>
      </c>
      <c r="AV230" s="70">
        <v>6.462321508479954E-2</v>
      </c>
      <c r="AW230" s="70">
        <v>6.6233360706662928E-2</v>
      </c>
      <c r="AX230" s="70">
        <v>6.7814514043602434E-2</v>
      </c>
      <c r="AY230" s="70">
        <v>6.9182908322815082E-2</v>
      </c>
      <c r="AZ230" s="70">
        <v>7.0164340704913536E-2</v>
      </c>
    </row>
    <row r="231" spans="1:52" x14ac:dyDescent="0.35">
      <c r="A231" s="75" t="s">
        <v>907</v>
      </c>
      <c r="B231" s="70"/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3.50266867964073E-6</v>
      </c>
      <c r="S231" s="70">
        <v>3.5689731193233888E-6</v>
      </c>
      <c r="T231" s="70">
        <v>3.2453766562982792E-6</v>
      </c>
      <c r="U231" s="70">
        <v>2.8347063566546154E-6</v>
      </c>
      <c r="V231" s="70">
        <v>2.7271544331922397E-6</v>
      </c>
      <c r="W231" s="70">
        <v>2.8900251278696331E-6</v>
      </c>
      <c r="X231" s="70">
        <v>2.9827658848876714E-6</v>
      </c>
      <c r="Y231" s="70">
        <v>3.3805308191790062E-6</v>
      </c>
      <c r="Z231" s="70">
        <v>4.1055228164224726E-6</v>
      </c>
      <c r="AA231" s="70">
        <v>5.0187153581780954E-6</v>
      </c>
      <c r="AB231" s="70">
        <v>6.2866113839338678E-6</v>
      </c>
      <c r="AC231" s="70">
        <v>7.1761898258063354E-6</v>
      </c>
      <c r="AD231" s="70">
        <v>7.8974020883098937E-6</v>
      </c>
      <c r="AE231" s="70">
        <v>8.4888707592134206E-6</v>
      </c>
      <c r="AF231" s="70">
        <v>8.924868376672896E-6</v>
      </c>
      <c r="AG231" s="70">
        <v>9.5111444589155558E-6</v>
      </c>
      <c r="AH231" s="70">
        <v>1.02632951827146E-5</v>
      </c>
      <c r="AI231" s="70">
        <v>1.100852684244482E-5</v>
      </c>
      <c r="AJ231" s="70">
        <v>1.1723349066068686E-5</v>
      </c>
      <c r="AK231" s="70">
        <v>1.2567834461761039E-5</v>
      </c>
      <c r="AL231" s="70">
        <v>1.3335779118936641E-5</v>
      </c>
      <c r="AM231" s="70">
        <v>1.4459231278068969E-5</v>
      </c>
      <c r="AN231" s="70">
        <v>2.6129335471092389E-4</v>
      </c>
      <c r="AO231" s="70">
        <v>1.6824909093180489E-5</v>
      </c>
      <c r="AP231" s="70">
        <v>1.8590363664013074E-5</v>
      </c>
      <c r="AQ231" s="70">
        <v>2.048984428476493E-5</v>
      </c>
      <c r="AR231" s="70">
        <v>2.2388798674982608E-5</v>
      </c>
      <c r="AS231" s="70">
        <v>2.4358303862598162E-5</v>
      </c>
      <c r="AT231" s="70">
        <v>2.6962075042854953E-5</v>
      </c>
      <c r="AU231" s="70">
        <v>8.2640646446128041E-5</v>
      </c>
      <c r="AV231" s="70">
        <v>3.5421699132691781E-5</v>
      </c>
      <c r="AW231" s="70">
        <v>3.9028876363017453E-5</v>
      </c>
      <c r="AX231" s="70">
        <v>4.3336885853142827E-5</v>
      </c>
      <c r="AY231" s="70">
        <v>4.8025252011155916E-5</v>
      </c>
      <c r="AZ231" s="70">
        <v>5.3742318976055199E-5</v>
      </c>
    </row>
    <row r="232" spans="1:52" x14ac:dyDescent="0.35">
      <c r="A232" s="75" t="s">
        <v>898</v>
      </c>
      <c r="B232" s="70"/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1.5167584922619076E-13</v>
      </c>
      <c r="S232" s="70">
        <v>2.7514634192732838E-13</v>
      </c>
      <c r="T232" s="70">
        <v>4.4338636352329907E-13</v>
      </c>
      <c r="U232" s="70">
        <v>6.8465146046569555E-13</v>
      </c>
      <c r="V232" s="70">
        <v>1.1675322371764541E-12</v>
      </c>
      <c r="W232" s="70">
        <v>2.215704378881661E-12</v>
      </c>
      <c r="X232" s="70">
        <v>4.0436341682981817E-12</v>
      </c>
      <c r="Y232" s="70">
        <v>8.104923690960821E-12</v>
      </c>
      <c r="Z232" s="70">
        <v>1.7365383660229739E-11</v>
      </c>
      <c r="AA232" s="70">
        <v>3.7366009874162202E-11</v>
      </c>
      <c r="AB232" s="70">
        <v>8.2330026698468599E-11</v>
      </c>
      <c r="AC232" s="70">
        <v>1.6495094696785772E-10</v>
      </c>
      <c r="AD232" s="70">
        <v>3.172088234465113E-10</v>
      </c>
      <c r="AE232" s="70">
        <v>5.9521633221057621E-10</v>
      </c>
      <c r="AF232" s="70">
        <v>1.0849792744727438E-9</v>
      </c>
      <c r="AG232" s="70">
        <v>1.9984868147531269E-9</v>
      </c>
      <c r="AH232" s="70">
        <v>3.7003702951620801E-9</v>
      </c>
      <c r="AI232" s="70">
        <v>6.773366553321805E-9</v>
      </c>
      <c r="AJ232" s="70">
        <v>1.2218136785367358E-8</v>
      </c>
      <c r="AK232" s="70">
        <v>2.2012827371426999E-8</v>
      </c>
      <c r="AL232" s="70">
        <v>3.8842680729877176E-8</v>
      </c>
      <c r="AM232" s="70">
        <v>6.9263423496361322E-8</v>
      </c>
      <c r="AN232" s="70">
        <v>2.0291787858737573E-6</v>
      </c>
      <c r="AO232" s="70">
        <v>2.0851972870427238E-7</v>
      </c>
      <c r="AP232" s="70">
        <v>3.6112854130344734E-7</v>
      </c>
      <c r="AQ232" s="70">
        <v>6.1051262269102807E-7</v>
      </c>
      <c r="AR232" s="70">
        <v>9.9946692304305182E-7</v>
      </c>
      <c r="AS232" s="70">
        <v>1.5920998570295273E-6</v>
      </c>
      <c r="AT232" s="70">
        <v>2.5116826676913406E-6</v>
      </c>
      <c r="AU232" s="70">
        <v>1.0677452819473932E-5</v>
      </c>
      <c r="AV232" s="70">
        <v>6.1612075382858444E-6</v>
      </c>
      <c r="AW232" s="70">
        <v>8.8960951873888083E-6</v>
      </c>
      <c r="AX232" s="70">
        <v>1.2565804571581601E-5</v>
      </c>
      <c r="AY232" s="70">
        <v>1.7270493213542174E-5</v>
      </c>
      <c r="AZ232" s="70">
        <v>2.3360686035663096E-5</v>
      </c>
    </row>
    <row r="233" spans="1:52" x14ac:dyDescent="0.35">
      <c r="A233" s="75" t="s">
        <v>908</v>
      </c>
      <c r="B233" s="70"/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/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/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/>
      <c r="C238" s="68">
        <v>0</v>
      </c>
      <c r="D238" s="68">
        <v>0</v>
      </c>
      <c r="E238" s="68">
        <v>0</v>
      </c>
      <c r="F238" s="68">
        <v>3.3854914448055524</v>
      </c>
      <c r="G238" s="68">
        <v>0</v>
      </c>
      <c r="H238" s="68">
        <v>0.96864138867505289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8">
        <v>2.6767541476333183</v>
      </c>
      <c r="S238" s="68">
        <v>2.6575533356186303</v>
      </c>
      <c r="T238" s="68">
        <v>2.5786877398875485</v>
      </c>
      <c r="U238" s="68">
        <v>2.4705752065660249</v>
      </c>
      <c r="V238" s="68">
        <v>2.4080350335807457</v>
      </c>
      <c r="W238" s="68">
        <v>2.4032749342879072</v>
      </c>
      <c r="X238" s="68">
        <v>3.4194173732994533</v>
      </c>
      <c r="Y238" s="68">
        <v>3.4564799282899017</v>
      </c>
      <c r="Z238" s="68">
        <v>3.518921951895976</v>
      </c>
      <c r="AA238" s="68">
        <v>2.5661338472199304</v>
      </c>
      <c r="AB238" s="68">
        <v>3.6523663733635781</v>
      </c>
      <c r="AC238" s="68">
        <v>2.6863870827915122</v>
      </c>
      <c r="AD238" s="68">
        <v>2.6950975748551396</v>
      </c>
      <c r="AE238" s="68">
        <v>2.6961379715424987</v>
      </c>
      <c r="AF238" s="68">
        <v>2.6922006812070975</v>
      </c>
      <c r="AG238" s="68">
        <v>2.6921861230495381</v>
      </c>
      <c r="AH238" s="68">
        <v>2.6941651654256162</v>
      </c>
      <c r="AI238" s="68">
        <v>2.6999953645914729</v>
      </c>
      <c r="AJ238" s="68">
        <v>2.7036023619964027</v>
      </c>
      <c r="AK238" s="68">
        <v>2.7023168560597384</v>
      </c>
      <c r="AL238" s="68">
        <v>2.7030092006882711</v>
      </c>
      <c r="AM238" s="68">
        <v>2.7106060622063803</v>
      </c>
      <c r="AN238" s="68">
        <v>1.7134978775642085</v>
      </c>
      <c r="AO238" s="68">
        <v>1.7202678570667729</v>
      </c>
      <c r="AP238" s="68">
        <v>1.7253071696097066</v>
      </c>
      <c r="AQ238" s="68">
        <v>1.7337301906288047</v>
      </c>
      <c r="AR238" s="68">
        <v>1.7394886897645707</v>
      </c>
      <c r="AS238" s="68">
        <v>1.741964475337042</v>
      </c>
      <c r="AT238" s="68">
        <v>4.2800417695292898</v>
      </c>
      <c r="AU238" s="68">
        <v>1.8011948584917548</v>
      </c>
      <c r="AV238" s="68">
        <v>0.84389803588834411</v>
      </c>
      <c r="AW238" s="68">
        <v>0.81113434018784858</v>
      </c>
      <c r="AX238" s="68">
        <v>0.79179154496996784</v>
      </c>
      <c r="AY238" s="68">
        <v>3.1570684094961905</v>
      </c>
      <c r="AZ238" s="68">
        <v>1.7239214780736489</v>
      </c>
    </row>
    <row r="239" spans="1:52" x14ac:dyDescent="0.35">
      <c r="A239" s="75" t="s">
        <v>906</v>
      </c>
      <c r="B239" s="70"/>
      <c r="C239" s="70">
        <v>0</v>
      </c>
      <c r="D239" s="70">
        <v>0</v>
      </c>
      <c r="E239" s="70">
        <v>0</v>
      </c>
      <c r="F239" s="70">
        <v>3.3854914448055524</v>
      </c>
      <c r="G239" s="70">
        <v>0</v>
      </c>
      <c r="H239" s="70">
        <v>0.96864138867505289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2.676040978806725</v>
      </c>
      <c r="S239" s="70">
        <v>2.6568383101689141</v>
      </c>
      <c r="T239" s="70">
        <v>2.577984182037123</v>
      </c>
      <c r="U239" s="70">
        <v>2.4698913185054745</v>
      </c>
      <c r="V239" s="70">
        <v>2.4073628850571045</v>
      </c>
      <c r="W239" s="70">
        <v>2.4026093771748589</v>
      </c>
      <c r="X239" s="70">
        <v>3.4184626389946628</v>
      </c>
      <c r="Y239" s="70">
        <v>3.4555044188703246</v>
      </c>
      <c r="Z239" s="70">
        <v>3.5179197596542826</v>
      </c>
      <c r="AA239" s="70">
        <v>2.5653937909435642</v>
      </c>
      <c r="AB239" s="70">
        <v>3.6513011116256116</v>
      </c>
      <c r="AC239" s="70">
        <v>2.685591679435448</v>
      </c>
      <c r="AD239" s="70">
        <v>2.6942879708587979</v>
      </c>
      <c r="AE239" s="70">
        <v>2.6953135527800827</v>
      </c>
      <c r="AF239" s="70">
        <v>2.6913625671863106</v>
      </c>
      <c r="AG239" s="70">
        <v>2.6913297389856963</v>
      </c>
      <c r="AH239" s="70">
        <v>2.6932877689698418</v>
      </c>
      <c r="AI239" s="70">
        <v>2.6990916910817138</v>
      </c>
      <c r="AJ239" s="70">
        <v>2.7026748002517516</v>
      </c>
      <c r="AK239" s="70">
        <v>2.7013577453352924</v>
      </c>
      <c r="AL239" s="70">
        <v>2.702013976665445</v>
      </c>
      <c r="AM239" s="70">
        <v>2.7095643680362289</v>
      </c>
      <c r="AN239" s="70">
        <v>1.712811888552398</v>
      </c>
      <c r="AO239" s="70">
        <v>1.7195420899344369</v>
      </c>
      <c r="AP239" s="70">
        <v>1.7245348203746369</v>
      </c>
      <c r="AQ239" s="70">
        <v>1.7329030347918759</v>
      </c>
      <c r="AR239" s="70">
        <v>1.7385949862923129</v>
      </c>
      <c r="AS239" s="70">
        <v>1.740993313347631</v>
      </c>
      <c r="AT239" s="70">
        <v>4.2774587996938651</v>
      </c>
      <c r="AU239" s="70">
        <v>1.7999970659137823</v>
      </c>
      <c r="AV239" s="70">
        <v>0.84327566653134012</v>
      </c>
      <c r="AW239" s="70">
        <v>0.81046459491551848</v>
      </c>
      <c r="AX239" s="70">
        <v>0.7910594215459481</v>
      </c>
      <c r="AY239" s="70">
        <v>3.153757431030531</v>
      </c>
      <c r="AZ239" s="70">
        <v>1.7218544064183436</v>
      </c>
    </row>
    <row r="240" spans="1:52" x14ac:dyDescent="0.35">
      <c r="A240" s="75" t="s">
        <v>907</v>
      </c>
      <c r="B240" s="70"/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7.1315320038679061E-4</v>
      </c>
      <c r="S240" s="70">
        <v>7.1500262128537141E-4</v>
      </c>
      <c r="T240" s="70">
        <v>7.0352527538841334E-4</v>
      </c>
      <c r="U240" s="70">
        <v>6.8384225966074748E-4</v>
      </c>
      <c r="V240" s="70">
        <v>6.7208327705725818E-4</v>
      </c>
      <c r="W240" s="70">
        <v>6.6546297019661924E-4</v>
      </c>
      <c r="X240" s="70">
        <v>9.5453943966173705E-4</v>
      </c>
      <c r="Y240" s="70">
        <v>9.7522272270911487E-4</v>
      </c>
      <c r="Z240" s="70">
        <v>1.001768841028935E-3</v>
      </c>
      <c r="AA240" s="70">
        <v>7.3960892165394749E-4</v>
      </c>
      <c r="AB240" s="70">
        <v>1.0643411749116096E-3</v>
      </c>
      <c r="AC240" s="70">
        <v>7.944253621765796E-4</v>
      </c>
      <c r="AD240" s="70">
        <v>8.0819299328446456E-4</v>
      </c>
      <c r="AE240" s="70">
        <v>8.2239030137798528E-4</v>
      </c>
      <c r="AF240" s="70">
        <v>8.3521962472187677E-4</v>
      </c>
      <c r="AG240" s="70">
        <v>8.5225851738342511E-4</v>
      </c>
      <c r="AH240" s="70">
        <v>8.7153733017135784E-4</v>
      </c>
      <c r="AI240" s="70">
        <v>8.9537784844261981E-4</v>
      </c>
      <c r="AJ240" s="70">
        <v>9.1592448958352957E-4</v>
      </c>
      <c r="AK240" s="70">
        <v>9.4284396367096742E-4</v>
      </c>
      <c r="AL240" s="70">
        <v>9.7258630614535299E-4</v>
      </c>
      <c r="AM240" s="70">
        <v>1.0103086831365019E-3</v>
      </c>
      <c r="AN240" s="70">
        <v>6.5892113696845505E-4</v>
      </c>
      <c r="AO240" s="70">
        <v>6.8877952082594209E-4</v>
      </c>
      <c r="AP240" s="70">
        <v>7.2217369363734136E-4</v>
      </c>
      <c r="AQ240" s="70">
        <v>7.5989442859554631E-4</v>
      </c>
      <c r="AR240" s="70">
        <v>8.0413401938624854E-4</v>
      </c>
      <c r="AS240" s="70">
        <v>8.5322107375707167E-4</v>
      </c>
      <c r="AT240" s="70">
        <v>2.2086451363591761E-3</v>
      </c>
      <c r="AU240" s="70">
        <v>9.9446218956801839E-4</v>
      </c>
      <c r="AV240" s="70">
        <v>5.0057346041838813E-4</v>
      </c>
      <c r="AW240" s="70">
        <v>5.2094116484544472E-4</v>
      </c>
      <c r="AX240" s="70">
        <v>5.5017343867826347E-4</v>
      </c>
      <c r="AY240" s="70">
        <v>2.4026762377524135E-3</v>
      </c>
      <c r="AZ240" s="70">
        <v>1.4483479369709507E-3</v>
      </c>
    </row>
    <row r="241" spans="1:52" x14ac:dyDescent="0.35">
      <c r="A241" s="75" t="s">
        <v>898</v>
      </c>
      <c r="B241" s="70"/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1.5626206380879283E-8</v>
      </c>
      <c r="S241" s="70">
        <v>2.28284307503605E-8</v>
      </c>
      <c r="T241" s="70">
        <v>3.257503725417557E-8</v>
      </c>
      <c r="U241" s="70">
        <v>4.5800889549297043E-8</v>
      </c>
      <c r="V241" s="70">
        <v>6.5246583551816698E-8</v>
      </c>
      <c r="W241" s="70">
        <v>9.414285183343611E-8</v>
      </c>
      <c r="X241" s="70">
        <v>1.9486512856282931E-7</v>
      </c>
      <c r="Y241" s="70">
        <v>2.8669686809012607E-7</v>
      </c>
      <c r="Z241" s="70">
        <v>4.2340066452853407E-7</v>
      </c>
      <c r="AA241" s="70">
        <v>4.4735471249622021E-7</v>
      </c>
      <c r="AB241" s="70">
        <v>9.2056305461091885E-7</v>
      </c>
      <c r="AC241" s="70">
        <v>9.7799388756295075E-7</v>
      </c>
      <c r="AD241" s="70">
        <v>1.4110030572762436E-6</v>
      </c>
      <c r="AE241" s="70">
        <v>2.0284610376371892E-6</v>
      </c>
      <c r="AF241" s="70">
        <v>2.8943960651938661E-6</v>
      </c>
      <c r="AG241" s="70">
        <v>4.125546458098268E-6</v>
      </c>
      <c r="AH241" s="70">
        <v>5.8591256029848332E-6</v>
      </c>
      <c r="AI241" s="70">
        <v>8.2956613165395506E-6</v>
      </c>
      <c r="AJ241" s="70">
        <v>1.1637255067669572E-5</v>
      </c>
      <c r="AK241" s="70">
        <v>1.6266760774811573E-5</v>
      </c>
      <c r="AL241" s="70">
        <v>2.263771668094637E-5</v>
      </c>
      <c r="AM241" s="70">
        <v>3.1385487015230063E-5</v>
      </c>
      <c r="AN241" s="70">
        <v>2.7067874841857906E-5</v>
      </c>
      <c r="AO241" s="70">
        <v>3.6987611510122409E-5</v>
      </c>
      <c r="AP241" s="70">
        <v>5.017554143245057E-5</v>
      </c>
      <c r="AQ241" s="70">
        <v>6.7261408333208533E-5</v>
      </c>
      <c r="AR241" s="70">
        <v>8.9569452871421796E-5</v>
      </c>
      <c r="AS241" s="70">
        <v>1.1794091565393874E-4</v>
      </c>
      <c r="AT241" s="70">
        <v>3.7432469906598516E-4</v>
      </c>
      <c r="AU241" s="70">
        <v>2.0333038840442911E-4</v>
      </c>
      <c r="AV241" s="70">
        <v>1.2179589658554163E-4</v>
      </c>
      <c r="AW241" s="70">
        <v>1.4880410748467404E-4</v>
      </c>
      <c r="AX241" s="70">
        <v>1.8194998534143544E-4</v>
      </c>
      <c r="AY241" s="70">
        <v>9.0830222790727296E-4</v>
      </c>
      <c r="AZ241" s="70">
        <v>6.1872371833436547E-4</v>
      </c>
    </row>
    <row r="242" spans="1:52" x14ac:dyDescent="0.35">
      <c r="A242" s="75" t="s">
        <v>908</v>
      </c>
      <c r="B242" s="70"/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/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/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/>
      <c r="C245" s="68">
        <v>5.9896398100344364</v>
      </c>
      <c r="D245" s="68">
        <v>0</v>
      </c>
      <c r="E245" s="68">
        <v>0</v>
      </c>
      <c r="F245" s="68">
        <v>0</v>
      </c>
      <c r="G245" s="68">
        <v>0</v>
      </c>
      <c r="H245" s="68">
        <v>3.4073437674885625</v>
      </c>
      <c r="I245" s="68">
        <v>6.6177519881559661</v>
      </c>
      <c r="J245" s="68">
        <v>34.412559025520842</v>
      </c>
      <c r="K245" s="68">
        <v>1.3537062248027922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8">
        <v>2.9007195139281952</v>
      </c>
      <c r="S245" s="68">
        <v>2.8828901401248572</v>
      </c>
      <c r="T245" s="68">
        <v>2.8001063545834199</v>
      </c>
      <c r="U245" s="68">
        <v>2.6842596967610182</v>
      </c>
      <c r="V245" s="68">
        <v>1.6147330699264726</v>
      </c>
      <c r="W245" s="68">
        <v>2.6024406023609288</v>
      </c>
      <c r="X245" s="68">
        <v>2.6138989121625968</v>
      </c>
      <c r="Y245" s="68">
        <v>1.6520374588063902</v>
      </c>
      <c r="Z245" s="68">
        <v>2.7248415001449757</v>
      </c>
      <c r="AA245" s="68">
        <v>1.7872702923893655</v>
      </c>
      <c r="AB245" s="68">
        <v>2.8957673788928417</v>
      </c>
      <c r="AC245" s="68">
        <v>1.9448553265307567</v>
      </c>
      <c r="AD245" s="68">
        <v>1.9624514728619291</v>
      </c>
      <c r="AE245" s="68">
        <v>2.9677255040163426</v>
      </c>
      <c r="AF245" s="68">
        <v>2.9629453747015759</v>
      </c>
      <c r="AG245" s="68">
        <v>1.962781991370818</v>
      </c>
      <c r="AH245" s="68">
        <v>2.9677810278792407</v>
      </c>
      <c r="AI245" s="68">
        <v>2.9761936858292728</v>
      </c>
      <c r="AJ245" s="68">
        <v>2.9816565330228149</v>
      </c>
      <c r="AK245" s="68">
        <v>1.9814042622018917</v>
      </c>
      <c r="AL245" s="68">
        <v>2.9824669816865566</v>
      </c>
      <c r="AM245" s="68">
        <v>2.9914773097376748</v>
      </c>
      <c r="AN245" s="68">
        <v>2.9955316860093717</v>
      </c>
      <c r="AO245" s="68">
        <v>2.0057165667577688</v>
      </c>
      <c r="AP245" s="68">
        <v>2.0142032985199307</v>
      </c>
      <c r="AQ245" s="68">
        <v>3.026219726909432</v>
      </c>
      <c r="AR245" s="68">
        <v>3.0342150595860748</v>
      </c>
      <c r="AS245" s="68">
        <v>2.0387869970929131</v>
      </c>
      <c r="AT245" s="68">
        <v>5.1452370840298292</v>
      </c>
      <c r="AU245" s="68">
        <v>5.0957018077088208</v>
      </c>
      <c r="AV245" s="68">
        <v>3.160399285943214</v>
      </c>
      <c r="AW245" s="68">
        <v>1.1252230285586506</v>
      </c>
      <c r="AX245" s="68">
        <v>2.1057980661755384</v>
      </c>
      <c r="AY245" s="68">
        <v>1.0877423861296336</v>
      </c>
      <c r="AZ245" s="68">
        <v>3.4786600121695699</v>
      </c>
    </row>
    <row r="246" spans="1:52" x14ac:dyDescent="0.35">
      <c r="A246" s="75" t="s">
        <v>906</v>
      </c>
      <c r="B246" s="70"/>
      <c r="C246" s="70">
        <v>5.9896398100344364</v>
      </c>
      <c r="D246" s="70">
        <v>0</v>
      </c>
      <c r="E246" s="70">
        <v>0</v>
      </c>
      <c r="F246" s="70">
        <v>0</v>
      </c>
      <c r="G246" s="70">
        <v>0</v>
      </c>
      <c r="H246" s="70">
        <v>3.4073437674885625</v>
      </c>
      <c r="I246" s="70">
        <v>6.6177519881559661</v>
      </c>
      <c r="J246" s="70">
        <v>34.412559025520842</v>
      </c>
      <c r="K246" s="70">
        <v>1.3537062248027922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2.8999034375158668</v>
      </c>
      <c r="S246" s="70">
        <v>2.8820734181130154</v>
      </c>
      <c r="T246" s="70">
        <v>2.7993015738580747</v>
      </c>
      <c r="U246" s="70">
        <v>2.6834770347017494</v>
      </c>
      <c r="V246" s="70">
        <v>1.6142585869047703</v>
      </c>
      <c r="W246" s="70">
        <v>2.601683999087252</v>
      </c>
      <c r="X246" s="70">
        <v>2.6131328084789449</v>
      </c>
      <c r="Y246" s="70">
        <v>1.6515487043080923</v>
      </c>
      <c r="Z246" s="70">
        <v>2.724027698370278</v>
      </c>
      <c r="AA246" s="70">
        <v>1.7867304175520029</v>
      </c>
      <c r="AB246" s="70">
        <v>2.8948824706229481</v>
      </c>
      <c r="AC246" s="70">
        <v>1.9442530171118437</v>
      </c>
      <c r="AD246" s="70">
        <v>1.9618350287876005</v>
      </c>
      <c r="AE246" s="70">
        <v>2.9667779021179745</v>
      </c>
      <c r="AF246" s="70">
        <v>2.9619817244117224</v>
      </c>
      <c r="AG246" s="70">
        <v>1.9621303282055547</v>
      </c>
      <c r="AH246" s="70">
        <v>2.9667734622131272</v>
      </c>
      <c r="AI246" s="70">
        <v>2.9751571756031816</v>
      </c>
      <c r="AJ246" s="70">
        <v>2.9805874468941105</v>
      </c>
      <c r="AK246" s="70">
        <v>1.9806700257233723</v>
      </c>
      <c r="AL246" s="70">
        <v>2.9813211512933551</v>
      </c>
      <c r="AM246" s="70">
        <v>2.9902771045474137</v>
      </c>
      <c r="AN246" s="70">
        <v>2.994270864961651</v>
      </c>
      <c r="AO246" s="70">
        <v>2.0048249824102378</v>
      </c>
      <c r="AP246" s="70">
        <v>2.013250345879642</v>
      </c>
      <c r="AQ246" s="70">
        <v>3.0246844900531697</v>
      </c>
      <c r="AR246" s="70">
        <v>3.0325529391495269</v>
      </c>
      <c r="AS246" s="70">
        <v>2.0375679372212243</v>
      </c>
      <c r="AT246" s="70">
        <v>5.1418573802350824</v>
      </c>
      <c r="AU246" s="70">
        <v>5.0919867659156086</v>
      </c>
      <c r="AV246" s="70">
        <v>3.1578220303275231</v>
      </c>
      <c r="AW246" s="70">
        <v>1.1241908332802977</v>
      </c>
      <c r="AX246" s="70">
        <v>2.1036067100338758</v>
      </c>
      <c r="AY246" s="70">
        <v>1.0864492262272125</v>
      </c>
      <c r="AZ246" s="70">
        <v>3.4739054232839233</v>
      </c>
    </row>
    <row r="247" spans="1:52" x14ac:dyDescent="0.35">
      <c r="A247" s="75" t="s">
        <v>907</v>
      </c>
      <c r="B247" s="70"/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8.1605203743519237E-4</v>
      </c>
      <c r="S247" s="70">
        <v>8.166864748898687E-4</v>
      </c>
      <c r="T247" s="70">
        <v>8.0472987662059145E-4</v>
      </c>
      <c r="U247" s="70">
        <v>7.8259054613984526E-4</v>
      </c>
      <c r="V247" s="70">
        <v>4.7442023857746207E-4</v>
      </c>
      <c r="W247" s="70">
        <v>7.5645711667930878E-4</v>
      </c>
      <c r="X247" s="70">
        <v>7.6589025243956207E-4</v>
      </c>
      <c r="Y247" s="70">
        <v>4.8855823395805903E-4</v>
      </c>
      <c r="Z247" s="70">
        <v>8.1333255624435987E-4</v>
      </c>
      <c r="AA247" s="70">
        <v>5.3942951343424034E-4</v>
      </c>
      <c r="AB247" s="70">
        <v>8.8386447144281214E-4</v>
      </c>
      <c r="AC247" s="70">
        <v>6.0129696484723073E-4</v>
      </c>
      <c r="AD247" s="70">
        <v>6.1497690996540125E-4</v>
      </c>
      <c r="AE247" s="70">
        <v>9.4441338900971567E-4</v>
      </c>
      <c r="AF247" s="70">
        <v>9.5911022301578552E-4</v>
      </c>
      <c r="AG247" s="70">
        <v>6.4738000186940017E-4</v>
      </c>
      <c r="AH247" s="70">
        <v>9.9841207872577065E-4</v>
      </c>
      <c r="AI247" s="70">
        <v>1.0235766303669856E-3</v>
      </c>
      <c r="AJ247" s="70">
        <v>1.050911319574967E-3</v>
      </c>
      <c r="AK247" s="70">
        <v>7.1737059646558021E-4</v>
      </c>
      <c r="AL247" s="70">
        <v>1.11063926422373E-3</v>
      </c>
      <c r="AM247" s="70">
        <v>1.1514386142308262E-3</v>
      </c>
      <c r="AN247" s="70">
        <v>1.1939389522778448E-3</v>
      </c>
      <c r="AO247" s="70">
        <v>8.3069359508414122E-4</v>
      </c>
      <c r="AP247" s="70">
        <v>8.7032360017075456E-4</v>
      </c>
      <c r="AQ247" s="70">
        <v>1.3695676360981433E-3</v>
      </c>
      <c r="AR247" s="70">
        <v>1.4425805123784194E-3</v>
      </c>
      <c r="AS247" s="70">
        <v>1.0252860663687211E-3</v>
      </c>
      <c r="AT247" s="70">
        <v>2.7441155299497036E-3</v>
      </c>
      <c r="AU247" s="70">
        <v>2.903452371300394E-3</v>
      </c>
      <c r="AV247" s="70">
        <v>1.934193407278352E-3</v>
      </c>
      <c r="AW247" s="70">
        <v>7.4244466338948515E-4</v>
      </c>
      <c r="AX247" s="70">
        <v>1.5094140840260272E-3</v>
      </c>
      <c r="AY247" s="70">
        <v>8.5240790849706925E-4</v>
      </c>
      <c r="AZ247" s="70">
        <v>3.0011316672262133E-3</v>
      </c>
    </row>
    <row r="248" spans="1:52" x14ac:dyDescent="0.35">
      <c r="A248" s="75" t="s">
        <v>898</v>
      </c>
      <c r="B248" s="70"/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2.437489302186739E-8</v>
      </c>
      <c r="S248" s="70">
        <v>3.5536951917789987E-8</v>
      </c>
      <c r="T248" s="70">
        <v>5.0848724656627715E-8</v>
      </c>
      <c r="U248" s="70">
        <v>7.1513128550735E-8</v>
      </c>
      <c r="V248" s="70">
        <v>6.2783124994903976E-8</v>
      </c>
      <c r="W248" s="70">
        <v>1.4615699758740651E-7</v>
      </c>
      <c r="X248" s="70">
        <v>2.1343121246542962E-7</v>
      </c>
      <c r="Y248" s="70">
        <v>1.9626433984464879E-7</v>
      </c>
      <c r="Z248" s="70">
        <v>4.6921845359034148E-7</v>
      </c>
      <c r="AA248" s="70">
        <v>4.4532392836890384E-7</v>
      </c>
      <c r="AB248" s="70">
        <v>1.0437984505891188E-6</v>
      </c>
      <c r="AC248" s="70">
        <v>1.0124540656159359E-6</v>
      </c>
      <c r="AD248" s="70">
        <v>1.4671643630946916E-6</v>
      </c>
      <c r="AE248" s="70">
        <v>3.1885093582554261E-6</v>
      </c>
      <c r="AF248" s="70">
        <v>4.5400668377572371E-6</v>
      </c>
      <c r="AG248" s="70">
        <v>4.2831633940194003E-6</v>
      </c>
      <c r="AH248" s="70">
        <v>9.1535873878056198E-6</v>
      </c>
      <c r="AI248" s="70">
        <v>1.2933595724181065E-5</v>
      </c>
      <c r="AJ248" s="70">
        <v>1.817480912909954E-5</v>
      </c>
      <c r="AK248" s="70">
        <v>1.6865882053824561E-5</v>
      </c>
      <c r="AL248" s="70">
        <v>3.519112897772559E-5</v>
      </c>
      <c r="AM248" s="70">
        <v>4.8766576030406561E-5</v>
      </c>
      <c r="AN248" s="70">
        <v>6.6882095442923056E-5</v>
      </c>
      <c r="AO248" s="70">
        <v>6.0890752446980755E-5</v>
      </c>
      <c r="AP248" s="70">
        <v>8.2629040118055333E-5</v>
      </c>
      <c r="AQ248" s="70">
        <v>1.6566922016404985E-4</v>
      </c>
      <c r="AR248" s="70">
        <v>2.1953992416917203E-4</v>
      </c>
      <c r="AS248" s="70">
        <v>1.937738053200942E-4</v>
      </c>
      <c r="AT248" s="70">
        <v>6.355882647972556E-4</v>
      </c>
      <c r="AU248" s="70">
        <v>8.1158942191162124E-4</v>
      </c>
      <c r="AV248" s="70">
        <v>6.4306220841248965E-4</v>
      </c>
      <c r="AW248" s="70">
        <v>2.8975061496356409E-4</v>
      </c>
      <c r="AX248" s="70">
        <v>6.8194205763635624E-4</v>
      </c>
      <c r="AY248" s="70">
        <v>4.4075199392403099E-4</v>
      </c>
      <c r="AZ248" s="70">
        <v>1.753457218420506E-3</v>
      </c>
    </row>
    <row r="249" spans="1:52" x14ac:dyDescent="0.35">
      <c r="A249" s="75" t="s">
        <v>908</v>
      </c>
      <c r="B249" s="70"/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/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/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95" activePane="bottomRight" state="frozen"/>
      <selection activeCell="B2" sqref="B2"/>
      <selection pane="topRight" activeCell="B2" sqref="B2"/>
      <selection pane="bottomLeft" activeCell="B2" sqref="B2"/>
      <selection pane="bottomRight" activeCell="D256" sqref="D256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914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/>
      <c r="C5" s="49">
        <f>'TRA_Inv EU28'!C5-'TRA_Inv UK'!C5</f>
        <v>18081159</v>
      </c>
      <c r="D5" s="49">
        <f>'TRA_Inv EU28'!D5-'TRA_Inv UK'!D5</f>
        <v>17282152</v>
      </c>
      <c r="E5" s="49">
        <f>'TRA_Inv EU28'!E5-'TRA_Inv UK'!E5</f>
        <v>17259204</v>
      </c>
      <c r="F5" s="49">
        <f>'TRA_Inv EU28'!F5-'TRA_Inv UK'!F5</f>
        <v>18027755</v>
      </c>
      <c r="G5" s="49">
        <f>'TRA_Inv EU28'!G5-'TRA_Inv UK'!G5</f>
        <v>18853255</v>
      </c>
      <c r="H5" s="49">
        <f>'TRA_Inv EU28'!H5-'TRA_Inv UK'!H5</f>
        <v>20000870</v>
      </c>
      <c r="I5" s="49">
        <f>'TRA_Inv EU28'!I5-'TRA_Inv UK'!I5</f>
        <v>20758222</v>
      </c>
      <c r="J5" s="49">
        <f>'TRA_Inv EU28'!J5-'TRA_Inv UK'!J5</f>
        <v>19850988</v>
      </c>
      <c r="K5" s="49">
        <f>'TRA_Inv EU28'!K5-'TRA_Inv UK'!K5</f>
        <v>17804719</v>
      </c>
      <c r="L5" s="49">
        <f>'TRA_Inv EU28'!L5-'TRA_Inv UK'!L5</f>
        <v>16987100</v>
      </c>
      <c r="M5" s="49">
        <f>'TRA_Inv EU28'!M5-'TRA_Inv UK'!M5</f>
        <v>16862216</v>
      </c>
      <c r="N5" s="49">
        <f>'TRA_Inv EU28'!N5-'TRA_Inv UK'!N5</f>
        <v>15508018</v>
      </c>
      <c r="O5" s="49">
        <f>'TRA_Inv EU28'!O5-'TRA_Inv UK'!O5</f>
        <v>15566575</v>
      </c>
      <c r="P5" s="49">
        <f>'TRA_Inv EU28'!P5-'TRA_Inv UK'!P5</f>
        <v>16150544</v>
      </c>
      <c r="Q5" s="49">
        <f>'TRA_Inv EU28'!Q5-'TRA_Inv UK'!Q5</f>
        <v>17854242</v>
      </c>
      <c r="R5" s="49">
        <f>'TRA_Inv EU28'!R5-'TRA_Inv UK'!R5</f>
        <v>18687949</v>
      </c>
      <c r="S5" s="49">
        <f>'TRA_Inv EU28'!S5-'TRA_Inv UK'!S5</f>
        <v>20263425</v>
      </c>
      <c r="T5" s="49">
        <f>'TRA_Inv EU28'!T5-'TRA_Inv UK'!T5</f>
        <v>20992023</v>
      </c>
      <c r="U5" s="49">
        <f>'TRA_Inv EU28'!U5-'TRA_Inv UK'!U5</f>
        <v>21978709</v>
      </c>
      <c r="V5" s="49">
        <f>'TRA_Inv EU28'!V5-'TRA_Inv UK'!V5</f>
        <v>22628027</v>
      </c>
      <c r="W5" s="49">
        <f>'TRA_Inv EU28'!W5-'TRA_Inv UK'!W5</f>
        <v>23912739</v>
      </c>
      <c r="X5" s="49">
        <f>'TRA_Inv EU28'!X5-'TRA_Inv UK'!X5</f>
        <v>25115944</v>
      </c>
      <c r="Y5" s="49">
        <f>'TRA_Inv EU28'!Y5-'TRA_Inv UK'!Y5</f>
        <v>25576897</v>
      </c>
      <c r="Z5" s="49">
        <f>'TRA_Inv EU28'!Z5-'TRA_Inv UK'!Z5</f>
        <v>25789895</v>
      </c>
      <c r="AA5" s="49">
        <f>'TRA_Inv EU28'!AA5-'TRA_Inv UK'!AA5</f>
        <v>26011407</v>
      </c>
      <c r="AB5" s="49">
        <f>'TRA_Inv EU28'!AB5-'TRA_Inv UK'!AB5</f>
        <v>25616709</v>
      </c>
      <c r="AC5" s="49">
        <f>'TRA_Inv EU28'!AC5-'TRA_Inv UK'!AC5</f>
        <v>25506880</v>
      </c>
      <c r="AD5" s="49">
        <f>'TRA_Inv EU28'!AD5-'TRA_Inv UK'!AD5</f>
        <v>25657782</v>
      </c>
      <c r="AE5" s="49">
        <f>'TRA_Inv EU28'!AE5-'TRA_Inv UK'!AE5</f>
        <v>25567662</v>
      </c>
      <c r="AF5" s="49">
        <f>'TRA_Inv EU28'!AF5-'TRA_Inv UK'!AF5</f>
        <v>25720411</v>
      </c>
      <c r="AG5" s="49">
        <f>'TRA_Inv EU28'!AG5-'TRA_Inv UK'!AG5</f>
        <v>25960870</v>
      </c>
      <c r="AH5" s="49">
        <f>'TRA_Inv EU28'!AH5-'TRA_Inv UK'!AH5</f>
        <v>26306482</v>
      </c>
      <c r="AI5" s="49">
        <f>'TRA_Inv EU28'!AI5-'TRA_Inv UK'!AI5</f>
        <v>26834831</v>
      </c>
      <c r="AJ5" s="49">
        <f>'TRA_Inv EU28'!AJ5-'TRA_Inv UK'!AJ5</f>
        <v>27344731</v>
      </c>
      <c r="AK5" s="49">
        <f>'TRA_Inv EU28'!AK5-'TRA_Inv UK'!AK5</f>
        <v>27870113</v>
      </c>
      <c r="AL5" s="49">
        <f>'TRA_Inv EU28'!AL5-'TRA_Inv UK'!AL5</f>
        <v>28374893</v>
      </c>
      <c r="AM5" s="49">
        <f>'TRA_Inv EU28'!AM5-'TRA_Inv UK'!AM5</f>
        <v>28890689</v>
      </c>
      <c r="AN5" s="49">
        <f>'TRA_Inv EU28'!AN5-'TRA_Inv UK'!AN5</f>
        <v>29335221</v>
      </c>
      <c r="AO5" s="49">
        <f>'TRA_Inv EU28'!AO5-'TRA_Inv UK'!AO5</f>
        <v>29692601</v>
      </c>
      <c r="AP5" s="49">
        <f>'TRA_Inv EU28'!AP5-'TRA_Inv UK'!AP5</f>
        <v>30072094</v>
      </c>
      <c r="AQ5" s="49">
        <f>'TRA_Inv EU28'!AQ5-'TRA_Inv UK'!AQ5</f>
        <v>30460034</v>
      </c>
      <c r="AR5" s="49">
        <f>'TRA_Inv EU28'!AR5-'TRA_Inv UK'!AR5</f>
        <v>30819710</v>
      </c>
      <c r="AS5" s="49">
        <f>'TRA_Inv EU28'!AS5-'TRA_Inv UK'!AS5</f>
        <v>31196529</v>
      </c>
      <c r="AT5" s="49">
        <f>'TRA_Inv EU28'!AT5-'TRA_Inv UK'!AT5</f>
        <v>31621855</v>
      </c>
      <c r="AU5" s="49">
        <f>'TRA_Inv EU28'!AU5-'TRA_Inv UK'!AU5</f>
        <v>32038379</v>
      </c>
      <c r="AV5" s="49">
        <f>'TRA_Inv EU28'!AV5-'TRA_Inv UK'!AV5</f>
        <v>32447751</v>
      </c>
      <c r="AW5" s="49">
        <f>'TRA_Inv EU28'!AW5-'TRA_Inv UK'!AW5</f>
        <v>32890804</v>
      </c>
      <c r="AX5" s="49">
        <f>'TRA_Inv EU28'!AX5-'TRA_Inv UK'!AX5</f>
        <v>33352887</v>
      </c>
      <c r="AY5" s="49">
        <f>'TRA_Inv EU28'!AY5-'TRA_Inv UK'!AY5</f>
        <v>33848632</v>
      </c>
      <c r="AZ5" s="49">
        <f>'TRA_Inv EU28'!AZ5-'TRA_Inv UK'!AZ5</f>
        <v>34352003</v>
      </c>
    </row>
    <row r="6" spans="1:52" x14ac:dyDescent="0.35">
      <c r="A6" s="50" t="s">
        <v>859</v>
      </c>
      <c r="B6" s="51"/>
      <c r="C6" s="51">
        <f>'TRA_Inv EU28'!C6-'TRA_Inv UK'!C6</f>
        <v>2184116</v>
      </c>
      <c r="D6" s="51">
        <f>'TRA_Inv EU28'!D6-'TRA_Inv UK'!D6</f>
        <v>2527132</v>
      </c>
      <c r="E6" s="51">
        <f>'TRA_Inv EU28'!E6-'TRA_Inv UK'!E6</f>
        <v>2205945</v>
      </c>
      <c r="F6" s="51">
        <f>'TRA_Inv EU28'!F6-'TRA_Inv UK'!F6</f>
        <v>2251265</v>
      </c>
      <c r="G6" s="51">
        <f>'TRA_Inv EU28'!G6-'TRA_Inv UK'!G6</f>
        <v>2731397</v>
      </c>
      <c r="H6" s="51">
        <f>'TRA_Inv EU28'!H6-'TRA_Inv UK'!H6</f>
        <v>2953416</v>
      </c>
      <c r="I6" s="51">
        <f>'TRA_Inv EU28'!I6-'TRA_Inv UK'!I6</f>
        <v>2960093</v>
      </c>
      <c r="J6" s="51">
        <f>'TRA_Inv EU28'!J6-'TRA_Inv UK'!J6</f>
        <v>3269388</v>
      </c>
      <c r="K6" s="51">
        <f>'TRA_Inv EU28'!K6-'TRA_Inv UK'!K6</f>
        <v>2392635</v>
      </c>
      <c r="L6" s="51">
        <f>'TRA_Inv EU28'!L6-'TRA_Inv UK'!L6</f>
        <v>1993801</v>
      </c>
      <c r="M6" s="51">
        <f>'TRA_Inv EU28'!M6-'TRA_Inv UK'!M6</f>
        <v>2004351</v>
      </c>
      <c r="N6" s="51">
        <f>'TRA_Inv EU28'!N6-'TRA_Inv UK'!N6</f>
        <v>1663013</v>
      </c>
      <c r="O6" s="51">
        <f>'TRA_Inv EU28'!O6-'TRA_Inv UK'!O6</f>
        <v>1801784</v>
      </c>
      <c r="P6" s="51">
        <f>'TRA_Inv EU28'!P6-'TRA_Inv UK'!P6</f>
        <v>2007128</v>
      </c>
      <c r="Q6" s="51">
        <f>'TRA_Inv EU28'!Q6-'TRA_Inv UK'!Q6</f>
        <v>1942103</v>
      </c>
      <c r="R6" s="51">
        <f>'TRA_Inv EU28'!R6-'TRA_Inv UK'!R6</f>
        <v>2790633</v>
      </c>
      <c r="S6" s="51">
        <f>'TRA_Inv EU28'!S6-'TRA_Inv UK'!S6</f>
        <v>3012112</v>
      </c>
      <c r="T6" s="51">
        <f>'TRA_Inv EU28'!T6-'TRA_Inv UK'!T6</f>
        <v>3199755</v>
      </c>
      <c r="U6" s="51">
        <f>'TRA_Inv EU28'!U6-'TRA_Inv UK'!U6</f>
        <v>3329752</v>
      </c>
      <c r="V6" s="51">
        <f>'TRA_Inv EU28'!V6-'TRA_Inv UK'!V6</f>
        <v>3439113</v>
      </c>
      <c r="W6" s="51">
        <f>'TRA_Inv EU28'!W6-'TRA_Inv UK'!W6</f>
        <v>3521105</v>
      </c>
      <c r="X6" s="51">
        <f>'TRA_Inv EU28'!X6-'TRA_Inv UK'!X6</f>
        <v>3655103</v>
      </c>
      <c r="Y6" s="51">
        <f>'TRA_Inv EU28'!Y6-'TRA_Inv UK'!Y6</f>
        <v>3733064</v>
      </c>
      <c r="Z6" s="51">
        <f>'TRA_Inv EU28'!Z6-'TRA_Inv UK'!Z6</f>
        <v>3733550</v>
      </c>
      <c r="AA6" s="51">
        <f>'TRA_Inv EU28'!AA6-'TRA_Inv UK'!AA6</f>
        <v>3769478</v>
      </c>
      <c r="AB6" s="51">
        <f>'TRA_Inv EU28'!AB6-'TRA_Inv UK'!AB6</f>
        <v>3665572</v>
      </c>
      <c r="AC6" s="51">
        <f>'TRA_Inv EU28'!AC6-'TRA_Inv UK'!AC6</f>
        <v>3570032</v>
      </c>
      <c r="AD6" s="51">
        <f>'TRA_Inv EU28'!AD6-'TRA_Inv UK'!AD6</f>
        <v>3529981</v>
      </c>
      <c r="AE6" s="51">
        <f>'TRA_Inv EU28'!AE6-'TRA_Inv UK'!AE6</f>
        <v>3532133</v>
      </c>
      <c r="AF6" s="51">
        <f>'TRA_Inv EU28'!AF6-'TRA_Inv UK'!AF6</f>
        <v>3582492</v>
      </c>
      <c r="AG6" s="51">
        <f>'TRA_Inv EU28'!AG6-'TRA_Inv UK'!AG6</f>
        <v>3679759</v>
      </c>
      <c r="AH6" s="51">
        <f>'TRA_Inv EU28'!AH6-'TRA_Inv UK'!AH6</f>
        <v>3797560</v>
      </c>
      <c r="AI6" s="51">
        <f>'TRA_Inv EU28'!AI6-'TRA_Inv UK'!AI6</f>
        <v>3915595</v>
      </c>
      <c r="AJ6" s="51">
        <f>'TRA_Inv EU28'!AJ6-'TRA_Inv UK'!AJ6</f>
        <v>4071321</v>
      </c>
      <c r="AK6" s="51">
        <f>'TRA_Inv EU28'!AK6-'TRA_Inv UK'!AK6</f>
        <v>4239012</v>
      </c>
      <c r="AL6" s="51">
        <f>'TRA_Inv EU28'!AL6-'TRA_Inv UK'!AL6</f>
        <v>4416862</v>
      </c>
      <c r="AM6" s="51">
        <f>'TRA_Inv EU28'!AM6-'TRA_Inv UK'!AM6</f>
        <v>4646146</v>
      </c>
      <c r="AN6" s="51">
        <f>'TRA_Inv EU28'!AN6-'TRA_Inv UK'!AN6</f>
        <v>4826987</v>
      </c>
      <c r="AO6" s="51">
        <f>'TRA_Inv EU28'!AO6-'TRA_Inv UK'!AO6</f>
        <v>4991069</v>
      </c>
      <c r="AP6" s="51">
        <f>'TRA_Inv EU28'!AP6-'TRA_Inv UK'!AP6</f>
        <v>5144615</v>
      </c>
      <c r="AQ6" s="51">
        <f>'TRA_Inv EU28'!AQ6-'TRA_Inv UK'!AQ6</f>
        <v>5311371</v>
      </c>
      <c r="AR6" s="51">
        <f>'TRA_Inv EU28'!AR6-'TRA_Inv UK'!AR6</f>
        <v>5495044</v>
      </c>
      <c r="AS6" s="51">
        <f>'TRA_Inv EU28'!AS6-'TRA_Inv UK'!AS6</f>
        <v>5702428</v>
      </c>
      <c r="AT6" s="51">
        <f>'TRA_Inv EU28'!AT6-'TRA_Inv UK'!AT6</f>
        <v>5965889</v>
      </c>
      <c r="AU6" s="51">
        <f>'TRA_Inv EU28'!AU6-'TRA_Inv UK'!AU6</f>
        <v>6201925</v>
      </c>
      <c r="AV6" s="51">
        <f>'TRA_Inv EU28'!AV6-'TRA_Inv UK'!AV6</f>
        <v>6453465</v>
      </c>
      <c r="AW6" s="51">
        <f>'TRA_Inv EU28'!AW6-'TRA_Inv UK'!AW6</f>
        <v>6738921</v>
      </c>
      <c r="AX6" s="51">
        <f>'TRA_Inv EU28'!AX6-'TRA_Inv UK'!AX6</f>
        <v>7035388</v>
      </c>
      <c r="AY6" s="51">
        <f>'TRA_Inv EU28'!AY6-'TRA_Inv UK'!AY6</f>
        <v>7355747</v>
      </c>
      <c r="AZ6" s="51">
        <f>'TRA_Inv EU28'!AZ6-'TRA_Inv UK'!AZ6</f>
        <v>7704229</v>
      </c>
    </row>
    <row r="7" spans="1:52" x14ac:dyDescent="0.35">
      <c r="A7" s="52" t="s">
        <v>860</v>
      </c>
      <c r="B7" s="53"/>
      <c r="C7" s="53">
        <f>'TRA_Inv EU28'!C7-'TRA_Inv UK'!C7</f>
        <v>15843788</v>
      </c>
      <c r="D7" s="53">
        <f>'TRA_Inv EU28'!D7-'TRA_Inv UK'!D7</f>
        <v>14707548</v>
      </c>
      <c r="E7" s="53">
        <f>'TRA_Inv EU28'!E7-'TRA_Inv UK'!E7</f>
        <v>15006515</v>
      </c>
      <c r="F7" s="53">
        <f>'TRA_Inv EU28'!F7-'TRA_Inv UK'!F7</f>
        <v>15724342</v>
      </c>
      <c r="G7" s="53">
        <f>'TRA_Inv EU28'!G7-'TRA_Inv UK'!G7</f>
        <v>16071969</v>
      </c>
      <c r="H7" s="53">
        <f>'TRA_Inv EU28'!H7-'TRA_Inv UK'!H7</f>
        <v>16989561</v>
      </c>
      <c r="I7" s="53">
        <f>'TRA_Inv EU28'!I7-'TRA_Inv UK'!I7</f>
        <v>17740882</v>
      </c>
      <c r="J7" s="53">
        <f>'TRA_Inv EU28'!J7-'TRA_Inv UK'!J7</f>
        <v>16522929</v>
      </c>
      <c r="K7" s="53">
        <f>'TRA_Inv EU28'!K7-'TRA_Inv UK'!K7</f>
        <v>15363251</v>
      </c>
      <c r="L7" s="53">
        <f>'TRA_Inv EU28'!L7-'TRA_Inv UK'!L7</f>
        <v>14948567</v>
      </c>
      <c r="M7" s="53">
        <f>'TRA_Inv EU28'!M7-'TRA_Inv UK'!M7</f>
        <v>14811129</v>
      </c>
      <c r="N7" s="53">
        <f>'TRA_Inv EU28'!N7-'TRA_Inv UK'!N7</f>
        <v>13803075</v>
      </c>
      <c r="O7" s="53">
        <f>'TRA_Inv EU28'!O7-'TRA_Inv UK'!O7</f>
        <v>13718718</v>
      </c>
      <c r="P7" s="53">
        <f>'TRA_Inv EU28'!P7-'TRA_Inv UK'!P7</f>
        <v>14089415</v>
      </c>
      <c r="Q7" s="53">
        <f>'TRA_Inv EU28'!Q7-'TRA_Inv UK'!Q7</f>
        <v>15846591</v>
      </c>
      <c r="R7" s="53">
        <f>'TRA_Inv EU28'!R7-'TRA_Inv UK'!R7</f>
        <v>15842353</v>
      </c>
      <c r="S7" s="53">
        <f>'TRA_Inv EU28'!S7-'TRA_Inv UK'!S7</f>
        <v>17184083</v>
      </c>
      <c r="T7" s="53">
        <f>'TRA_Inv EU28'!T7-'TRA_Inv UK'!T7</f>
        <v>17722711</v>
      </c>
      <c r="U7" s="53">
        <f>'TRA_Inv EU28'!U7-'TRA_Inv UK'!U7</f>
        <v>18577275</v>
      </c>
      <c r="V7" s="53">
        <f>'TRA_Inv EU28'!V7-'TRA_Inv UK'!V7</f>
        <v>19115427</v>
      </c>
      <c r="W7" s="53">
        <f>'TRA_Inv EU28'!W7-'TRA_Inv UK'!W7</f>
        <v>20316171</v>
      </c>
      <c r="X7" s="53">
        <f>'TRA_Inv EU28'!X7-'TRA_Inv UK'!X7</f>
        <v>21385080</v>
      </c>
      <c r="Y7" s="53">
        <f>'TRA_Inv EU28'!Y7-'TRA_Inv UK'!Y7</f>
        <v>21765848</v>
      </c>
      <c r="Z7" s="53">
        <f>'TRA_Inv EU28'!Z7-'TRA_Inv UK'!Z7</f>
        <v>21976939</v>
      </c>
      <c r="AA7" s="53">
        <f>'TRA_Inv EU28'!AA7-'TRA_Inv UK'!AA7</f>
        <v>22161294</v>
      </c>
      <c r="AB7" s="53">
        <f>'TRA_Inv EU28'!AB7-'TRA_Inv UK'!AB7</f>
        <v>21869911</v>
      </c>
      <c r="AC7" s="53">
        <f>'TRA_Inv EU28'!AC7-'TRA_Inv UK'!AC7</f>
        <v>21854606</v>
      </c>
      <c r="AD7" s="53">
        <f>'TRA_Inv EU28'!AD7-'TRA_Inv UK'!AD7</f>
        <v>22043547</v>
      </c>
      <c r="AE7" s="53">
        <f>'TRA_Inv EU28'!AE7-'TRA_Inv UK'!AE7</f>
        <v>21949346</v>
      </c>
      <c r="AF7" s="53">
        <f>'TRA_Inv EU28'!AF7-'TRA_Inv UK'!AF7</f>
        <v>22049562</v>
      </c>
      <c r="AG7" s="53">
        <f>'TRA_Inv EU28'!AG7-'TRA_Inv UK'!AG7</f>
        <v>22190851</v>
      </c>
      <c r="AH7" s="53">
        <f>'TRA_Inv EU28'!AH7-'TRA_Inv UK'!AH7</f>
        <v>22416896</v>
      </c>
      <c r="AI7" s="53">
        <f>'TRA_Inv EU28'!AI7-'TRA_Inv UK'!AI7</f>
        <v>22825184</v>
      </c>
      <c r="AJ7" s="53">
        <f>'TRA_Inv EU28'!AJ7-'TRA_Inv UK'!AJ7</f>
        <v>23176565</v>
      </c>
      <c r="AK7" s="53">
        <f>'TRA_Inv EU28'!AK7-'TRA_Inv UK'!AK7</f>
        <v>23532909</v>
      </c>
      <c r="AL7" s="53">
        <f>'TRA_Inv EU28'!AL7-'TRA_Inv UK'!AL7</f>
        <v>23858445</v>
      </c>
      <c r="AM7" s="53">
        <f>'TRA_Inv EU28'!AM7-'TRA_Inv UK'!AM7</f>
        <v>24143200</v>
      </c>
      <c r="AN7" s="53">
        <f>'TRA_Inv EU28'!AN7-'TRA_Inv UK'!AN7</f>
        <v>24405343</v>
      </c>
      <c r="AO7" s="53">
        <f>'TRA_Inv EU28'!AO7-'TRA_Inv UK'!AO7</f>
        <v>24596890</v>
      </c>
      <c r="AP7" s="53">
        <f>'TRA_Inv EU28'!AP7-'TRA_Inv UK'!AP7</f>
        <v>24820254</v>
      </c>
      <c r="AQ7" s="53">
        <f>'TRA_Inv EU28'!AQ7-'TRA_Inv UK'!AQ7</f>
        <v>25039552</v>
      </c>
      <c r="AR7" s="53">
        <f>'TRA_Inv EU28'!AR7-'TRA_Inv UK'!AR7</f>
        <v>25213684</v>
      </c>
      <c r="AS7" s="53">
        <f>'TRA_Inv EU28'!AS7-'TRA_Inv UK'!AS7</f>
        <v>25381176</v>
      </c>
      <c r="AT7" s="53">
        <f>'TRA_Inv EU28'!AT7-'TRA_Inv UK'!AT7</f>
        <v>25540940</v>
      </c>
      <c r="AU7" s="53">
        <f>'TRA_Inv EU28'!AU7-'TRA_Inv UK'!AU7</f>
        <v>25719417</v>
      </c>
      <c r="AV7" s="53">
        <f>'TRA_Inv EU28'!AV7-'TRA_Inv UK'!AV7</f>
        <v>25875176</v>
      </c>
      <c r="AW7" s="53">
        <f>'TRA_Inv EU28'!AW7-'TRA_Inv UK'!AW7</f>
        <v>26030540</v>
      </c>
      <c r="AX7" s="53">
        <f>'TRA_Inv EU28'!AX7-'TRA_Inv UK'!AX7</f>
        <v>26193757</v>
      </c>
      <c r="AY7" s="53">
        <f>'TRA_Inv EU28'!AY7-'TRA_Inv UK'!AY7</f>
        <v>26367094</v>
      </c>
      <c r="AZ7" s="53">
        <f>'TRA_Inv EU28'!AZ7-'TRA_Inv UK'!AZ7</f>
        <v>26519797</v>
      </c>
    </row>
    <row r="8" spans="1:52" x14ac:dyDescent="0.35">
      <c r="A8" s="52" t="s">
        <v>861</v>
      </c>
      <c r="B8" s="53"/>
      <c r="C8" s="53">
        <f>'TRA_Inv EU28'!C8-'TRA_Inv UK'!C8</f>
        <v>53255</v>
      </c>
      <c r="D8" s="53">
        <f>'TRA_Inv EU28'!D8-'TRA_Inv UK'!D8</f>
        <v>47472</v>
      </c>
      <c r="E8" s="53">
        <f>'TRA_Inv EU28'!E8-'TRA_Inv UK'!E8</f>
        <v>46744</v>
      </c>
      <c r="F8" s="53">
        <f>'TRA_Inv EU28'!F8-'TRA_Inv UK'!F8</f>
        <v>52148</v>
      </c>
      <c r="G8" s="53">
        <f>'TRA_Inv EU28'!G8-'TRA_Inv UK'!G8</f>
        <v>49889</v>
      </c>
      <c r="H8" s="53">
        <f>'TRA_Inv EU28'!H8-'TRA_Inv UK'!H8</f>
        <v>57893</v>
      </c>
      <c r="I8" s="53">
        <f>'TRA_Inv EU28'!I8-'TRA_Inv UK'!I8</f>
        <v>57247</v>
      </c>
      <c r="J8" s="53">
        <f>'TRA_Inv EU28'!J8-'TRA_Inv UK'!J8</f>
        <v>58671</v>
      </c>
      <c r="K8" s="53">
        <f>'TRA_Inv EU28'!K8-'TRA_Inv UK'!K8</f>
        <v>48833</v>
      </c>
      <c r="L8" s="53">
        <f>'TRA_Inv EU28'!L8-'TRA_Inv UK'!L8</f>
        <v>44732</v>
      </c>
      <c r="M8" s="53">
        <f>'TRA_Inv EU28'!M8-'TRA_Inv UK'!M8</f>
        <v>46736</v>
      </c>
      <c r="N8" s="53">
        <f>'TRA_Inv EU28'!N8-'TRA_Inv UK'!N8</f>
        <v>41930</v>
      </c>
      <c r="O8" s="53">
        <f>'TRA_Inv EU28'!O8-'TRA_Inv UK'!O8</f>
        <v>46073</v>
      </c>
      <c r="P8" s="53">
        <f>'TRA_Inv EU28'!P8-'TRA_Inv UK'!P8</f>
        <v>54001</v>
      </c>
      <c r="Q8" s="53">
        <f>'TRA_Inv EU28'!Q8-'TRA_Inv UK'!Q8</f>
        <v>65548</v>
      </c>
      <c r="R8" s="53">
        <f>'TRA_Inv EU28'!R8-'TRA_Inv UK'!R8</f>
        <v>54963</v>
      </c>
      <c r="S8" s="53">
        <f>'TRA_Inv EU28'!S8-'TRA_Inv UK'!S8</f>
        <v>67230</v>
      </c>
      <c r="T8" s="53">
        <f>'TRA_Inv EU28'!T8-'TRA_Inv UK'!T8</f>
        <v>69557</v>
      </c>
      <c r="U8" s="53">
        <f>'TRA_Inv EU28'!U8-'TRA_Inv UK'!U8</f>
        <v>71682</v>
      </c>
      <c r="V8" s="53">
        <f>'TRA_Inv EU28'!V8-'TRA_Inv UK'!V8</f>
        <v>73487</v>
      </c>
      <c r="W8" s="53">
        <f>'TRA_Inv EU28'!W8-'TRA_Inv UK'!W8</f>
        <v>75463</v>
      </c>
      <c r="X8" s="53">
        <f>'TRA_Inv EU28'!X8-'TRA_Inv UK'!X8</f>
        <v>75761</v>
      </c>
      <c r="Y8" s="53">
        <f>'TRA_Inv EU28'!Y8-'TRA_Inv UK'!Y8</f>
        <v>77985</v>
      </c>
      <c r="Z8" s="53">
        <f>'TRA_Inv EU28'!Z8-'TRA_Inv UK'!Z8</f>
        <v>79406</v>
      </c>
      <c r="AA8" s="53">
        <f>'TRA_Inv EU28'!AA8-'TRA_Inv UK'!AA8</f>
        <v>80635</v>
      </c>
      <c r="AB8" s="53">
        <f>'TRA_Inv EU28'!AB8-'TRA_Inv UK'!AB8</f>
        <v>81226</v>
      </c>
      <c r="AC8" s="53">
        <f>'TRA_Inv EU28'!AC8-'TRA_Inv UK'!AC8</f>
        <v>82242</v>
      </c>
      <c r="AD8" s="53">
        <f>'TRA_Inv EU28'!AD8-'TRA_Inv UK'!AD8</f>
        <v>84254</v>
      </c>
      <c r="AE8" s="53">
        <f>'TRA_Inv EU28'!AE8-'TRA_Inv UK'!AE8</f>
        <v>86183</v>
      </c>
      <c r="AF8" s="53">
        <f>'TRA_Inv EU28'!AF8-'TRA_Inv UK'!AF8</f>
        <v>88357</v>
      </c>
      <c r="AG8" s="53">
        <f>'TRA_Inv EU28'!AG8-'TRA_Inv UK'!AG8</f>
        <v>90260</v>
      </c>
      <c r="AH8" s="53">
        <f>'TRA_Inv EU28'!AH8-'TRA_Inv UK'!AH8</f>
        <v>92026</v>
      </c>
      <c r="AI8" s="53">
        <f>'TRA_Inv EU28'!AI8-'TRA_Inv UK'!AI8</f>
        <v>94052</v>
      </c>
      <c r="AJ8" s="53">
        <f>'TRA_Inv EU28'!AJ8-'TRA_Inv UK'!AJ8</f>
        <v>96845</v>
      </c>
      <c r="AK8" s="53">
        <f>'TRA_Inv EU28'!AK8-'TRA_Inv UK'!AK8</f>
        <v>98192</v>
      </c>
      <c r="AL8" s="53">
        <f>'TRA_Inv EU28'!AL8-'TRA_Inv UK'!AL8</f>
        <v>99586</v>
      </c>
      <c r="AM8" s="53">
        <f>'TRA_Inv EU28'!AM8-'TRA_Inv UK'!AM8</f>
        <v>101343</v>
      </c>
      <c r="AN8" s="53">
        <f>'TRA_Inv EU28'!AN8-'TRA_Inv UK'!AN8</f>
        <v>102891</v>
      </c>
      <c r="AO8" s="53">
        <f>'TRA_Inv EU28'!AO8-'TRA_Inv UK'!AO8</f>
        <v>104642</v>
      </c>
      <c r="AP8" s="53">
        <f>'TRA_Inv EU28'!AP8-'TRA_Inv UK'!AP8</f>
        <v>107225</v>
      </c>
      <c r="AQ8" s="53">
        <f>'TRA_Inv EU28'!AQ8-'TRA_Inv UK'!AQ8</f>
        <v>109111</v>
      </c>
      <c r="AR8" s="53">
        <f>'TRA_Inv EU28'!AR8-'TRA_Inv UK'!AR8</f>
        <v>110982</v>
      </c>
      <c r="AS8" s="53">
        <f>'TRA_Inv EU28'!AS8-'TRA_Inv UK'!AS8</f>
        <v>112925</v>
      </c>
      <c r="AT8" s="53">
        <f>'TRA_Inv EU28'!AT8-'TRA_Inv UK'!AT8</f>
        <v>115026</v>
      </c>
      <c r="AU8" s="53">
        <f>'TRA_Inv EU28'!AU8-'TRA_Inv UK'!AU8</f>
        <v>117037</v>
      </c>
      <c r="AV8" s="53">
        <f>'TRA_Inv EU28'!AV8-'TRA_Inv UK'!AV8</f>
        <v>119110</v>
      </c>
      <c r="AW8" s="53">
        <f>'TRA_Inv EU28'!AW8-'TRA_Inv UK'!AW8</f>
        <v>121343</v>
      </c>
      <c r="AX8" s="53">
        <f>'TRA_Inv EU28'!AX8-'TRA_Inv UK'!AX8</f>
        <v>123742</v>
      </c>
      <c r="AY8" s="53">
        <f>'TRA_Inv EU28'!AY8-'TRA_Inv UK'!AY8</f>
        <v>125791</v>
      </c>
      <c r="AZ8" s="53">
        <f>'TRA_Inv EU28'!AZ8-'TRA_Inv UK'!AZ8</f>
        <v>127977</v>
      </c>
    </row>
    <row r="9" spans="1:52" x14ac:dyDescent="0.35">
      <c r="A9" s="48" t="s">
        <v>862</v>
      </c>
      <c r="B9" s="49"/>
      <c r="C9" s="49">
        <f>'TRA_Inv EU28'!C9-'TRA_Inv UK'!C9</f>
        <v>379</v>
      </c>
      <c r="D9" s="49">
        <f>'TRA_Inv EU28'!D9-'TRA_Inv UK'!D9</f>
        <v>540.5</v>
      </c>
      <c r="E9" s="49">
        <f>'TRA_Inv EU28'!E9-'TRA_Inv UK'!E9</f>
        <v>899</v>
      </c>
      <c r="F9" s="49">
        <f>'TRA_Inv EU28'!F9-'TRA_Inv UK'!F9</f>
        <v>475.5</v>
      </c>
      <c r="G9" s="49">
        <f>'TRA_Inv EU28'!G9-'TRA_Inv UK'!G9</f>
        <v>436</v>
      </c>
      <c r="H9" s="49">
        <f>'TRA_Inv EU28'!H9-'TRA_Inv UK'!H9</f>
        <v>404</v>
      </c>
      <c r="I9" s="49">
        <f>'TRA_Inv EU28'!I9-'TRA_Inv UK'!I9</f>
        <v>401.5</v>
      </c>
      <c r="J9" s="49">
        <f>'TRA_Inv EU28'!J9-'TRA_Inv UK'!J9</f>
        <v>550.5</v>
      </c>
      <c r="K9" s="49">
        <f>'TRA_Inv EU28'!K9-'TRA_Inv UK'!K9</f>
        <v>319</v>
      </c>
      <c r="L9" s="49">
        <f>'TRA_Inv EU28'!L9-'TRA_Inv UK'!L9</f>
        <v>340.5</v>
      </c>
      <c r="M9" s="49">
        <f>'TRA_Inv EU28'!M9-'TRA_Inv UK'!M9</f>
        <v>286</v>
      </c>
      <c r="N9" s="49">
        <f>'TRA_Inv EU28'!N9-'TRA_Inv UK'!N9</f>
        <v>365.5</v>
      </c>
      <c r="O9" s="49">
        <f>'TRA_Inv EU28'!O9-'TRA_Inv UK'!O9</f>
        <v>240.5</v>
      </c>
      <c r="P9" s="49">
        <f>'TRA_Inv EU28'!P9-'TRA_Inv UK'!P9</f>
        <v>190</v>
      </c>
      <c r="Q9" s="49">
        <f>'TRA_Inv EU28'!Q9-'TRA_Inv UK'!Q9</f>
        <v>149.5</v>
      </c>
      <c r="R9" s="49">
        <f>'TRA_Inv EU28'!R9-'TRA_Inv UK'!R9</f>
        <v>1978.8146961435323</v>
      </c>
      <c r="S9" s="49">
        <f>'TRA_Inv EU28'!S9-'TRA_Inv UK'!S9</f>
        <v>2165.9050451362195</v>
      </c>
      <c r="T9" s="49">
        <f>'TRA_Inv EU28'!T9-'TRA_Inv UK'!T9</f>
        <v>2128.9075468435235</v>
      </c>
      <c r="U9" s="49">
        <f>'TRA_Inv EU28'!U9-'TRA_Inv UK'!U9</f>
        <v>2032.7716619554501</v>
      </c>
      <c r="V9" s="49">
        <f>'TRA_Inv EU28'!V9-'TRA_Inv UK'!V9</f>
        <v>1905.281692620782</v>
      </c>
      <c r="W9" s="49">
        <f>'TRA_Inv EU28'!W9-'TRA_Inv UK'!W9</f>
        <v>1846.9707569133132</v>
      </c>
      <c r="X9" s="49">
        <f>'TRA_Inv EU28'!X9-'TRA_Inv UK'!X9</f>
        <v>1765.4370858994639</v>
      </c>
      <c r="Y9" s="49">
        <f>'TRA_Inv EU28'!Y9-'TRA_Inv UK'!Y9</f>
        <v>1748.874149657443</v>
      </c>
      <c r="Z9" s="49">
        <f>'TRA_Inv EU28'!Z9-'TRA_Inv UK'!Z9</f>
        <v>1682.4444712791221</v>
      </c>
      <c r="AA9" s="49">
        <f>'TRA_Inv EU28'!AA9-'TRA_Inv UK'!AA9</f>
        <v>1641.6390749099887</v>
      </c>
      <c r="AB9" s="49">
        <f>'TRA_Inv EU28'!AB9-'TRA_Inv UK'!AB9</f>
        <v>1614.0061414062347</v>
      </c>
      <c r="AC9" s="49">
        <f>'TRA_Inv EU28'!AC9-'TRA_Inv UK'!AC9</f>
        <v>1602.8739418929904</v>
      </c>
      <c r="AD9" s="49">
        <f>'TRA_Inv EU28'!AD9-'TRA_Inv UK'!AD9</f>
        <v>1536.6098409969622</v>
      </c>
      <c r="AE9" s="49">
        <f>'TRA_Inv EU28'!AE9-'TRA_Inv UK'!AE9</f>
        <v>1538.1678444193917</v>
      </c>
      <c r="AF9" s="49">
        <f>'TRA_Inv EU28'!AF9-'TRA_Inv UK'!AF9</f>
        <v>1511.7307993083259</v>
      </c>
      <c r="AG9" s="49">
        <f>'TRA_Inv EU28'!AG9-'TRA_Inv UK'!AG9</f>
        <v>2550.7288703941722</v>
      </c>
      <c r="AH9" s="49">
        <f>'TRA_Inv EU28'!AH9-'TRA_Inv UK'!AH9</f>
        <v>1242.6696225205292</v>
      </c>
      <c r="AI9" s="49">
        <f>'TRA_Inv EU28'!AI9-'TRA_Inv UK'!AI9</f>
        <v>1315.8381100318375</v>
      </c>
      <c r="AJ9" s="49">
        <f>'TRA_Inv EU28'!AJ9-'TRA_Inv UK'!AJ9</f>
        <v>1356.6916458770138</v>
      </c>
      <c r="AK9" s="49">
        <f>'TRA_Inv EU28'!AK9-'TRA_Inv UK'!AK9</f>
        <v>1421.4272672831846</v>
      </c>
      <c r="AL9" s="49">
        <f>'TRA_Inv EU28'!AL9-'TRA_Inv UK'!AL9</f>
        <v>1490.9733793748296</v>
      </c>
      <c r="AM9" s="49">
        <f>'TRA_Inv EU28'!AM9-'TRA_Inv UK'!AM9</f>
        <v>1551.0287177347589</v>
      </c>
      <c r="AN9" s="49">
        <f>'TRA_Inv EU28'!AN9-'TRA_Inv UK'!AN9</f>
        <v>1603.6366477861297</v>
      </c>
      <c r="AO9" s="49">
        <f>'TRA_Inv EU28'!AO9-'TRA_Inv UK'!AO9</f>
        <v>1668.3536236356972</v>
      </c>
      <c r="AP9" s="49">
        <f>'TRA_Inv EU28'!AP9-'TRA_Inv UK'!AP9</f>
        <v>1664.382162972885</v>
      </c>
      <c r="AQ9" s="49">
        <f>'TRA_Inv EU28'!AQ9-'TRA_Inv UK'!AQ9</f>
        <v>1661.8280420429433</v>
      </c>
      <c r="AR9" s="49">
        <f>'TRA_Inv EU28'!AR9-'TRA_Inv UK'!AR9</f>
        <v>1694.8447850076313</v>
      </c>
      <c r="AS9" s="49">
        <f>'TRA_Inv EU28'!AS9-'TRA_Inv UK'!AS9</f>
        <v>1705.0521693981309</v>
      </c>
      <c r="AT9" s="49">
        <f>'TRA_Inv EU28'!AT9-'TRA_Inv UK'!AT9</f>
        <v>1737.4046675715051</v>
      </c>
      <c r="AU9" s="49">
        <f>'TRA_Inv EU28'!AU9-'TRA_Inv UK'!AU9</f>
        <v>1724.2189286638195</v>
      </c>
      <c r="AV9" s="49">
        <f>'TRA_Inv EU28'!AV9-'TRA_Inv UK'!AV9</f>
        <v>1769.4817251997988</v>
      </c>
      <c r="AW9" s="49">
        <f>'TRA_Inv EU28'!AW9-'TRA_Inv UK'!AW9</f>
        <v>1870.5159435243136</v>
      </c>
      <c r="AX9" s="49">
        <f>'TRA_Inv EU28'!AX9-'TRA_Inv UK'!AX9</f>
        <v>1900.7885198329541</v>
      </c>
      <c r="AY9" s="49">
        <f>'TRA_Inv EU28'!AY9-'TRA_Inv UK'!AY9</f>
        <v>1905.5898198705595</v>
      </c>
      <c r="AZ9" s="49">
        <f>'TRA_Inv EU28'!AZ9-'TRA_Inv UK'!AZ9</f>
        <v>1926.7031026782061</v>
      </c>
    </row>
    <row r="10" spans="1:52" x14ac:dyDescent="0.35">
      <c r="A10" s="50" t="s">
        <v>863</v>
      </c>
      <c r="B10" s="51"/>
      <c r="C10" s="51">
        <f>'TRA_Inv EU28'!C10-'TRA_Inv UK'!C10</f>
        <v>223.5</v>
      </c>
      <c r="D10" s="51">
        <f>'TRA_Inv EU28'!D10-'TRA_Inv UK'!D10</f>
        <v>342</v>
      </c>
      <c r="E10" s="51">
        <f>'TRA_Inv EU28'!E10-'TRA_Inv UK'!E10</f>
        <v>478</v>
      </c>
      <c r="F10" s="51">
        <f>'TRA_Inv EU28'!F10-'TRA_Inv UK'!F10</f>
        <v>245.5</v>
      </c>
      <c r="G10" s="51">
        <f>'TRA_Inv EU28'!G10-'TRA_Inv UK'!G10</f>
        <v>281.5</v>
      </c>
      <c r="H10" s="51">
        <f>'TRA_Inv EU28'!H10-'TRA_Inv UK'!H10</f>
        <v>196.5</v>
      </c>
      <c r="I10" s="51">
        <f>'TRA_Inv EU28'!I10-'TRA_Inv UK'!I10</f>
        <v>171</v>
      </c>
      <c r="J10" s="51">
        <f>'TRA_Inv EU28'!J10-'TRA_Inv UK'!J10</f>
        <v>227.5</v>
      </c>
      <c r="K10" s="51">
        <f>'TRA_Inv EU28'!K10-'TRA_Inv UK'!K10</f>
        <v>106.5</v>
      </c>
      <c r="L10" s="51">
        <f>'TRA_Inv EU28'!L10-'TRA_Inv UK'!L10</f>
        <v>154</v>
      </c>
      <c r="M10" s="51">
        <f>'TRA_Inv EU28'!M10-'TRA_Inv UK'!M10</f>
        <v>193</v>
      </c>
      <c r="N10" s="51">
        <f>'TRA_Inv EU28'!N10-'TRA_Inv UK'!N10</f>
        <v>142.5</v>
      </c>
      <c r="O10" s="51">
        <f>'TRA_Inv EU28'!O10-'TRA_Inv UK'!O10</f>
        <v>163.5</v>
      </c>
      <c r="P10" s="51">
        <f>'TRA_Inv EU28'!P10-'TRA_Inv UK'!P10</f>
        <v>95</v>
      </c>
      <c r="Q10" s="51">
        <f>'TRA_Inv EU28'!Q10-'TRA_Inv UK'!Q10</f>
        <v>112</v>
      </c>
      <c r="R10" s="51">
        <f>'TRA_Inv EU28'!R10-'TRA_Inv UK'!R10</f>
        <v>831.7710351055274</v>
      </c>
      <c r="S10" s="51">
        <f>'TRA_Inv EU28'!S10-'TRA_Inv UK'!S10</f>
        <v>966.47183951260786</v>
      </c>
      <c r="T10" s="51">
        <f>'TRA_Inv EU28'!T10-'TRA_Inv UK'!T10</f>
        <v>930.17461493617134</v>
      </c>
      <c r="U10" s="51">
        <f>'TRA_Inv EU28'!U10-'TRA_Inv UK'!U10</f>
        <v>887.64630915274756</v>
      </c>
      <c r="V10" s="51">
        <f>'TRA_Inv EU28'!V10-'TRA_Inv UK'!V10</f>
        <v>826.71637491376987</v>
      </c>
      <c r="W10" s="51">
        <f>'TRA_Inv EU28'!W10-'TRA_Inv UK'!W10</f>
        <v>801.81453377249863</v>
      </c>
      <c r="X10" s="51">
        <f>'TRA_Inv EU28'!X10-'TRA_Inv UK'!X10</f>
        <v>767.887496757029</v>
      </c>
      <c r="Y10" s="51">
        <f>'TRA_Inv EU28'!Y10-'TRA_Inv UK'!Y10</f>
        <v>753.9835512153129</v>
      </c>
      <c r="Z10" s="51">
        <f>'TRA_Inv EU28'!Z10-'TRA_Inv UK'!Z10</f>
        <v>726.35324808989253</v>
      </c>
      <c r="AA10" s="51">
        <f>'TRA_Inv EU28'!AA10-'TRA_Inv UK'!AA10</f>
        <v>702.18974909436201</v>
      </c>
      <c r="AB10" s="51">
        <f>'TRA_Inv EU28'!AB10-'TRA_Inv UK'!AB10</f>
        <v>698.44629797401342</v>
      </c>
      <c r="AC10" s="51">
        <f>'TRA_Inv EU28'!AC10-'TRA_Inv UK'!AC10</f>
        <v>692.51144511201005</v>
      </c>
      <c r="AD10" s="51">
        <f>'TRA_Inv EU28'!AD10-'TRA_Inv UK'!AD10</f>
        <v>646.61368945132995</v>
      </c>
      <c r="AE10" s="51">
        <f>'TRA_Inv EU28'!AE10-'TRA_Inv UK'!AE10</f>
        <v>656.86884694478954</v>
      </c>
      <c r="AF10" s="51">
        <f>'TRA_Inv EU28'!AF10-'TRA_Inv UK'!AF10</f>
        <v>627.12802479182744</v>
      </c>
      <c r="AG10" s="51">
        <f>'TRA_Inv EU28'!AG10-'TRA_Inv UK'!AG10</f>
        <v>1119.1347635453676</v>
      </c>
      <c r="AH10" s="51">
        <f>'TRA_Inv EU28'!AH10-'TRA_Inv UK'!AH10</f>
        <v>499.74001971092775</v>
      </c>
      <c r="AI10" s="51">
        <f>'TRA_Inv EU28'!AI10-'TRA_Inv UK'!AI10</f>
        <v>524.44914478523162</v>
      </c>
      <c r="AJ10" s="51">
        <f>'TRA_Inv EU28'!AJ10-'TRA_Inv UK'!AJ10</f>
        <v>536.24241472106507</v>
      </c>
      <c r="AK10" s="51">
        <f>'TRA_Inv EU28'!AK10-'TRA_Inv UK'!AK10</f>
        <v>556.79185570198501</v>
      </c>
      <c r="AL10" s="51">
        <f>'TRA_Inv EU28'!AL10-'TRA_Inv UK'!AL10</f>
        <v>585.77791865327583</v>
      </c>
      <c r="AM10" s="51">
        <f>'TRA_Inv EU28'!AM10-'TRA_Inv UK'!AM10</f>
        <v>607.61159871854215</v>
      </c>
      <c r="AN10" s="51">
        <f>'TRA_Inv EU28'!AN10-'TRA_Inv UK'!AN10</f>
        <v>646.7745170004157</v>
      </c>
      <c r="AO10" s="51">
        <f>'TRA_Inv EU28'!AO10-'TRA_Inv UK'!AO10</f>
        <v>672.65693097350777</v>
      </c>
      <c r="AP10" s="51">
        <f>'TRA_Inv EU28'!AP10-'TRA_Inv UK'!AP10</f>
        <v>668.05608624810338</v>
      </c>
      <c r="AQ10" s="51">
        <f>'TRA_Inv EU28'!AQ10-'TRA_Inv UK'!AQ10</f>
        <v>644.78640165518925</v>
      </c>
      <c r="AR10" s="51">
        <f>'TRA_Inv EU28'!AR10-'TRA_Inv UK'!AR10</f>
        <v>643.26227684651417</v>
      </c>
      <c r="AS10" s="51">
        <f>'TRA_Inv EU28'!AS10-'TRA_Inv UK'!AS10</f>
        <v>631.98551747263491</v>
      </c>
      <c r="AT10" s="51">
        <f>'TRA_Inv EU28'!AT10-'TRA_Inv UK'!AT10</f>
        <v>654.04174851809739</v>
      </c>
      <c r="AU10" s="51">
        <f>'TRA_Inv EU28'!AU10-'TRA_Inv UK'!AU10</f>
        <v>619.78736354655484</v>
      </c>
      <c r="AV10" s="51">
        <f>'TRA_Inv EU28'!AV10-'TRA_Inv UK'!AV10</f>
        <v>643.33795323090681</v>
      </c>
      <c r="AW10" s="51">
        <f>'TRA_Inv EU28'!AW10-'TRA_Inv UK'!AW10</f>
        <v>699.30881251124356</v>
      </c>
      <c r="AX10" s="51">
        <f>'TRA_Inv EU28'!AX10-'TRA_Inv UK'!AX10</f>
        <v>719.66382813971734</v>
      </c>
      <c r="AY10" s="51">
        <f>'TRA_Inv EU28'!AY10-'TRA_Inv UK'!AY10</f>
        <v>716.70081594428257</v>
      </c>
      <c r="AZ10" s="51">
        <f>'TRA_Inv EU28'!AZ10-'TRA_Inv UK'!AZ10</f>
        <v>725.15613018155852</v>
      </c>
    </row>
    <row r="11" spans="1:52" x14ac:dyDescent="0.35">
      <c r="A11" s="52" t="s">
        <v>864</v>
      </c>
      <c r="B11" s="53"/>
      <c r="C11" s="53">
        <f>'TRA_Inv EU28'!C11-'TRA_Inv UK'!C11</f>
        <v>38.5</v>
      </c>
      <c r="D11" s="53">
        <f>'TRA_Inv EU28'!D11-'TRA_Inv UK'!D11</f>
        <v>19</v>
      </c>
      <c r="E11" s="53">
        <f>'TRA_Inv EU28'!E11-'TRA_Inv UK'!E11</f>
        <v>25</v>
      </c>
      <c r="F11" s="53">
        <f>'TRA_Inv EU28'!F11-'TRA_Inv UK'!F11</f>
        <v>29.5</v>
      </c>
      <c r="G11" s="53">
        <f>'TRA_Inv EU28'!G11-'TRA_Inv UK'!G11</f>
        <v>25.5</v>
      </c>
      <c r="H11" s="53">
        <f>'TRA_Inv EU28'!H11-'TRA_Inv UK'!H11</f>
        <v>15.5</v>
      </c>
      <c r="I11" s="53">
        <f>'TRA_Inv EU28'!I11-'TRA_Inv UK'!I11</f>
        <v>23</v>
      </c>
      <c r="J11" s="53">
        <f>'TRA_Inv EU28'!J11-'TRA_Inv UK'!J11</f>
        <v>54.5</v>
      </c>
      <c r="K11" s="53">
        <f>'TRA_Inv EU28'!K11-'TRA_Inv UK'!K11</f>
        <v>50.5</v>
      </c>
      <c r="L11" s="53">
        <f>'TRA_Inv EU28'!L11-'TRA_Inv UK'!L11</f>
        <v>13</v>
      </c>
      <c r="M11" s="53">
        <f>'TRA_Inv EU28'!M11-'TRA_Inv UK'!M11</f>
        <v>4</v>
      </c>
      <c r="N11" s="53">
        <f>'TRA_Inv EU28'!N11-'TRA_Inv UK'!N11</f>
        <v>5</v>
      </c>
      <c r="O11" s="53">
        <f>'TRA_Inv EU28'!O11-'TRA_Inv UK'!O11</f>
        <v>12</v>
      </c>
      <c r="P11" s="53">
        <f>'TRA_Inv EU28'!P11-'TRA_Inv UK'!P11</f>
        <v>4</v>
      </c>
      <c r="Q11" s="53">
        <f>'TRA_Inv EU28'!Q11-'TRA_Inv UK'!Q11</f>
        <v>10</v>
      </c>
      <c r="R11" s="53">
        <f>'TRA_Inv EU28'!R11-'TRA_Inv UK'!R11</f>
        <v>39.571068873421225</v>
      </c>
      <c r="S11" s="53">
        <f>'TRA_Inv EU28'!S11-'TRA_Inv UK'!S11</f>
        <v>65.606467070213142</v>
      </c>
      <c r="T11" s="53">
        <f>'TRA_Inv EU28'!T11-'TRA_Inv UK'!T11</f>
        <v>63.222259654050667</v>
      </c>
      <c r="U11" s="53">
        <f>'TRA_Inv EU28'!U11-'TRA_Inv UK'!U11</f>
        <v>67.592941599422318</v>
      </c>
      <c r="V11" s="53">
        <f>'TRA_Inv EU28'!V11-'TRA_Inv UK'!V11</f>
        <v>68.473884012900726</v>
      </c>
      <c r="W11" s="53">
        <f>'TRA_Inv EU28'!W11-'TRA_Inv UK'!W11</f>
        <v>66.712465030122559</v>
      </c>
      <c r="X11" s="53">
        <f>'TRA_Inv EU28'!X11-'TRA_Inv UK'!X11</f>
        <v>71.071234866344241</v>
      </c>
      <c r="Y11" s="53">
        <f>'TRA_Inv EU28'!Y11-'TRA_Inv UK'!Y11</f>
        <v>67.83435545524361</v>
      </c>
      <c r="Z11" s="53">
        <f>'TRA_Inv EU28'!Z11-'TRA_Inv UK'!Z11</f>
        <v>56.675445996115442</v>
      </c>
      <c r="AA11" s="53">
        <f>'TRA_Inv EU28'!AA11-'TRA_Inv UK'!AA11</f>
        <v>65.436766653196486</v>
      </c>
      <c r="AB11" s="53">
        <f>'TRA_Inv EU28'!AB11-'TRA_Inv UK'!AB11</f>
        <v>66.477008228433135</v>
      </c>
      <c r="AC11" s="53">
        <f>'TRA_Inv EU28'!AC11-'TRA_Inv UK'!AC11</f>
        <v>72.094747431022483</v>
      </c>
      <c r="AD11" s="53">
        <f>'TRA_Inv EU28'!AD11-'TRA_Inv UK'!AD11</f>
        <v>70.272856142432914</v>
      </c>
      <c r="AE11" s="53">
        <f>'TRA_Inv EU28'!AE11-'TRA_Inv UK'!AE11</f>
        <v>65.521140980697325</v>
      </c>
      <c r="AF11" s="53">
        <f>'TRA_Inv EU28'!AF11-'TRA_Inv UK'!AF11</f>
        <v>60.182939547022208</v>
      </c>
      <c r="AG11" s="53">
        <f>'TRA_Inv EU28'!AG11-'TRA_Inv UK'!AG11</f>
        <v>87.427848486385315</v>
      </c>
      <c r="AH11" s="53">
        <f>'TRA_Inv EU28'!AH11-'TRA_Inv UK'!AH11</f>
        <v>59.294052897924821</v>
      </c>
      <c r="AI11" s="53">
        <f>'TRA_Inv EU28'!AI11-'TRA_Inv UK'!AI11</f>
        <v>60.860085816524261</v>
      </c>
      <c r="AJ11" s="53">
        <f>'TRA_Inv EU28'!AJ11-'TRA_Inv UK'!AJ11</f>
        <v>58.590532388000291</v>
      </c>
      <c r="AK11" s="53">
        <f>'TRA_Inv EU28'!AK11-'TRA_Inv UK'!AK11</f>
        <v>62.595360013243436</v>
      </c>
      <c r="AL11" s="53">
        <f>'TRA_Inv EU28'!AL11-'TRA_Inv UK'!AL11</f>
        <v>62.777068292505149</v>
      </c>
      <c r="AM11" s="53">
        <f>'TRA_Inv EU28'!AM11-'TRA_Inv UK'!AM11</f>
        <v>64.277486885327647</v>
      </c>
      <c r="AN11" s="53">
        <f>'TRA_Inv EU28'!AN11-'TRA_Inv UK'!AN11</f>
        <v>70.279352423471678</v>
      </c>
      <c r="AO11" s="53">
        <f>'TRA_Inv EU28'!AO11-'TRA_Inv UK'!AO11</f>
        <v>64.23639699414899</v>
      </c>
      <c r="AP11" s="53">
        <f>'TRA_Inv EU28'!AP11-'TRA_Inv UK'!AP11</f>
        <v>60.116806001318317</v>
      </c>
      <c r="AQ11" s="53">
        <f>'TRA_Inv EU28'!AQ11-'TRA_Inv UK'!AQ11</f>
        <v>63.619751226825528</v>
      </c>
      <c r="AR11" s="53">
        <f>'TRA_Inv EU28'!AR11-'TRA_Inv UK'!AR11</f>
        <v>64.245823090660082</v>
      </c>
      <c r="AS11" s="53">
        <f>'TRA_Inv EU28'!AS11-'TRA_Inv UK'!AS11</f>
        <v>68.227071268999865</v>
      </c>
      <c r="AT11" s="53">
        <f>'TRA_Inv EU28'!AT11-'TRA_Inv UK'!AT11</f>
        <v>64.823791057700461</v>
      </c>
      <c r="AU11" s="53">
        <f>'TRA_Inv EU28'!AU11-'TRA_Inv UK'!AU11</f>
        <v>61.846694428955274</v>
      </c>
      <c r="AV11" s="53">
        <f>'TRA_Inv EU28'!AV11-'TRA_Inv UK'!AV11</f>
        <v>70.494535907540609</v>
      </c>
      <c r="AW11" s="53">
        <f>'TRA_Inv EU28'!AW11-'TRA_Inv UK'!AW11</f>
        <v>68.385855229569486</v>
      </c>
      <c r="AX11" s="53">
        <f>'TRA_Inv EU28'!AX11-'TRA_Inv UK'!AX11</f>
        <v>70.969343853428256</v>
      </c>
      <c r="AY11" s="53">
        <f>'TRA_Inv EU28'!AY11-'TRA_Inv UK'!AY11</f>
        <v>75.32854974478991</v>
      </c>
      <c r="AZ11" s="53">
        <f>'TRA_Inv EU28'!AZ11-'TRA_Inv UK'!AZ11</f>
        <v>78.458559043279521</v>
      </c>
    </row>
    <row r="12" spans="1:52" x14ac:dyDescent="0.35">
      <c r="A12" s="52" t="s">
        <v>865</v>
      </c>
      <c r="B12" s="53"/>
      <c r="C12" s="53">
        <f>'TRA_Inv EU28'!C12-'TRA_Inv UK'!C12</f>
        <v>117</v>
      </c>
      <c r="D12" s="53">
        <f>'TRA_Inv EU28'!D12-'TRA_Inv UK'!D12</f>
        <v>179.5</v>
      </c>
      <c r="E12" s="53">
        <f>'TRA_Inv EU28'!E12-'TRA_Inv UK'!E12</f>
        <v>396</v>
      </c>
      <c r="F12" s="53">
        <f>'TRA_Inv EU28'!F12-'TRA_Inv UK'!F12</f>
        <v>200.5</v>
      </c>
      <c r="G12" s="53">
        <f>'TRA_Inv EU28'!G12-'TRA_Inv UK'!G12</f>
        <v>129</v>
      </c>
      <c r="H12" s="53">
        <f>'TRA_Inv EU28'!H12-'TRA_Inv UK'!H12</f>
        <v>192</v>
      </c>
      <c r="I12" s="53">
        <f>'TRA_Inv EU28'!I12-'TRA_Inv UK'!I12</f>
        <v>207.5</v>
      </c>
      <c r="J12" s="53">
        <f>'TRA_Inv EU28'!J12-'TRA_Inv UK'!J12</f>
        <v>268.5</v>
      </c>
      <c r="K12" s="53">
        <f>'TRA_Inv EU28'!K12-'TRA_Inv UK'!K12</f>
        <v>162</v>
      </c>
      <c r="L12" s="53">
        <f>'TRA_Inv EU28'!L12-'TRA_Inv UK'!L12</f>
        <v>173.5</v>
      </c>
      <c r="M12" s="53">
        <f>'TRA_Inv EU28'!M12-'TRA_Inv UK'!M12</f>
        <v>89</v>
      </c>
      <c r="N12" s="53">
        <f>'TRA_Inv EU28'!N12-'TRA_Inv UK'!N12</f>
        <v>218</v>
      </c>
      <c r="O12" s="53">
        <f>'TRA_Inv EU28'!O12-'TRA_Inv UK'!O12</f>
        <v>65</v>
      </c>
      <c r="P12" s="53">
        <f>'TRA_Inv EU28'!P12-'TRA_Inv UK'!P12</f>
        <v>91</v>
      </c>
      <c r="Q12" s="53">
        <f>'TRA_Inv EU28'!Q12-'TRA_Inv UK'!Q12</f>
        <v>27.5</v>
      </c>
      <c r="R12" s="53">
        <f>'TRA_Inv EU28'!R12-'TRA_Inv UK'!R12</f>
        <v>1107.4725921645834</v>
      </c>
      <c r="S12" s="53">
        <f>'TRA_Inv EU28'!S12-'TRA_Inv UK'!S12</f>
        <v>1133.8267385533984</v>
      </c>
      <c r="T12" s="53">
        <f>'TRA_Inv EU28'!T12-'TRA_Inv UK'!T12</f>
        <v>1135.5106722533014</v>
      </c>
      <c r="U12" s="53">
        <f>'TRA_Inv EU28'!U12-'TRA_Inv UK'!U12</f>
        <v>1077.5324112032802</v>
      </c>
      <c r="V12" s="53">
        <f>'TRA_Inv EU28'!V12-'TRA_Inv UK'!V12</f>
        <v>1010.0914336941112</v>
      </c>
      <c r="W12" s="53">
        <f>'TRA_Inv EU28'!W12-'TRA_Inv UK'!W12</f>
        <v>978.44375811069176</v>
      </c>
      <c r="X12" s="53">
        <f>'TRA_Inv EU28'!X12-'TRA_Inv UK'!X12</f>
        <v>926.47835427609061</v>
      </c>
      <c r="Y12" s="53">
        <f>'TRA_Inv EU28'!Y12-'TRA_Inv UK'!Y12</f>
        <v>927.05624298688667</v>
      </c>
      <c r="Z12" s="53">
        <f>'TRA_Inv EU28'!Z12-'TRA_Inv UK'!Z12</f>
        <v>899.41577719311431</v>
      </c>
      <c r="AA12" s="53">
        <f>'TRA_Inv EU28'!AA12-'TRA_Inv UK'!AA12</f>
        <v>874.01255916243031</v>
      </c>
      <c r="AB12" s="53">
        <f>'TRA_Inv EU28'!AB12-'TRA_Inv UK'!AB12</f>
        <v>849.08283520378825</v>
      </c>
      <c r="AC12" s="53">
        <f>'TRA_Inv EU28'!AC12-'TRA_Inv UK'!AC12</f>
        <v>838.26774934995785</v>
      </c>
      <c r="AD12" s="53">
        <f>'TRA_Inv EU28'!AD12-'TRA_Inv UK'!AD12</f>
        <v>819.72329540319924</v>
      </c>
      <c r="AE12" s="53">
        <f>'TRA_Inv EU28'!AE12-'TRA_Inv UK'!AE12</f>
        <v>815.77785649390478</v>
      </c>
      <c r="AF12" s="53">
        <f>'TRA_Inv EU28'!AF12-'TRA_Inv UK'!AF12</f>
        <v>824.41983496947614</v>
      </c>
      <c r="AG12" s="53">
        <f>'TRA_Inv EU28'!AG12-'TRA_Inv UK'!AG12</f>
        <v>1344.1662583624193</v>
      </c>
      <c r="AH12" s="53">
        <f>'TRA_Inv EU28'!AH12-'TRA_Inv UK'!AH12</f>
        <v>683.63554991167643</v>
      </c>
      <c r="AI12" s="53">
        <f>'TRA_Inv EU28'!AI12-'TRA_Inv UK'!AI12</f>
        <v>730.52887943008147</v>
      </c>
      <c r="AJ12" s="53">
        <f>'TRA_Inv EU28'!AJ12-'TRA_Inv UK'!AJ12</f>
        <v>761.85869876794823</v>
      </c>
      <c r="AK12" s="53">
        <f>'TRA_Inv EU28'!AK12-'TRA_Inv UK'!AK12</f>
        <v>802.0400515679562</v>
      </c>
      <c r="AL12" s="53">
        <f>'TRA_Inv EU28'!AL12-'TRA_Inv UK'!AL12</f>
        <v>842.41839242904859</v>
      </c>
      <c r="AM12" s="53">
        <f>'TRA_Inv EU28'!AM12-'TRA_Inv UK'!AM12</f>
        <v>879.13963213088914</v>
      </c>
      <c r="AN12" s="53">
        <f>'TRA_Inv EU28'!AN12-'TRA_Inv UK'!AN12</f>
        <v>886.58277836224238</v>
      </c>
      <c r="AO12" s="53">
        <f>'TRA_Inv EU28'!AO12-'TRA_Inv UK'!AO12</f>
        <v>931.46029566804032</v>
      </c>
      <c r="AP12" s="53">
        <f>'TRA_Inv EU28'!AP12-'TRA_Inv UK'!AP12</f>
        <v>936.20927072346331</v>
      </c>
      <c r="AQ12" s="53">
        <f>'TRA_Inv EU28'!AQ12-'TRA_Inv UK'!AQ12</f>
        <v>953.42188916092846</v>
      </c>
      <c r="AR12" s="53">
        <f>'TRA_Inv EU28'!AR12-'TRA_Inv UK'!AR12</f>
        <v>987.33668507045695</v>
      </c>
      <c r="AS12" s="53">
        <f>'TRA_Inv EU28'!AS12-'TRA_Inv UK'!AS12</f>
        <v>1004.8395806564963</v>
      </c>
      <c r="AT12" s="53">
        <f>'TRA_Inv EU28'!AT12-'TRA_Inv UK'!AT12</f>
        <v>1018.5391279957073</v>
      </c>
      <c r="AU12" s="53">
        <f>'TRA_Inv EU28'!AU12-'TRA_Inv UK'!AU12</f>
        <v>1042.5848706883094</v>
      </c>
      <c r="AV12" s="53">
        <f>'TRA_Inv EU28'!AV12-'TRA_Inv UK'!AV12</f>
        <v>1055.6492360613515</v>
      </c>
      <c r="AW12" s="53">
        <f>'TRA_Inv EU28'!AW12-'TRA_Inv UK'!AW12</f>
        <v>1102.8212757835004</v>
      </c>
      <c r="AX12" s="53">
        <f>'TRA_Inv EU28'!AX12-'TRA_Inv UK'!AX12</f>
        <v>1110.1553478398084</v>
      </c>
      <c r="AY12" s="53">
        <f>'TRA_Inv EU28'!AY12-'TRA_Inv UK'!AY12</f>
        <v>1113.5604541814871</v>
      </c>
      <c r="AZ12" s="53">
        <f>'TRA_Inv EU28'!AZ12-'TRA_Inv UK'!AZ12</f>
        <v>1123.0884134533678</v>
      </c>
    </row>
    <row r="13" spans="1:52" x14ac:dyDescent="0.35">
      <c r="A13" s="48" t="s">
        <v>866</v>
      </c>
      <c r="B13" s="49"/>
      <c r="C13" s="49">
        <f>'TRA_Inv EU28'!C13-'TRA_Inv UK'!C13</f>
        <v>0</v>
      </c>
      <c r="D13" s="49">
        <f>'TRA_Inv EU28'!D13-'TRA_Inv UK'!D13</f>
        <v>0</v>
      </c>
      <c r="E13" s="49">
        <f>'TRA_Inv EU28'!E13-'TRA_Inv UK'!E13</f>
        <v>0</v>
      </c>
      <c r="F13" s="49">
        <f>'TRA_Inv EU28'!F13-'TRA_Inv UK'!F13</f>
        <v>0</v>
      </c>
      <c r="G13" s="49">
        <f>'TRA_Inv EU28'!G13-'TRA_Inv UK'!G13</f>
        <v>0</v>
      </c>
      <c r="H13" s="49">
        <f>'TRA_Inv EU28'!H13-'TRA_Inv UK'!H13</f>
        <v>0</v>
      </c>
      <c r="I13" s="49">
        <f>'TRA_Inv EU28'!I13-'TRA_Inv UK'!I13</f>
        <v>0</v>
      </c>
      <c r="J13" s="49">
        <f>'TRA_Inv EU28'!J13-'TRA_Inv UK'!J13</f>
        <v>0</v>
      </c>
      <c r="K13" s="49">
        <f>'TRA_Inv EU28'!K13-'TRA_Inv UK'!K13</f>
        <v>0</v>
      </c>
      <c r="L13" s="49">
        <f>'TRA_Inv EU28'!L13-'TRA_Inv UK'!L13</f>
        <v>0</v>
      </c>
      <c r="M13" s="49">
        <f>'TRA_Inv EU28'!M13-'TRA_Inv UK'!M13</f>
        <v>0</v>
      </c>
      <c r="N13" s="49">
        <f>'TRA_Inv EU28'!N13-'TRA_Inv UK'!N13</f>
        <v>0</v>
      </c>
      <c r="O13" s="49">
        <f>'TRA_Inv EU28'!O13-'TRA_Inv UK'!O13</f>
        <v>0</v>
      </c>
      <c r="P13" s="49">
        <f>'TRA_Inv EU28'!P13-'TRA_Inv UK'!P13</f>
        <v>0</v>
      </c>
      <c r="Q13" s="49">
        <f>'TRA_Inv EU28'!Q13-'TRA_Inv UK'!Q13</f>
        <v>0</v>
      </c>
      <c r="R13" s="49">
        <f>'TRA_Inv EU28'!R13-'TRA_Inv UK'!R13</f>
        <v>0</v>
      </c>
      <c r="S13" s="49">
        <f>'TRA_Inv EU28'!S13-'TRA_Inv UK'!S13</f>
        <v>0</v>
      </c>
      <c r="T13" s="49">
        <f>'TRA_Inv EU28'!T13-'TRA_Inv UK'!T13</f>
        <v>0</v>
      </c>
      <c r="U13" s="49">
        <f>'TRA_Inv EU28'!U13-'TRA_Inv UK'!U13</f>
        <v>0</v>
      </c>
      <c r="V13" s="49">
        <f>'TRA_Inv EU28'!V13-'TRA_Inv UK'!V13</f>
        <v>0</v>
      </c>
      <c r="W13" s="49">
        <f>'TRA_Inv EU28'!W13-'TRA_Inv UK'!W13</f>
        <v>0</v>
      </c>
      <c r="X13" s="49">
        <f>'TRA_Inv EU28'!X13-'TRA_Inv UK'!X13</f>
        <v>0</v>
      </c>
      <c r="Y13" s="49">
        <f>'TRA_Inv EU28'!Y13-'TRA_Inv UK'!Y13</f>
        <v>0</v>
      </c>
      <c r="Z13" s="49">
        <f>'TRA_Inv EU28'!Z13-'TRA_Inv UK'!Z13</f>
        <v>0</v>
      </c>
      <c r="AA13" s="49">
        <f>'TRA_Inv EU28'!AA13-'TRA_Inv UK'!AA13</f>
        <v>0</v>
      </c>
      <c r="AB13" s="49">
        <f>'TRA_Inv EU28'!AB13-'TRA_Inv UK'!AB13</f>
        <v>0</v>
      </c>
      <c r="AC13" s="49">
        <f>'TRA_Inv EU28'!AC13-'TRA_Inv UK'!AC13</f>
        <v>0</v>
      </c>
      <c r="AD13" s="49">
        <f>'TRA_Inv EU28'!AD13-'TRA_Inv UK'!AD13</f>
        <v>0</v>
      </c>
      <c r="AE13" s="49">
        <f>'TRA_Inv EU28'!AE13-'TRA_Inv UK'!AE13</f>
        <v>0</v>
      </c>
      <c r="AF13" s="49">
        <f>'TRA_Inv EU28'!AF13-'TRA_Inv UK'!AF13</f>
        <v>0</v>
      </c>
      <c r="AG13" s="49">
        <f>'TRA_Inv EU28'!AG13-'TRA_Inv UK'!AG13</f>
        <v>0</v>
      </c>
      <c r="AH13" s="49">
        <f>'TRA_Inv EU28'!AH13-'TRA_Inv UK'!AH13</f>
        <v>0</v>
      </c>
      <c r="AI13" s="49">
        <f>'TRA_Inv EU28'!AI13-'TRA_Inv UK'!AI13</f>
        <v>0</v>
      </c>
      <c r="AJ13" s="49">
        <f>'TRA_Inv EU28'!AJ13-'TRA_Inv UK'!AJ13</f>
        <v>0</v>
      </c>
      <c r="AK13" s="49">
        <f>'TRA_Inv EU28'!AK13-'TRA_Inv UK'!AK13</f>
        <v>0</v>
      </c>
      <c r="AL13" s="49">
        <f>'TRA_Inv EU28'!AL13-'TRA_Inv UK'!AL13</f>
        <v>0</v>
      </c>
      <c r="AM13" s="49">
        <f>'TRA_Inv EU28'!AM13-'TRA_Inv UK'!AM13</f>
        <v>0</v>
      </c>
      <c r="AN13" s="49">
        <f>'TRA_Inv EU28'!AN13-'TRA_Inv UK'!AN13</f>
        <v>0</v>
      </c>
      <c r="AO13" s="49">
        <f>'TRA_Inv EU28'!AO13-'TRA_Inv UK'!AO13</f>
        <v>0</v>
      </c>
      <c r="AP13" s="49">
        <f>'TRA_Inv EU28'!AP13-'TRA_Inv UK'!AP13</f>
        <v>0</v>
      </c>
      <c r="AQ13" s="49">
        <f>'TRA_Inv EU28'!AQ13-'TRA_Inv UK'!AQ13</f>
        <v>0</v>
      </c>
      <c r="AR13" s="49">
        <f>'TRA_Inv EU28'!AR13-'TRA_Inv UK'!AR13</f>
        <v>0</v>
      </c>
      <c r="AS13" s="49">
        <f>'TRA_Inv EU28'!AS13-'TRA_Inv UK'!AS13</f>
        <v>0</v>
      </c>
      <c r="AT13" s="49">
        <f>'TRA_Inv EU28'!AT13-'TRA_Inv UK'!AT13</f>
        <v>0</v>
      </c>
      <c r="AU13" s="49">
        <f>'TRA_Inv EU28'!AU13-'TRA_Inv UK'!AU13</f>
        <v>0</v>
      </c>
      <c r="AV13" s="49">
        <f>'TRA_Inv EU28'!AV13-'TRA_Inv UK'!AV13</f>
        <v>0</v>
      </c>
      <c r="AW13" s="49">
        <f>'TRA_Inv EU28'!AW13-'TRA_Inv UK'!AW13</f>
        <v>0</v>
      </c>
      <c r="AX13" s="49">
        <f>'TRA_Inv EU28'!AX13-'TRA_Inv UK'!AX13</f>
        <v>0</v>
      </c>
      <c r="AY13" s="49">
        <f>'TRA_Inv EU28'!AY13-'TRA_Inv UK'!AY13</f>
        <v>0</v>
      </c>
      <c r="AZ13" s="49">
        <f>'TRA_Inv EU28'!AZ13-'TRA_Inv UK'!AZ13</f>
        <v>0</v>
      </c>
    </row>
    <row r="14" spans="1:52" x14ac:dyDescent="0.35">
      <c r="A14" s="50" t="s">
        <v>867</v>
      </c>
      <c r="B14" s="51"/>
      <c r="C14" s="51">
        <f>'TRA_Inv EU28'!C14-'TRA_Inv UK'!C14</f>
        <v>0</v>
      </c>
      <c r="D14" s="51">
        <f>'TRA_Inv EU28'!D14-'TRA_Inv UK'!D14</f>
        <v>0</v>
      </c>
      <c r="E14" s="51">
        <f>'TRA_Inv EU28'!E14-'TRA_Inv UK'!E14</f>
        <v>0</v>
      </c>
      <c r="F14" s="51">
        <f>'TRA_Inv EU28'!F14-'TRA_Inv UK'!F14</f>
        <v>0</v>
      </c>
      <c r="G14" s="51">
        <f>'TRA_Inv EU28'!G14-'TRA_Inv UK'!G14</f>
        <v>0</v>
      </c>
      <c r="H14" s="51">
        <f>'TRA_Inv EU28'!H14-'TRA_Inv UK'!H14</f>
        <v>0</v>
      </c>
      <c r="I14" s="51">
        <f>'TRA_Inv EU28'!I14-'TRA_Inv UK'!I14</f>
        <v>0</v>
      </c>
      <c r="J14" s="51">
        <f>'TRA_Inv EU28'!J14-'TRA_Inv UK'!J14</f>
        <v>0</v>
      </c>
      <c r="K14" s="51">
        <f>'TRA_Inv EU28'!K14-'TRA_Inv UK'!K14</f>
        <v>0</v>
      </c>
      <c r="L14" s="51">
        <f>'TRA_Inv EU28'!L14-'TRA_Inv UK'!L14</f>
        <v>0</v>
      </c>
      <c r="M14" s="51">
        <f>'TRA_Inv EU28'!M14-'TRA_Inv UK'!M14</f>
        <v>0</v>
      </c>
      <c r="N14" s="51">
        <f>'TRA_Inv EU28'!N14-'TRA_Inv UK'!N14</f>
        <v>0</v>
      </c>
      <c r="O14" s="51">
        <f>'TRA_Inv EU28'!O14-'TRA_Inv UK'!O14</f>
        <v>0</v>
      </c>
      <c r="P14" s="51">
        <f>'TRA_Inv EU28'!P14-'TRA_Inv UK'!P14</f>
        <v>0</v>
      </c>
      <c r="Q14" s="51">
        <f>'TRA_Inv EU28'!Q14-'TRA_Inv UK'!Q14</f>
        <v>0</v>
      </c>
      <c r="R14" s="51">
        <f>'TRA_Inv EU28'!R14-'TRA_Inv UK'!R14</f>
        <v>0</v>
      </c>
      <c r="S14" s="51">
        <f>'TRA_Inv EU28'!S14-'TRA_Inv UK'!S14</f>
        <v>0</v>
      </c>
      <c r="T14" s="51">
        <f>'TRA_Inv EU28'!T14-'TRA_Inv UK'!T14</f>
        <v>0</v>
      </c>
      <c r="U14" s="51">
        <f>'TRA_Inv EU28'!U14-'TRA_Inv UK'!U14</f>
        <v>0</v>
      </c>
      <c r="V14" s="51">
        <f>'TRA_Inv EU28'!V14-'TRA_Inv UK'!V14</f>
        <v>0</v>
      </c>
      <c r="W14" s="51">
        <f>'TRA_Inv EU28'!W14-'TRA_Inv UK'!W14</f>
        <v>0</v>
      </c>
      <c r="X14" s="51">
        <f>'TRA_Inv EU28'!X14-'TRA_Inv UK'!X14</f>
        <v>0</v>
      </c>
      <c r="Y14" s="51">
        <f>'TRA_Inv EU28'!Y14-'TRA_Inv UK'!Y14</f>
        <v>0</v>
      </c>
      <c r="Z14" s="51">
        <f>'TRA_Inv EU28'!Z14-'TRA_Inv UK'!Z14</f>
        <v>0</v>
      </c>
      <c r="AA14" s="51">
        <f>'TRA_Inv EU28'!AA14-'TRA_Inv UK'!AA14</f>
        <v>0</v>
      </c>
      <c r="AB14" s="51">
        <f>'TRA_Inv EU28'!AB14-'TRA_Inv UK'!AB14</f>
        <v>0</v>
      </c>
      <c r="AC14" s="51">
        <f>'TRA_Inv EU28'!AC14-'TRA_Inv UK'!AC14</f>
        <v>0</v>
      </c>
      <c r="AD14" s="51">
        <f>'TRA_Inv EU28'!AD14-'TRA_Inv UK'!AD14</f>
        <v>0</v>
      </c>
      <c r="AE14" s="51">
        <f>'TRA_Inv EU28'!AE14-'TRA_Inv UK'!AE14</f>
        <v>0</v>
      </c>
      <c r="AF14" s="51">
        <f>'TRA_Inv EU28'!AF14-'TRA_Inv UK'!AF14</f>
        <v>0</v>
      </c>
      <c r="AG14" s="51">
        <f>'TRA_Inv EU28'!AG14-'TRA_Inv UK'!AG14</f>
        <v>0</v>
      </c>
      <c r="AH14" s="51">
        <f>'TRA_Inv EU28'!AH14-'TRA_Inv UK'!AH14</f>
        <v>0</v>
      </c>
      <c r="AI14" s="51">
        <f>'TRA_Inv EU28'!AI14-'TRA_Inv UK'!AI14</f>
        <v>0</v>
      </c>
      <c r="AJ14" s="51">
        <f>'TRA_Inv EU28'!AJ14-'TRA_Inv UK'!AJ14</f>
        <v>0</v>
      </c>
      <c r="AK14" s="51">
        <f>'TRA_Inv EU28'!AK14-'TRA_Inv UK'!AK14</f>
        <v>0</v>
      </c>
      <c r="AL14" s="51">
        <f>'TRA_Inv EU28'!AL14-'TRA_Inv UK'!AL14</f>
        <v>0</v>
      </c>
      <c r="AM14" s="51">
        <f>'TRA_Inv EU28'!AM14-'TRA_Inv UK'!AM14</f>
        <v>0</v>
      </c>
      <c r="AN14" s="51">
        <f>'TRA_Inv EU28'!AN14-'TRA_Inv UK'!AN14</f>
        <v>0</v>
      </c>
      <c r="AO14" s="51">
        <f>'TRA_Inv EU28'!AO14-'TRA_Inv UK'!AO14</f>
        <v>0</v>
      </c>
      <c r="AP14" s="51">
        <f>'TRA_Inv EU28'!AP14-'TRA_Inv UK'!AP14</f>
        <v>0</v>
      </c>
      <c r="AQ14" s="51">
        <f>'TRA_Inv EU28'!AQ14-'TRA_Inv UK'!AQ14</f>
        <v>0</v>
      </c>
      <c r="AR14" s="51">
        <f>'TRA_Inv EU28'!AR14-'TRA_Inv UK'!AR14</f>
        <v>0</v>
      </c>
      <c r="AS14" s="51">
        <f>'TRA_Inv EU28'!AS14-'TRA_Inv UK'!AS14</f>
        <v>0</v>
      </c>
      <c r="AT14" s="51">
        <f>'TRA_Inv EU28'!AT14-'TRA_Inv UK'!AT14</f>
        <v>0</v>
      </c>
      <c r="AU14" s="51">
        <f>'TRA_Inv EU28'!AU14-'TRA_Inv UK'!AU14</f>
        <v>0</v>
      </c>
      <c r="AV14" s="51">
        <f>'TRA_Inv EU28'!AV14-'TRA_Inv UK'!AV14</f>
        <v>0</v>
      </c>
      <c r="AW14" s="51">
        <f>'TRA_Inv EU28'!AW14-'TRA_Inv UK'!AW14</f>
        <v>0</v>
      </c>
      <c r="AX14" s="51">
        <f>'TRA_Inv EU28'!AX14-'TRA_Inv UK'!AX14</f>
        <v>0</v>
      </c>
      <c r="AY14" s="51">
        <f>'TRA_Inv EU28'!AY14-'TRA_Inv UK'!AY14</f>
        <v>0</v>
      </c>
      <c r="AZ14" s="51">
        <f>'TRA_Inv EU28'!AZ14-'TRA_Inv UK'!AZ14</f>
        <v>0</v>
      </c>
    </row>
    <row r="15" spans="1:52" x14ac:dyDescent="0.35">
      <c r="A15" s="52" t="s">
        <v>868</v>
      </c>
      <c r="B15" s="53"/>
      <c r="C15" s="53">
        <f>'TRA_Inv EU28'!C15-'TRA_Inv UK'!C15</f>
        <v>0</v>
      </c>
      <c r="D15" s="53">
        <f>'TRA_Inv EU28'!D15-'TRA_Inv UK'!D15</f>
        <v>0</v>
      </c>
      <c r="E15" s="53">
        <f>'TRA_Inv EU28'!E15-'TRA_Inv UK'!E15</f>
        <v>0</v>
      </c>
      <c r="F15" s="53">
        <f>'TRA_Inv EU28'!F15-'TRA_Inv UK'!F15</f>
        <v>0</v>
      </c>
      <c r="G15" s="53">
        <f>'TRA_Inv EU28'!G15-'TRA_Inv UK'!G15</f>
        <v>0</v>
      </c>
      <c r="H15" s="53">
        <f>'TRA_Inv EU28'!H15-'TRA_Inv UK'!H15</f>
        <v>0</v>
      </c>
      <c r="I15" s="53">
        <f>'TRA_Inv EU28'!I15-'TRA_Inv UK'!I15</f>
        <v>0</v>
      </c>
      <c r="J15" s="53">
        <f>'TRA_Inv EU28'!J15-'TRA_Inv UK'!J15</f>
        <v>0</v>
      </c>
      <c r="K15" s="53">
        <f>'TRA_Inv EU28'!K15-'TRA_Inv UK'!K15</f>
        <v>0</v>
      </c>
      <c r="L15" s="53">
        <f>'TRA_Inv EU28'!L15-'TRA_Inv UK'!L15</f>
        <v>0</v>
      </c>
      <c r="M15" s="53">
        <f>'TRA_Inv EU28'!M15-'TRA_Inv UK'!M15</f>
        <v>0</v>
      </c>
      <c r="N15" s="53">
        <f>'TRA_Inv EU28'!N15-'TRA_Inv UK'!N15</f>
        <v>0</v>
      </c>
      <c r="O15" s="53">
        <f>'TRA_Inv EU28'!O15-'TRA_Inv UK'!O15</f>
        <v>0</v>
      </c>
      <c r="P15" s="53">
        <f>'TRA_Inv EU28'!P15-'TRA_Inv UK'!P15</f>
        <v>0</v>
      </c>
      <c r="Q15" s="53">
        <f>'TRA_Inv EU28'!Q15-'TRA_Inv UK'!Q15</f>
        <v>0</v>
      </c>
      <c r="R15" s="53">
        <f>'TRA_Inv EU28'!R15-'TRA_Inv UK'!R15</f>
        <v>0</v>
      </c>
      <c r="S15" s="53">
        <f>'TRA_Inv EU28'!S15-'TRA_Inv UK'!S15</f>
        <v>0</v>
      </c>
      <c r="T15" s="53">
        <f>'TRA_Inv EU28'!T15-'TRA_Inv UK'!T15</f>
        <v>0</v>
      </c>
      <c r="U15" s="53">
        <f>'TRA_Inv EU28'!U15-'TRA_Inv UK'!U15</f>
        <v>0</v>
      </c>
      <c r="V15" s="53">
        <f>'TRA_Inv EU28'!V15-'TRA_Inv UK'!V15</f>
        <v>0</v>
      </c>
      <c r="W15" s="53">
        <f>'TRA_Inv EU28'!W15-'TRA_Inv UK'!W15</f>
        <v>0</v>
      </c>
      <c r="X15" s="53">
        <f>'TRA_Inv EU28'!X15-'TRA_Inv UK'!X15</f>
        <v>0</v>
      </c>
      <c r="Y15" s="53">
        <f>'TRA_Inv EU28'!Y15-'TRA_Inv UK'!Y15</f>
        <v>0</v>
      </c>
      <c r="Z15" s="53">
        <f>'TRA_Inv EU28'!Z15-'TRA_Inv UK'!Z15</f>
        <v>0</v>
      </c>
      <c r="AA15" s="53">
        <f>'TRA_Inv EU28'!AA15-'TRA_Inv UK'!AA15</f>
        <v>0</v>
      </c>
      <c r="AB15" s="53">
        <f>'TRA_Inv EU28'!AB15-'TRA_Inv UK'!AB15</f>
        <v>0</v>
      </c>
      <c r="AC15" s="53">
        <f>'TRA_Inv EU28'!AC15-'TRA_Inv UK'!AC15</f>
        <v>0</v>
      </c>
      <c r="AD15" s="53">
        <f>'TRA_Inv EU28'!AD15-'TRA_Inv UK'!AD15</f>
        <v>0</v>
      </c>
      <c r="AE15" s="53">
        <f>'TRA_Inv EU28'!AE15-'TRA_Inv UK'!AE15</f>
        <v>0</v>
      </c>
      <c r="AF15" s="53">
        <f>'TRA_Inv EU28'!AF15-'TRA_Inv UK'!AF15</f>
        <v>0</v>
      </c>
      <c r="AG15" s="53">
        <f>'TRA_Inv EU28'!AG15-'TRA_Inv UK'!AG15</f>
        <v>0</v>
      </c>
      <c r="AH15" s="53">
        <f>'TRA_Inv EU28'!AH15-'TRA_Inv UK'!AH15</f>
        <v>0</v>
      </c>
      <c r="AI15" s="53">
        <f>'TRA_Inv EU28'!AI15-'TRA_Inv UK'!AI15</f>
        <v>0</v>
      </c>
      <c r="AJ15" s="53">
        <f>'TRA_Inv EU28'!AJ15-'TRA_Inv UK'!AJ15</f>
        <v>0</v>
      </c>
      <c r="AK15" s="53">
        <f>'TRA_Inv EU28'!AK15-'TRA_Inv UK'!AK15</f>
        <v>0</v>
      </c>
      <c r="AL15" s="53">
        <f>'TRA_Inv EU28'!AL15-'TRA_Inv UK'!AL15</f>
        <v>0</v>
      </c>
      <c r="AM15" s="53">
        <f>'TRA_Inv EU28'!AM15-'TRA_Inv UK'!AM15</f>
        <v>0</v>
      </c>
      <c r="AN15" s="53">
        <f>'TRA_Inv EU28'!AN15-'TRA_Inv UK'!AN15</f>
        <v>0</v>
      </c>
      <c r="AO15" s="53">
        <f>'TRA_Inv EU28'!AO15-'TRA_Inv UK'!AO15</f>
        <v>0</v>
      </c>
      <c r="AP15" s="53">
        <f>'TRA_Inv EU28'!AP15-'TRA_Inv UK'!AP15</f>
        <v>0</v>
      </c>
      <c r="AQ15" s="53">
        <f>'TRA_Inv EU28'!AQ15-'TRA_Inv UK'!AQ15</f>
        <v>0</v>
      </c>
      <c r="AR15" s="53">
        <f>'TRA_Inv EU28'!AR15-'TRA_Inv UK'!AR15</f>
        <v>0</v>
      </c>
      <c r="AS15" s="53">
        <f>'TRA_Inv EU28'!AS15-'TRA_Inv UK'!AS15</f>
        <v>0</v>
      </c>
      <c r="AT15" s="53">
        <f>'TRA_Inv EU28'!AT15-'TRA_Inv UK'!AT15</f>
        <v>0</v>
      </c>
      <c r="AU15" s="53">
        <f>'TRA_Inv EU28'!AU15-'TRA_Inv UK'!AU15</f>
        <v>0</v>
      </c>
      <c r="AV15" s="53">
        <f>'TRA_Inv EU28'!AV15-'TRA_Inv UK'!AV15</f>
        <v>0</v>
      </c>
      <c r="AW15" s="53">
        <f>'TRA_Inv EU28'!AW15-'TRA_Inv UK'!AW15</f>
        <v>0</v>
      </c>
      <c r="AX15" s="53">
        <f>'TRA_Inv EU28'!AX15-'TRA_Inv UK'!AX15</f>
        <v>0</v>
      </c>
      <c r="AY15" s="53">
        <f>'TRA_Inv EU28'!AY15-'TRA_Inv UK'!AY15</f>
        <v>0</v>
      </c>
      <c r="AZ15" s="53">
        <f>'TRA_Inv EU28'!AZ15-'TRA_Inv UK'!AZ15</f>
        <v>0</v>
      </c>
    </row>
    <row r="16" spans="1:52" x14ac:dyDescent="0.35">
      <c r="A16" s="52" t="s">
        <v>869</v>
      </c>
      <c r="B16" s="53"/>
      <c r="C16" s="53">
        <f>'TRA_Inv EU28'!C16-'TRA_Inv UK'!C16</f>
        <v>0</v>
      </c>
      <c r="D16" s="53">
        <f>'TRA_Inv EU28'!D16-'TRA_Inv UK'!D16</f>
        <v>0</v>
      </c>
      <c r="E16" s="53">
        <f>'TRA_Inv EU28'!E16-'TRA_Inv UK'!E16</f>
        <v>0</v>
      </c>
      <c r="F16" s="53">
        <f>'TRA_Inv EU28'!F16-'TRA_Inv UK'!F16</f>
        <v>0</v>
      </c>
      <c r="G16" s="53">
        <f>'TRA_Inv EU28'!G16-'TRA_Inv UK'!G16</f>
        <v>0</v>
      </c>
      <c r="H16" s="53">
        <f>'TRA_Inv EU28'!H16-'TRA_Inv UK'!H16</f>
        <v>0</v>
      </c>
      <c r="I16" s="53">
        <f>'TRA_Inv EU28'!I16-'TRA_Inv UK'!I16</f>
        <v>0</v>
      </c>
      <c r="J16" s="53">
        <f>'TRA_Inv EU28'!J16-'TRA_Inv UK'!J16</f>
        <v>0</v>
      </c>
      <c r="K16" s="53">
        <f>'TRA_Inv EU28'!K16-'TRA_Inv UK'!K16</f>
        <v>0</v>
      </c>
      <c r="L16" s="53">
        <f>'TRA_Inv EU28'!L16-'TRA_Inv UK'!L16</f>
        <v>0</v>
      </c>
      <c r="M16" s="53">
        <f>'TRA_Inv EU28'!M16-'TRA_Inv UK'!M16</f>
        <v>0</v>
      </c>
      <c r="N16" s="53">
        <f>'TRA_Inv EU28'!N16-'TRA_Inv UK'!N16</f>
        <v>0</v>
      </c>
      <c r="O16" s="53">
        <f>'TRA_Inv EU28'!O16-'TRA_Inv UK'!O16</f>
        <v>0</v>
      </c>
      <c r="P16" s="53">
        <f>'TRA_Inv EU28'!P16-'TRA_Inv UK'!P16</f>
        <v>0</v>
      </c>
      <c r="Q16" s="53">
        <f>'TRA_Inv EU28'!Q16-'TRA_Inv UK'!Q16</f>
        <v>0</v>
      </c>
      <c r="R16" s="53">
        <f>'TRA_Inv EU28'!R16-'TRA_Inv UK'!R16</f>
        <v>0</v>
      </c>
      <c r="S16" s="53">
        <f>'TRA_Inv EU28'!S16-'TRA_Inv UK'!S16</f>
        <v>0</v>
      </c>
      <c r="T16" s="53">
        <f>'TRA_Inv EU28'!T16-'TRA_Inv UK'!T16</f>
        <v>0</v>
      </c>
      <c r="U16" s="53">
        <f>'TRA_Inv EU28'!U16-'TRA_Inv UK'!U16</f>
        <v>0</v>
      </c>
      <c r="V16" s="53">
        <f>'TRA_Inv EU28'!V16-'TRA_Inv UK'!V16</f>
        <v>0</v>
      </c>
      <c r="W16" s="53">
        <f>'TRA_Inv EU28'!W16-'TRA_Inv UK'!W16</f>
        <v>0</v>
      </c>
      <c r="X16" s="53">
        <f>'TRA_Inv EU28'!X16-'TRA_Inv UK'!X16</f>
        <v>0</v>
      </c>
      <c r="Y16" s="53">
        <f>'TRA_Inv EU28'!Y16-'TRA_Inv UK'!Y16</f>
        <v>0</v>
      </c>
      <c r="Z16" s="53">
        <f>'TRA_Inv EU28'!Z16-'TRA_Inv UK'!Z16</f>
        <v>0</v>
      </c>
      <c r="AA16" s="53">
        <f>'TRA_Inv EU28'!AA16-'TRA_Inv UK'!AA16</f>
        <v>0</v>
      </c>
      <c r="AB16" s="53">
        <f>'TRA_Inv EU28'!AB16-'TRA_Inv UK'!AB16</f>
        <v>0</v>
      </c>
      <c r="AC16" s="53">
        <f>'TRA_Inv EU28'!AC16-'TRA_Inv UK'!AC16</f>
        <v>0</v>
      </c>
      <c r="AD16" s="53">
        <f>'TRA_Inv EU28'!AD16-'TRA_Inv UK'!AD16</f>
        <v>0</v>
      </c>
      <c r="AE16" s="53">
        <f>'TRA_Inv EU28'!AE16-'TRA_Inv UK'!AE16</f>
        <v>0</v>
      </c>
      <c r="AF16" s="53">
        <f>'TRA_Inv EU28'!AF16-'TRA_Inv UK'!AF16</f>
        <v>0</v>
      </c>
      <c r="AG16" s="53">
        <f>'TRA_Inv EU28'!AG16-'TRA_Inv UK'!AG16</f>
        <v>0</v>
      </c>
      <c r="AH16" s="53">
        <f>'TRA_Inv EU28'!AH16-'TRA_Inv UK'!AH16</f>
        <v>0</v>
      </c>
      <c r="AI16" s="53">
        <f>'TRA_Inv EU28'!AI16-'TRA_Inv UK'!AI16</f>
        <v>0</v>
      </c>
      <c r="AJ16" s="53">
        <f>'TRA_Inv EU28'!AJ16-'TRA_Inv UK'!AJ16</f>
        <v>0</v>
      </c>
      <c r="AK16" s="53">
        <f>'TRA_Inv EU28'!AK16-'TRA_Inv UK'!AK16</f>
        <v>0</v>
      </c>
      <c r="AL16" s="53">
        <f>'TRA_Inv EU28'!AL16-'TRA_Inv UK'!AL16</f>
        <v>0</v>
      </c>
      <c r="AM16" s="53">
        <f>'TRA_Inv EU28'!AM16-'TRA_Inv UK'!AM16</f>
        <v>0</v>
      </c>
      <c r="AN16" s="53">
        <f>'TRA_Inv EU28'!AN16-'TRA_Inv UK'!AN16</f>
        <v>0</v>
      </c>
      <c r="AO16" s="53">
        <f>'TRA_Inv EU28'!AO16-'TRA_Inv UK'!AO16</f>
        <v>0</v>
      </c>
      <c r="AP16" s="53">
        <f>'TRA_Inv EU28'!AP16-'TRA_Inv UK'!AP16</f>
        <v>0</v>
      </c>
      <c r="AQ16" s="53">
        <f>'TRA_Inv EU28'!AQ16-'TRA_Inv UK'!AQ16</f>
        <v>0</v>
      </c>
      <c r="AR16" s="53">
        <f>'TRA_Inv EU28'!AR16-'TRA_Inv UK'!AR16</f>
        <v>0</v>
      </c>
      <c r="AS16" s="53">
        <f>'TRA_Inv EU28'!AS16-'TRA_Inv UK'!AS16</f>
        <v>0</v>
      </c>
      <c r="AT16" s="53">
        <f>'TRA_Inv EU28'!AT16-'TRA_Inv UK'!AT16</f>
        <v>0</v>
      </c>
      <c r="AU16" s="53">
        <f>'TRA_Inv EU28'!AU16-'TRA_Inv UK'!AU16</f>
        <v>0</v>
      </c>
      <c r="AV16" s="53">
        <f>'TRA_Inv EU28'!AV16-'TRA_Inv UK'!AV16</f>
        <v>0</v>
      </c>
      <c r="AW16" s="53">
        <f>'TRA_Inv EU28'!AW16-'TRA_Inv UK'!AW16</f>
        <v>0</v>
      </c>
      <c r="AX16" s="53">
        <f>'TRA_Inv EU28'!AX16-'TRA_Inv UK'!AX16</f>
        <v>0</v>
      </c>
      <c r="AY16" s="53">
        <f>'TRA_Inv EU28'!AY16-'TRA_Inv UK'!AY16</f>
        <v>0</v>
      </c>
      <c r="AZ16" s="53">
        <f>'TRA_Inv EU28'!AZ16-'TRA_Inv UK'!AZ16</f>
        <v>0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/>
      <c r="C18" s="49">
        <f>'TRA_Inv EU28'!C18-'TRA_Inv UK'!C18</f>
        <v>2313763</v>
      </c>
      <c r="D18" s="49">
        <f>'TRA_Inv EU28'!D18-'TRA_Inv UK'!D18</f>
        <v>2116820</v>
      </c>
      <c r="E18" s="49">
        <f>'TRA_Inv EU28'!E18-'TRA_Inv UK'!E18</f>
        <v>2200993</v>
      </c>
      <c r="F18" s="49">
        <f>'TRA_Inv EU28'!F18-'TRA_Inv UK'!F18</f>
        <v>2423961</v>
      </c>
      <c r="G18" s="49">
        <f>'TRA_Inv EU28'!G18-'TRA_Inv UK'!G18</f>
        <v>2334095</v>
      </c>
      <c r="H18" s="49">
        <f>'TRA_Inv EU28'!H18-'TRA_Inv UK'!H18</f>
        <v>2720509</v>
      </c>
      <c r="I18" s="49">
        <f>'TRA_Inv EU28'!I18-'TRA_Inv UK'!I18</f>
        <v>3363701</v>
      </c>
      <c r="J18" s="49">
        <f>'TRA_Inv EU28'!J18-'TRA_Inv UK'!J18</f>
        <v>2513755</v>
      </c>
      <c r="K18" s="49">
        <f>'TRA_Inv EU28'!K18-'TRA_Inv UK'!K18</f>
        <v>2102265</v>
      </c>
      <c r="L18" s="49">
        <f>'TRA_Inv EU28'!L18-'TRA_Inv UK'!L18</f>
        <v>2256010</v>
      </c>
      <c r="M18" s="49">
        <f>'TRA_Inv EU28'!M18-'TRA_Inv UK'!M18</f>
        <v>2285041</v>
      </c>
      <c r="N18" s="49">
        <f>'TRA_Inv EU28'!N18-'TRA_Inv UK'!N18</f>
        <v>2021449</v>
      </c>
      <c r="O18" s="49">
        <f>'TRA_Inv EU28'!O18-'TRA_Inv UK'!O18</f>
        <v>2391950</v>
      </c>
      <c r="P18" s="49">
        <f>'TRA_Inv EU28'!P18-'TRA_Inv UK'!P18</f>
        <v>2789573</v>
      </c>
      <c r="Q18" s="49">
        <f>'TRA_Inv EU28'!Q18-'TRA_Inv UK'!Q18</f>
        <v>2992392</v>
      </c>
      <c r="R18" s="49">
        <f>'TRA_Inv EU28'!R18-'TRA_Inv UK'!R18</f>
        <v>2710205</v>
      </c>
      <c r="S18" s="49">
        <f>'TRA_Inv EU28'!S18-'TRA_Inv UK'!S18</f>
        <v>3166615</v>
      </c>
      <c r="T18" s="49">
        <f>'TRA_Inv EU28'!T18-'TRA_Inv UK'!T18</f>
        <v>3314824</v>
      </c>
      <c r="U18" s="49">
        <f>'TRA_Inv EU28'!U18-'TRA_Inv UK'!U18</f>
        <v>3362851</v>
      </c>
      <c r="V18" s="49">
        <f>'TRA_Inv EU28'!V18-'TRA_Inv UK'!V18</f>
        <v>3444978</v>
      </c>
      <c r="W18" s="49">
        <f>'TRA_Inv EU28'!W18-'TRA_Inv UK'!W18</f>
        <v>3523800</v>
      </c>
      <c r="X18" s="49">
        <f>'TRA_Inv EU28'!X18-'TRA_Inv UK'!X18</f>
        <v>3561063</v>
      </c>
      <c r="Y18" s="49">
        <f>'TRA_Inv EU28'!Y18-'TRA_Inv UK'!Y18</f>
        <v>3628720</v>
      </c>
      <c r="Z18" s="49">
        <f>'TRA_Inv EU28'!Z18-'TRA_Inv UK'!Z18</f>
        <v>3704087</v>
      </c>
      <c r="AA18" s="49">
        <f>'TRA_Inv EU28'!AA18-'TRA_Inv UK'!AA18</f>
        <v>3785976</v>
      </c>
      <c r="AB18" s="49">
        <f>'TRA_Inv EU28'!AB18-'TRA_Inv UK'!AB18</f>
        <v>3810988</v>
      </c>
      <c r="AC18" s="49">
        <f>'TRA_Inv EU28'!AC18-'TRA_Inv UK'!AC18</f>
        <v>3822786</v>
      </c>
      <c r="AD18" s="49">
        <f>'TRA_Inv EU28'!AD18-'TRA_Inv UK'!AD18</f>
        <v>3844758</v>
      </c>
      <c r="AE18" s="49">
        <f>'TRA_Inv EU28'!AE18-'TRA_Inv UK'!AE18</f>
        <v>3888673</v>
      </c>
      <c r="AF18" s="49">
        <f>'TRA_Inv EU28'!AF18-'TRA_Inv UK'!AF18</f>
        <v>3963855</v>
      </c>
      <c r="AG18" s="49">
        <f>'TRA_Inv EU28'!AG18-'TRA_Inv UK'!AG18</f>
        <v>4033596</v>
      </c>
      <c r="AH18" s="49">
        <f>'TRA_Inv EU28'!AH18-'TRA_Inv UK'!AH18</f>
        <v>4097856</v>
      </c>
      <c r="AI18" s="49">
        <f>'TRA_Inv EU28'!AI18-'TRA_Inv UK'!AI18</f>
        <v>4125897</v>
      </c>
      <c r="AJ18" s="49">
        <f>'TRA_Inv EU28'!AJ18-'TRA_Inv UK'!AJ18</f>
        <v>4193010</v>
      </c>
      <c r="AK18" s="49">
        <f>'TRA_Inv EU28'!AK18-'TRA_Inv UK'!AK18</f>
        <v>4262546</v>
      </c>
      <c r="AL18" s="49">
        <f>'TRA_Inv EU28'!AL18-'TRA_Inv UK'!AL18</f>
        <v>4335785</v>
      </c>
      <c r="AM18" s="49">
        <f>'TRA_Inv EU28'!AM18-'TRA_Inv UK'!AM18</f>
        <v>4407128</v>
      </c>
      <c r="AN18" s="49">
        <f>'TRA_Inv EU28'!AN18-'TRA_Inv UK'!AN18</f>
        <v>4479815</v>
      </c>
      <c r="AO18" s="49">
        <f>'TRA_Inv EU28'!AO18-'TRA_Inv UK'!AO18</f>
        <v>4556003</v>
      </c>
      <c r="AP18" s="49">
        <f>'TRA_Inv EU28'!AP18-'TRA_Inv UK'!AP18</f>
        <v>4630338</v>
      </c>
      <c r="AQ18" s="49">
        <f>'TRA_Inv EU28'!AQ18-'TRA_Inv UK'!AQ18</f>
        <v>4713488</v>
      </c>
      <c r="AR18" s="49">
        <f>'TRA_Inv EU28'!AR18-'TRA_Inv UK'!AR18</f>
        <v>4800234</v>
      </c>
      <c r="AS18" s="49">
        <f>'TRA_Inv EU28'!AS18-'TRA_Inv UK'!AS18</f>
        <v>4884506</v>
      </c>
      <c r="AT18" s="49">
        <f>'TRA_Inv EU28'!AT18-'TRA_Inv UK'!AT18</f>
        <v>4974448</v>
      </c>
      <c r="AU18" s="49">
        <f>'TRA_Inv EU28'!AU18-'TRA_Inv UK'!AU18</f>
        <v>5061559</v>
      </c>
      <c r="AV18" s="49">
        <f>'TRA_Inv EU28'!AV18-'TRA_Inv UK'!AV18</f>
        <v>5147857</v>
      </c>
      <c r="AW18" s="49">
        <f>'TRA_Inv EU28'!AW18-'TRA_Inv UK'!AW18</f>
        <v>5236741</v>
      </c>
      <c r="AX18" s="49">
        <f>'TRA_Inv EU28'!AX18-'TRA_Inv UK'!AX18</f>
        <v>5336842</v>
      </c>
      <c r="AY18" s="49">
        <f>'TRA_Inv EU28'!AY18-'TRA_Inv UK'!AY18</f>
        <v>5435713</v>
      </c>
      <c r="AZ18" s="49">
        <f>'TRA_Inv EU28'!AZ18-'TRA_Inv UK'!AZ18</f>
        <v>5559210</v>
      </c>
    </row>
    <row r="19" spans="1:52" x14ac:dyDescent="0.35">
      <c r="A19" s="52" t="s">
        <v>871</v>
      </c>
      <c r="B19" s="53"/>
      <c r="C19" s="53">
        <f>'TRA_Inv EU28'!C19-'TRA_Inv UK'!C19</f>
        <v>1907652</v>
      </c>
      <c r="D19" s="53">
        <f>'TRA_Inv EU28'!D19-'TRA_Inv UK'!D19</f>
        <v>1689315</v>
      </c>
      <c r="E19" s="53">
        <f>'TRA_Inv EU28'!E19-'TRA_Inv UK'!E19</f>
        <v>1830757</v>
      </c>
      <c r="F19" s="53">
        <f>'TRA_Inv EU28'!F19-'TRA_Inv UK'!F19</f>
        <v>1971874</v>
      </c>
      <c r="G19" s="53">
        <f>'TRA_Inv EU28'!G19-'TRA_Inv UK'!G19</f>
        <v>1890330</v>
      </c>
      <c r="H19" s="53">
        <f>'TRA_Inv EU28'!H19-'TRA_Inv UK'!H19</f>
        <v>2200323</v>
      </c>
      <c r="I19" s="53">
        <f>'TRA_Inv EU28'!I19-'TRA_Inv UK'!I19</f>
        <v>2879806</v>
      </c>
      <c r="J19" s="53">
        <f>'TRA_Inv EU28'!J19-'TRA_Inv UK'!J19</f>
        <v>2007967</v>
      </c>
      <c r="K19" s="53">
        <f>'TRA_Inv EU28'!K19-'TRA_Inv UK'!K19</f>
        <v>1736378</v>
      </c>
      <c r="L19" s="53">
        <f>'TRA_Inv EU28'!L19-'TRA_Inv UK'!L19</f>
        <v>1820059</v>
      </c>
      <c r="M19" s="53">
        <f>'TRA_Inv EU28'!M19-'TRA_Inv UK'!M19</f>
        <v>1801666</v>
      </c>
      <c r="N19" s="53">
        <f>'TRA_Inv EU28'!N19-'TRA_Inv UK'!N19</f>
        <v>1610722</v>
      </c>
      <c r="O19" s="53">
        <f>'TRA_Inv EU28'!O19-'TRA_Inv UK'!O19</f>
        <v>1893563</v>
      </c>
      <c r="P19" s="53">
        <f>'TRA_Inv EU28'!P19-'TRA_Inv UK'!P19</f>
        <v>2297031</v>
      </c>
      <c r="Q19" s="53">
        <f>'TRA_Inv EU28'!Q19-'TRA_Inv UK'!Q19</f>
        <v>2486415</v>
      </c>
      <c r="R19" s="53">
        <f>'TRA_Inv EU28'!R19-'TRA_Inv UK'!R19</f>
        <v>2086554</v>
      </c>
      <c r="S19" s="53">
        <f>'TRA_Inv EU28'!S19-'TRA_Inv UK'!S19</f>
        <v>2476216</v>
      </c>
      <c r="T19" s="53">
        <f>'TRA_Inv EU28'!T19-'TRA_Inv UK'!T19</f>
        <v>2637734</v>
      </c>
      <c r="U19" s="53">
        <f>'TRA_Inv EU28'!U19-'TRA_Inv UK'!U19</f>
        <v>2697155</v>
      </c>
      <c r="V19" s="53">
        <f>'TRA_Inv EU28'!V19-'TRA_Inv UK'!V19</f>
        <v>2771658</v>
      </c>
      <c r="W19" s="53">
        <f>'TRA_Inv EU28'!W19-'TRA_Inv UK'!W19</f>
        <v>2840250</v>
      </c>
      <c r="X19" s="53">
        <f>'TRA_Inv EU28'!X19-'TRA_Inv UK'!X19</f>
        <v>2869949</v>
      </c>
      <c r="Y19" s="53">
        <f>'TRA_Inv EU28'!Y19-'TRA_Inv UK'!Y19</f>
        <v>2914979</v>
      </c>
      <c r="Z19" s="53">
        <f>'TRA_Inv EU28'!Z19-'TRA_Inv UK'!Z19</f>
        <v>2977647</v>
      </c>
      <c r="AA19" s="53">
        <f>'TRA_Inv EU28'!AA19-'TRA_Inv UK'!AA19</f>
        <v>3045599</v>
      </c>
      <c r="AB19" s="53">
        <f>'TRA_Inv EU28'!AB19-'TRA_Inv UK'!AB19</f>
        <v>3060495</v>
      </c>
      <c r="AC19" s="53">
        <f>'TRA_Inv EU28'!AC19-'TRA_Inv UK'!AC19</f>
        <v>3066183</v>
      </c>
      <c r="AD19" s="53">
        <f>'TRA_Inv EU28'!AD19-'TRA_Inv UK'!AD19</f>
        <v>3078806</v>
      </c>
      <c r="AE19" s="53">
        <f>'TRA_Inv EU28'!AE19-'TRA_Inv UK'!AE19</f>
        <v>3110616</v>
      </c>
      <c r="AF19" s="53">
        <f>'TRA_Inv EU28'!AF19-'TRA_Inv UK'!AF19</f>
        <v>3172361</v>
      </c>
      <c r="AG19" s="53">
        <f>'TRA_Inv EU28'!AG19-'TRA_Inv UK'!AG19</f>
        <v>3229320</v>
      </c>
      <c r="AH19" s="53">
        <f>'TRA_Inv EU28'!AH19-'TRA_Inv UK'!AH19</f>
        <v>3280865</v>
      </c>
      <c r="AI19" s="53">
        <f>'TRA_Inv EU28'!AI19-'TRA_Inv UK'!AI19</f>
        <v>3302139</v>
      </c>
      <c r="AJ19" s="53">
        <f>'TRA_Inv EU28'!AJ19-'TRA_Inv UK'!AJ19</f>
        <v>3356132</v>
      </c>
      <c r="AK19" s="53">
        <f>'TRA_Inv EU28'!AK19-'TRA_Inv UK'!AK19</f>
        <v>3412204</v>
      </c>
      <c r="AL19" s="53">
        <f>'TRA_Inv EU28'!AL19-'TRA_Inv UK'!AL19</f>
        <v>3471758</v>
      </c>
      <c r="AM19" s="53">
        <f>'TRA_Inv EU28'!AM19-'TRA_Inv UK'!AM19</f>
        <v>3530054</v>
      </c>
      <c r="AN19" s="53">
        <f>'TRA_Inv EU28'!AN19-'TRA_Inv UK'!AN19</f>
        <v>3589502</v>
      </c>
      <c r="AO19" s="53">
        <f>'TRA_Inv EU28'!AO19-'TRA_Inv UK'!AO19</f>
        <v>3652348</v>
      </c>
      <c r="AP19" s="53">
        <f>'TRA_Inv EU28'!AP19-'TRA_Inv UK'!AP19</f>
        <v>3715695</v>
      </c>
      <c r="AQ19" s="53">
        <f>'TRA_Inv EU28'!AQ19-'TRA_Inv UK'!AQ19</f>
        <v>3783622</v>
      </c>
      <c r="AR19" s="53">
        <f>'TRA_Inv EU28'!AR19-'TRA_Inv UK'!AR19</f>
        <v>3855078</v>
      </c>
      <c r="AS19" s="53">
        <f>'TRA_Inv EU28'!AS19-'TRA_Inv UK'!AS19</f>
        <v>3921924</v>
      </c>
      <c r="AT19" s="53">
        <f>'TRA_Inv EU28'!AT19-'TRA_Inv UK'!AT19</f>
        <v>3995627</v>
      </c>
      <c r="AU19" s="53">
        <f>'TRA_Inv EU28'!AU19-'TRA_Inv UK'!AU19</f>
        <v>4067605</v>
      </c>
      <c r="AV19" s="53">
        <f>'TRA_Inv EU28'!AV19-'TRA_Inv UK'!AV19</f>
        <v>4140624</v>
      </c>
      <c r="AW19" s="53">
        <f>'TRA_Inv EU28'!AW19-'TRA_Inv UK'!AW19</f>
        <v>4213747</v>
      </c>
      <c r="AX19" s="53">
        <f>'TRA_Inv EU28'!AX19-'TRA_Inv UK'!AX19</f>
        <v>4297761</v>
      </c>
      <c r="AY19" s="53">
        <f>'TRA_Inv EU28'!AY19-'TRA_Inv UK'!AY19</f>
        <v>4379897</v>
      </c>
      <c r="AZ19" s="53">
        <f>'TRA_Inv EU28'!AZ19-'TRA_Inv UK'!AZ19</f>
        <v>4486134</v>
      </c>
    </row>
    <row r="20" spans="1:52" x14ac:dyDescent="0.35">
      <c r="A20" s="54" t="s">
        <v>872</v>
      </c>
      <c r="B20" s="55"/>
      <c r="C20" s="55">
        <f>'TRA_Inv EU28'!C20-'TRA_Inv UK'!C20</f>
        <v>406111</v>
      </c>
      <c r="D20" s="55">
        <f>'TRA_Inv EU28'!D20-'TRA_Inv UK'!D20</f>
        <v>427505</v>
      </c>
      <c r="E20" s="55">
        <f>'TRA_Inv EU28'!E20-'TRA_Inv UK'!E20</f>
        <v>370236</v>
      </c>
      <c r="F20" s="55">
        <f>'TRA_Inv EU28'!F20-'TRA_Inv UK'!F20</f>
        <v>452087</v>
      </c>
      <c r="G20" s="55">
        <f>'TRA_Inv EU28'!G20-'TRA_Inv UK'!G20</f>
        <v>443765</v>
      </c>
      <c r="H20" s="55">
        <f>'TRA_Inv EU28'!H20-'TRA_Inv UK'!H20</f>
        <v>520186</v>
      </c>
      <c r="I20" s="55">
        <f>'TRA_Inv EU28'!I20-'TRA_Inv UK'!I20</f>
        <v>483895</v>
      </c>
      <c r="J20" s="55">
        <f>'TRA_Inv EU28'!J20-'TRA_Inv UK'!J20</f>
        <v>505788</v>
      </c>
      <c r="K20" s="55">
        <f>'TRA_Inv EU28'!K20-'TRA_Inv UK'!K20</f>
        <v>365887</v>
      </c>
      <c r="L20" s="55">
        <f>'TRA_Inv EU28'!L20-'TRA_Inv UK'!L20</f>
        <v>435951</v>
      </c>
      <c r="M20" s="55">
        <f>'TRA_Inv EU28'!M20-'TRA_Inv UK'!M20</f>
        <v>483375</v>
      </c>
      <c r="N20" s="55">
        <f>'TRA_Inv EU28'!N20-'TRA_Inv UK'!N20</f>
        <v>410727</v>
      </c>
      <c r="O20" s="55">
        <f>'TRA_Inv EU28'!O20-'TRA_Inv UK'!O20</f>
        <v>498387</v>
      </c>
      <c r="P20" s="55">
        <f>'TRA_Inv EU28'!P20-'TRA_Inv UK'!P20</f>
        <v>492542</v>
      </c>
      <c r="Q20" s="55">
        <f>'TRA_Inv EU28'!Q20-'TRA_Inv UK'!Q20</f>
        <v>505977</v>
      </c>
      <c r="R20" s="55">
        <f>'TRA_Inv EU28'!R20-'TRA_Inv UK'!R20</f>
        <v>623651</v>
      </c>
      <c r="S20" s="55">
        <f>'TRA_Inv EU28'!S20-'TRA_Inv UK'!S20</f>
        <v>690399</v>
      </c>
      <c r="T20" s="55">
        <f>'TRA_Inv EU28'!T20-'TRA_Inv UK'!T20</f>
        <v>677090</v>
      </c>
      <c r="U20" s="55">
        <f>'TRA_Inv EU28'!U20-'TRA_Inv UK'!U20</f>
        <v>665696</v>
      </c>
      <c r="V20" s="55">
        <f>'TRA_Inv EU28'!V20-'TRA_Inv UK'!V20</f>
        <v>673320</v>
      </c>
      <c r="W20" s="55">
        <f>'TRA_Inv EU28'!W20-'TRA_Inv UK'!W20</f>
        <v>683550</v>
      </c>
      <c r="X20" s="55">
        <f>'TRA_Inv EU28'!X20-'TRA_Inv UK'!X20</f>
        <v>691114</v>
      </c>
      <c r="Y20" s="55">
        <f>'TRA_Inv EU28'!Y20-'TRA_Inv UK'!Y20</f>
        <v>713741</v>
      </c>
      <c r="Z20" s="55">
        <f>'TRA_Inv EU28'!Z20-'TRA_Inv UK'!Z20</f>
        <v>726440</v>
      </c>
      <c r="AA20" s="55">
        <f>'TRA_Inv EU28'!AA20-'TRA_Inv UK'!AA20</f>
        <v>740377</v>
      </c>
      <c r="AB20" s="55">
        <f>'TRA_Inv EU28'!AB20-'TRA_Inv UK'!AB20</f>
        <v>750493</v>
      </c>
      <c r="AC20" s="55">
        <f>'TRA_Inv EU28'!AC20-'TRA_Inv UK'!AC20</f>
        <v>756603</v>
      </c>
      <c r="AD20" s="55">
        <f>'TRA_Inv EU28'!AD20-'TRA_Inv UK'!AD20</f>
        <v>765952</v>
      </c>
      <c r="AE20" s="55">
        <f>'TRA_Inv EU28'!AE20-'TRA_Inv UK'!AE20</f>
        <v>778057</v>
      </c>
      <c r="AF20" s="55">
        <f>'TRA_Inv EU28'!AF20-'TRA_Inv UK'!AF20</f>
        <v>791494</v>
      </c>
      <c r="AG20" s="55">
        <f>'TRA_Inv EU28'!AG20-'TRA_Inv UK'!AG20</f>
        <v>804276</v>
      </c>
      <c r="AH20" s="55">
        <f>'TRA_Inv EU28'!AH20-'TRA_Inv UK'!AH20</f>
        <v>816991</v>
      </c>
      <c r="AI20" s="55">
        <f>'TRA_Inv EU28'!AI20-'TRA_Inv UK'!AI20</f>
        <v>823758</v>
      </c>
      <c r="AJ20" s="55">
        <f>'TRA_Inv EU28'!AJ20-'TRA_Inv UK'!AJ20</f>
        <v>836878</v>
      </c>
      <c r="AK20" s="55">
        <f>'TRA_Inv EU28'!AK20-'TRA_Inv UK'!AK20</f>
        <v>850342</v>
      </c>
      <c r="AL20" s="55">
        <f>'TRA_Inv EU28'!AL20-'TRA_Inv UK'!AL20</f>
        <v>864027</v>
      </c>
      <c r="AM20" s="55">
        <f>'TRA_Inv EU28'!AM20-'TRA_Inv UK'!AM20</f>
        <v>877074</v>
      </c>
      <c r="AN20" s="55">
        <f>'TRA_Inv EU28'!AN20-'TRA_Inv UK'!AN20</f>
        <v>890313</v>
      </c>
      <c r="AO20" s="55">
        <f>'TRA_Inv EU28'!AO20-'TRA_Inv UK'!AO20</f>
        <v>903655</v>
      </c>
      <c r="AP20" s="55">
        <f>'TRA_Inv EU28'!AP20-'TRA_Inv UK'!AP20</f>
        <v>914643</v>
      </c>
      <c r="AQ20" s="55">
        <f>'TRA_Inv EU28'!AQ20-'TRA_Inv UK'!AQ20</f>
        <v>929866</v>
      </c>
      <c r="AR20" s="55">
        <f>'TRA_Inv EU28'!AR20-'TRA_Inv UK'!AR20</f>
        <v>945156</v>
      </c>
      <c r="AS20" s="55">
        <f>'TRA_Inv EU28'!AS20-'TRA_Inv UK'!AS20</f>
        <v>962582</v>
      </c>
      <c r="AT20" s="55">
        <f>'TRA_Inv EU28'!AT20-'TRA_Inv UK'!AT20</f>
        <v>978821</v>
      </c>
      <c r="AU20" s="55">
        <f>'TRA_Inv EU28'!AU20-'TRA_Inv UK'!AU20</f>
        <v>993954</v>
      </c>
      <c r="AV20" s="55">
        <f>'TRA_Inv EU28'!AV20-'TRA_Inv UK'!AV20</f>
        <v>1007233</v>
      </c>
      <c r="AW20" s="55">
        <f>'TRA_Inv EU28'!AW20-'TRA_Inv UK'!AW20</f>
        <v>1022994</v>
      </c>
      <c r="AX20" s="55">
        <f>'TRA_Inv EU28'!AX20-'TRA_Inv UK'!AX20</f>
        <v>1039081</v>
      </c>
      <c r="AY20" s="55">
        <f>'TRA_Inv EU28'!AY20-'TRA_Inv UK'!AY20</f>
        <v>1055816</v>
      </c>
      <c r="AZ20" s="55">
        <f>'TRA_Inv EU28'!AZ20-'TRA_Inv UK'!AZ20</f>
        <v>1073076</v>
      </c>
    </row>
    <row r="21" spans="1:52" x14ac:dyDescent="0.35">
      <c r="A21" s="48" t="s">
        <v>873</v>
      </c>
      <c r="B21" s="55"/>
      <c r="C21" s="55">
        <f>'TRA_Inv EU28'!C21-'TRA_Inv UK'!C21</f>
        <v>74.5</v>
      </c>
      <c r="D21" s="55">
        <f>'TRA_Inv EU28'!D21-'TRA_Inv UK'!D21</f>
        <v>125</v>
      </c>
      <c r="E21" s="55">
        <f>'TRA_Inv EU28'!E21-'TRA_Inv UK'!E21</f>
        <v>101.5</v>
      </c>
      <c r="F21" s="55">
        <f>'TRA_Inv EU28'!F21-'TRA_Inv UK'!F21</f>
        <v>277</v>
      </c>
      <c r="G21" s="55">
        <f>'TRA_Inv EU28'!G21-'TRA_Inv UK'!G21</f>
        <v>195.5</v>
      </c>
      <c r="H21" s="55">
        <f>'TRA_Inv EU28'!H21-'TRA_Inv UK'!H21</f>
        <v>172</v>
      </c>
      <c r="I21" s="55">
        <f>'TRA_Inv EU28'!I21-'TRA_Inv UK'!I21</f>
        <v>150.5</v>
      </c>
      <c r="J21" s="55">
        <f>'TRA_Inv EU28'!J21-'TRA_Inv UK'!J21</f>
        <v>75</v>
      </c>
      <c r="K21" s="55">
        <f>'TRA_Inv EU28'!K21-'TRA_Inv UK'!K21</f>
        <v>6</v>
      </c>
      <c r="L21" s="55">
        <f>'TRA_Inv EU28'!L21-'TRA_Inv UK'!L21</f>
        <v>6.5</v>
      </c>
      <c r="M21" s="55">
        <f>'TRA_Inv EU28'!M21-'TRA_Inv UK'!M21</f>
        <v>76.5</v>
      </c>
      <c r="N21" s="55">
        <f>'TRA_Inv EU28'!N21-'TRA_Inv UK'!N21</f>
        <v>24.5</v>
      </c>
      <c r="O21" s="55">
        <f>'TRA_Inv EU28'!O21-'TRA_Inv UK'!O21</f>
        <v>55.5</v>
      </c>
      <c r="P21" s="55">
        <f>'TRA_Inv EU28'!P21-'TRA_Inv UK'!P21</f>
        <v>26</v>
      </c>
      <c r="Q21" s="55">
        <f>'TRA_Inv EU28'!Q21-'TRA_Inv UK'!Q21</f>
        <v>32</v>
      </c>
      <c r="R21" s="55">
        <f>'TRA_Inv EU28'!R21-'TRA_Inv UK'!R21</f>
        <v>359.36535874923078</v>
      </c>
      <c r="S21" s="55">
        <f>'TRA_Inv EU28'!S21-'TRA_Inv UK'!S21</f>
        <v>545.64621434226763</v>
      </c>
      <c r="T21" s="55">
        <f>'TRA_Inv EU28'!T21-'TRA_Inv UK'!T21</f>
        <v>600.71693056502954</v>
      </c>
      <c r="U21" s="55">
        <f>'TRA_Inv EU28'!U21-'TRA_Inv UK'!U21</f>
        <v>552.83716236029272</v>
      </c>
      <c r="V21" s="55">
        <f>'TRA_Inv EU28'!V21-'TRA_Inv UK'!V21</f>
        <v>519.84629820017665</v>
      </c>
      <c r="W21" s="55">
        <f>'TRA_Inv EU28'!W21-'TRA_Inv UK'!W21</f>
        <v>493.26286054496796</v>
      </c>
      <c r="X21" s="55">
        <f>'TRA_Inv EU28'!X21-'TRA_Inv UK'!X21</f>
        <v>478.10558702600252</v>
      </c>
      <c r="Y21" s="55">
        <f>'TRA_Inv EU28'!Y21-'TRA_Inv UK'!Y21</f>
        <v>447.10469122271058</v>
      </c>
      <c r="Z21" s="55">
        <f>'TRA_Inv EU28'!Z21-'TRA_Inv UK'!Z21</f>
        <v>430.38659091789185</v>
      </c>
      <c r="AA21" s="55">
        <f>'TRA_Inv EU28'!AA21-'TRA_Inv UK'!AA21</f>
        <v>412.5212400265263</v>
      </c>
      <c r="AB21" s="55">
        <f>'TRA_Inv EU28'!AB21-'TRA_Inv UK'!AB21</f>
        <v>402.83399862138674</v>
      </c>
      <c r="AC21" s="55">
        <f>'TRA_Inv EU28'!AC21-'TRA_Inv UK'!AC21</f>
        <v>394.3542865624168</v>
      </c>
      <c r="AD21" s="55">
        <f>'TRA_Inv EU28'!AD21-'TRA_Inv UK'!AD21</f>
        <v>386.49240354872074</v>
      </c>
      <c r="AE21" s="55">
        <f>'TRA_Inv EU28'!AE21-'TRA_Inv UK'!AE21</f>
        <v>378.47178272035251</v>
      </c>
      <c r="AF21" s="55">
        <f>'TRA_Inv EU28'!AF21-'TRA_Inv UK'!AF21</f>
        <v>373.80915517606536</v>
      </c>
      <c r="AG21" s="55">
        <f>'TRA_Inv EU28'!AG21-'TRA_Inv UK'!AG21</f>
        <v>633.73338662947765</v>
      </c>
      <c r="AH21" s="55">
        <f>'TRA_Inv EU28'!AH21-'TRA_Inv UK'!AH21</f>
        <v>302.39054405519039</v>
      </c>
      <c r="AI21" s="55">
        <f>'TRA_Inv EU28'!AI21-'TRA_Inv UK'!AI21</f>
        <v>318.02917008242594</v>
      </c>
      <c r="AJ21" s="55">
        <f>'TRA_Inv EU28'!AJ21-'TRA_Inv UK'!AJ21</f>
        <v>339.17487673668705</v>
      </c>
      <c r="AK21" s="55">
        <f>'TRA_Inv EU28'!AK21-'TRA_Inv UK'!AK21</f>
        <v>353.84177214439569</v>
      </c>
      <c r="AL21" s="55">
        <f>'TRA_Inv EU28'!AL21-'TRA_Inv UK'!AL21</f>
        <v>383.21072338361677</v>
      </c>
      <c r="AM21" s="55">
        <f>'TRA_Inv EU28'!AM21-'TRA_Inv UK'!AM21</f>
        <v>392.35551400332446</v>
      </c>
      <c r="AN21" s="55">
        <f>'TRA_Inv EU28'!AN21-'TRA_Inv UK'!AN21</f>
        <v>394.55729869933231</v>
      </c>
      <c r="AO21" s="55">
        <f>'TRA_Inv EU28'!AO21-'TRA_Inv UK'!AO21</f>
        <v>431.11539811941793</v>
      </c>
      <c r="AP21" s="55">
        <f>'TRA_Inv EU28'!AP21-'TRA_Inv UK'!AP21</f>
        <v>450.56110784943883</v>
      </c>
      <c r="AQ21" s="55">
        <f>'TRA_Inv EU28'!AQ21-'TRA_Inv UK'!AQ21</f>
        <v>408.45291862130154</v>
      </c>
      <c r="AR21" s="55">
        <f>'TRA_Inv EU28'!AR21-'TRA_Inv UK'!AR21</f>
        <v>429.21190892167192</v>
      </c>
      <c r="AS21" s="55">
        <f>'TRA_Inv EU28'!AS21-'TRA_Inv UK'!AS21</f>
        <v>441.60686761296046</v>
      </c>
      <c r="AT21" s="55">
        <f>'TRA_Inv EU28'!AT21-'TRA_Inv UK'!AT21</f>
        <v>440.65415495721595</v>
      </c>
      <c r="AU21" s="55">
        <f>'TRA_Inv EU28'!AU21-'TRA_Inv UK'!AU21</f>
        <v>454.03033990571686</v>
      </c>
      <c r="AV21" s="55">
        <f>'TRA_Inv EU28'!AV21-'TRA_Inv UK'!AV21</f>
        <v>456.16587017935643</v>
      </c>
      <c r="AW21" s="55">
        <f>'TRA_Inv EU28'!AW21-'TRA_Inv UK'!AW21</f>
        <v>511.51734765239991</v>
      </c>
      <c r="AX21" s="55">
        <f>'TRA_Inv EU28'!AX21-'TRA_Inv UK'!AX21</f>
        <v>509.44421668823537</v>
      </c>
      <c r="AY21" s="55">
        <f>'TRA_Inv EU28'!AY21-'TRA_Inv UK'!AY21</f>
        <v>505.73354420978467</v>
      </c>
      <c r="AZ21" s="55">
        <f>'TRA_Inv EU28'!AZ21-'TRA_Inv UK'!AZ21</f>
        <v>506.91836018884391</v>
      </c>
    </row>
    <row r="22" spans="1:52" x14ac:dyDescent="0.35">
      <c r="A22" s="48" t="s">
        <v>866</v>
      </c>
      <c r="B22" s="49"/>
      <c r="C22" s="49">
        <f>'TRA_Inv EU28'!C22-'TRA_Inv UK'!C22</f>
        <v>0</v>
      </c>
      <c r="D22" s="49">
        <f>'TRA_Inv EU28'!D22-'TRA_Inv UK'!D22</f>
        <v>0</v>
      </c>
      <c r="E22" s="49">
        <f>'TRA_Inv EU28'!E22-'TRA_Inv UK'!E22</f>
        <v>0</v>
      </c>
      <c r="F22" s="49">
        <f>'TRA_Inv EU28'!F22-'TRA_Inv UK'!F22</f>
        <v>0</v>
      </c>
      <c r="G22" s="49">
        <f>'TRA_Inv EU28'!G22-'TRA_Inv UK'!G22</f>
        <v>0</v>
      </c>
      <c r="H22" s="49">
        <f>'TRA_Inv EU28'!H22-'TRA_Inv UK'!H22</f>
        <v>0</v>
      </c>
      <c r="I22" s="49">
        <f>'TRA_Inv EU28'!I22-'TRA_Inv UK'!I22</f>
        <v>0</v>
      </c>
      <c r="J22" s="49">
        <f>'TRA_Inv EU28'!J22-'TRA_Inv UK'!J22</f>
        <v>0</v>
      </c>
      <c r="K22" s="49">
        <f>'TRA_Inv EU28'!K22-'TRA_Inv UK'!K22</f>
        <v>0</v>
      </c>
      <c r="L22" s="49">
        <f>'TRA_Inv EU28'!L22-'TRA_Inv UK'!L22</f>
        <v>0</v>
      </c>
      <c r="M22" s="49">
        <f>'TRA_Inv EU28'!M22-'TRA_Inv UK'!M22</f>
        <v>0</v>
      </c>
      <c r="N22" s="49">
        <f>'TRA_Inv EU28'!N22-'TRA_Inv UK'!N22</f>
        <v>0</v>
      </c>
      <c r="O22" s="49">
        <f>'TRA_Inv EU28'!O22-'TRA_Inv UK'!O22</f>
        <v>0</v>
      </c>
      <c r="P22" s="49">
        <f>'TRA_Inv EU28'!P22-'TRA_Inv UK'!P22</f>
        <v>0</v>
      </c>
      <c r="Q22" s="49">
        <f>'TRA_Inv EU28'!Q22-'TRA_Inv UK'!Q22</f>
        <v>0</v>
      </c>
      <c r="R22" s="49">
        <f>'TRA_Inv EU28'!R22-'TRA_Inv UK'!R22</f>
        <v>0</v>
      </c>
      <c r="S22" s="49">
        <f>'TRA_Inv EU28'!S22-'TRA_Inv UK'!S22</f>
        <v>0</v>
      </c>
      <c r="T22" s="49">
        <f>'TRA_Inv EU28'!T22-'TRA_Inv UK'!T22</f>
        <v>0</v>
      </c>
      <c r="U22" s="49">
        <f>'TRA_Inv EU28'!U22-'TRA_Inv UK'!U22</f>
        <v>0</v>
      </c>
      <c r="V22" s="49">
        <f>'TRA_Inv EU28'!V22-'TRA_Inv UK'!V22</f>
        <v>0</v>
      </c>
      <c r="W22" s="49">
        <f>'TRA_Inv EU28'!W22-'TRA_Inv UK'!W22</f>
        <v>0</v>
      </c>
      <c r="X22" s="49">
        <f>'TRA_Inv EU28'!X22-'TRA_Inv UK'!X22</f>
        <v>0</v>
      </c>
      <c r="Y22" s="49">
        <f>'TRA_Inv EU28'!Y22-'TRA_Inv UK'!Y22</f>
        <v>0</v>
      </c>
      <c r="Z22" s="49">
        <f>'TRA_Inv EU28'!Z22-'TRA_Inv UK'!Z22</f>
        <v>0</v>
      </c>
      <c r="AA22" s="49">
        <f>'TRA_Inv EU28'!AA22-'TRA_Inv UK'!AA22</f>
        <v>0</v>
      </c>
      <c r="AB22" s="49">
        <f>'TRA_Inv EU28'!AB22-'TRA_Inv UK'!AB22</f>
        <v>0</v>
      </c>
      <c r="AC22" s="49">
        <f>'TRA_Inv EU28'!AC22-'TRA_Inv UK'!AC22</f>
        <v>0</v>
      </c>
      <c r="AD22" s="49">
        <f>'TRA_Inv EU28'!AD22-'TRA_Inv UK'!AD22</f>
        <v>0</v>
      </c>
      <c r="AE22" s="49">
        <f>'TRA_Inv EU28'!AE22-'TRA_Inv UK'!AE22</f>
        <v>0</v>
      </c>
      <c r="AF22" s="49">
        <f>'TRA_Inv EU28'!AF22-'TRA_Inv UK'!AF22</f>
        <v>0</v>
      </c>
      <c r="AG22" s="49">
        <f>'TRA_Inv EU28'!AG22-'TRA_Inv UK'!AG22</f>
        <v>0</v>
      </c>
      <c r="AH22" s="49">
        <f>'TRA_Inv EU28'!AH22-'TRA_Inv UK'!AH22</f>
        <v>0</v>
      </c>
      <c r="AI22" s="49">
        <f>'TRA_Inv EU28'!AI22-'TRA_Inv UK'!AI22</f>
        <v>0</v>
      </c>
      <c r="AJ22" s="49">
        <f>'TRA_Inv EU28'!AJ22-'TRA_Inv UK'!AJ22</f>
        <v>0</v>
      </c>
      <c r="AK22" s="49">
        <f>'TRA_Inv EU28'!AK22-'TRA_Inv UK'!AK22</f>
        <v>0</v>
      </c>
      <c r="AL22" s="49">
        <f>'TRA_Inv EU28'!AL22-'TRA_Inv UK'!AL22</f>
        <v>0</v>
      </c>
      <c r="AM22" s="49">
        <f>'TRA_Inv EU28'!AM22-'TRA_Inv UK'!AM22</f>
        <v>0</v>
      </c>
      <c r="AN22" s="49">
        <f>'TRA_Inv EU28'!AN22-'TRA_Inv UK'!AN22</f>
        <v>0</v>
      </c>
      <c r="AO22" s="49">
        <f>'TRA_Inv EU28'!AO22-'TRA_Inv UK'!AO22</f>
        <v>0</v>
      </c>
      <c r="AP22" s="49">
        <f>'TRA_Inv EU28'!AP22-'TRA_Inv UK'!AP22</f>
        <v>0</v>
      </c>
      <c r="AQ22" s="49">
        <f>'TRA_Inv EU28'!AQ22-'TRA_Inv UK'!AQ22</f>
        <v>0</v>
      </c>
      <c r="AR22" s="49">
        <f>'TRA_Inv EU28'!AR22-'TRA_Inv UK'!AR22</f>
        <v>0</v>
      </c>
      <c r="AS22" s="49">
        <f>'TRA_Inv EU28'!AS22-'TRA_Inv UK'!AS22</f>
        <v>0</v>
      </c>
      <c r="AT22" s="49">
        <f>'TRA_Inv EU28'!AT22-'TRA_Inv UK'!AT22</f>
        <v>0</v>
      </c>
      <c r="AU22" s="49">
        <f>'TRA_Inv EU28'!AU22-'TRA_Inv UK'!AU22</f>
        <v>0</v>
      </c>
      <c r="AV22" s="49">
        <f>'TRA_Inv EU28'!AV22-'TRA_Inv UK'!AV22</f>
        <v>0</v>
      </c>
      <c r="AW22" s="49">
        <f>'TRA_Inv EU28'!AW22-'TRA_Inv UK'!AW22</f>
        <v>0</v>
      </c>
      <c r="AX22" s="49">
        <f>'TRA_Inv EU28'!AX22-'TRA_Inv UK'!AX22</f>
        <v>0</v>
      </c>
      <c r="AY22" s="49">
        <f>'TRA_Inv EU28'!AY22-'TRA_Inv UK'!AY22</f>
        <v>0</v>
      </c>
      <c r="AZ22" s="49">
        <f>'TRA_Inv EU28'!AZ22-'TRA_Inv UK'!AZ22</f>
        <v>0</v>
      </c>
    </row>
    <row r="23" spans="1:52" x14ac:dyDescent="0.35">
      <c r="A23" s="50" t="s">
        <v>874</v>
      </c>
      <c r="B23" s="51"/>
      <c r="C23" s="51">
        <f>'TRA_Inv EU28'!C23-'TRA_Inv UK'!C23</f>
        <v>0</v>
      </c>
      <c r="D23" s="51">
        <f>'TRA_Inv EU28'!D23-'TRA_Inv UK'!D23</f>
        <v>0</v>
      </c>
      <c r="E23" s="51">
        <f>'TRA_Inv EU28'!E23-'TRA_Inv UK'!E23</f>
        <v>0</v>
      </c>
      <c r="F23" s="51">
        <f>'TRA_Inv EU28'!F23-'TRA_Inv UK'!F23</f>
        <v>0</v>
      </c>
      <c r="G23" s="51">
        <f>'TRA_Inv EU28'!G23-'TRA_Inv UK'!G23</f>
        <v>0</v>
      </c>
      <c r="H23" s="51">
        <f>'TRA_Inv EU28'!H23-'TRA_Inv UK'!H23</f>
        <v>0</v>
      </c>
      <c r="I23" s="51">
        <f>'TRA_Inv EU28'!I23-'TRA_Inv UK'!I23</f>
        <v>0</v>
      </c>
      <c r="J23" s="51">
        <f>'TRA_Inv EU28'!J23-'TRA_Inv UK'!J23</f>
        <v>0</v>
      </c>
      <c r="K23" s="51">
        <f>'TRA_Inv EU28'!K23-'TRA_Inv UK'!K23</f>
        <v>0</v>
      </c>
      <c r="L23" s="51">
        <f>'TRA_Inv EU28'!L23-'TRA_Inv UK'!L23</f>
        <v>0</v>
      </c>
      <c r="M23" s="51">
        <f>'TRA_Inv EU28'!M23-'TRA_Inv UK'!M23</f>
        <v>0</v>
      </c>
      <c r="N23" s="51">
        <f>'TRA_Inv EU28'!N23-'TRA_Inv UK'!N23</f>
        <v>0</v>
      </c>
      <c r="O23" s="51">
        <f>'TRA_Inv EU28'!O23-'TRA_Inv UK'!O23</f>
        <v>0</v>
      </c>
      <c r="P23" s="51">
        <f>'TRA_Inv EU28'!P23-'TRA_Inv UK'!P23</f>
        <v>0</v>
      </c>
      <c r="Q23" s="51">
        <f>'TRA_Inv EU28'!Q23-'TRA_Inv UK'!Q23</f>
        <v>0</v>
      </c>
      <c r="R23" s="51">
        <f>'TRA_Inv EU28'!R23-'TRA_Inv UK'!R23</f>
        <v>0</v>
      </c>
      <c r="S23" s="51">
        <f>'TRA_Inv EU28'!S23-'TRA_Inv UK'!S23</f>
        <v>0</v>
      </c>
      <c r="T23" s="51">
        <f>'TRA_Inv EU28'!T23-'TRA_Inv UK'!T23</f>
        <v>0</v>
      </c>
      <c r="U23" s="51">
        <f>'TRA_Inv EU28'!U23-'TRA_Inv UK'!U23</f>
        <v>0</v>
      </c>
      <c r="V23" s="51">
        <f>'TRA_Inv EU28'!V23-'TRA_Inv UK'!V23</f>
        <v>0</v>
      </c>
      <c r="W23" s="51">
        <f>'TRA_Inv EU28'!W23-'TRA_Inv UK'!W23</f>
        <v>0</v>
      </c>
      <c r="X23" s="51">
        <f>'TRA_Inv EU28'!X23-'TRA_Inv UK'!X23</f>
        <v>0</v>
      </c>
      <c r="Y23" s="51">
        <f>'TRA_Inv EU28'!Y23-'TRA_Inv UK'!Y23</f>
        <v>0</v>
      </c>
      <c r="Z23" s="51">
        <f>'TRA_Inv EU28'!Z23-'TRA_Inv UK'!Z23</f>
        <v>0</v>
      </c>
      <c r="AA23" s="51">
        <f>'TRA_Inv EU28'!AA23-'TRA_Inv UK'!AA23</f>
        <v>0</v>
      </c>
      <c r="AB23" s="51">
        <f>'TRA_Inv EU28'!AB23-'TRA_Inv UK'!AB23</f>
        <v>0</v>
      </c>
      <c r="AC23" s="51">
        <f>'TRA_Inv EU28'!AC23-'TRA_Inv UK'!AC23</f>
        <v>0</v>
      </c>
      <c r="AD23" s="51">
        <f>'TRA_Inv EU28'!AD23-'TRA_Inv UK'!AD23</f>
        <v>0</v>
      </c>
      <c r="AE23" s="51">
        <f>'TRA_Inv EU28'!AE23-'TRA_Inv UK'!AE23</f>
        <v>0</v>
      </c>
      <c r="AF23" s="51">
        <f>'TRA_Inv EU28'!AF23-'TRA_Inv UK'!AF23</f>
        <v>0</v>
      </c>
      <c r="AG23" s="51">
        <f>'TRA_Inv EU28'!AG23-'TRA_Inv UK'!AG23</f>
        <v>0</v>
      </c>
      <c r="AH23" s="51">
        <f>'TRA_Inv EU28'!AH23-'TRA_Inv UK'!AH23</f>
        <v>0</v>
      </c>
      <c r="AI23" s="51">
        <f>'TRA_Inv EU28'!AI23-'TRA_Inv UK'!AI23</f>
        <v>0</v>
      </c>
      <c r="AJ23" s="51">
        <f>'TRA_Inv EU28'!AJ23-'TRA_Inv UK'!AJ23</f>
        <v>0</v>
      </c>
      <c r="AK23" s="51">
        <f>'TRA_Inv EU28'!AK23-'TRA_Inv UK'!AK23</f>
        <v>0</v>
      </c>
      <c r="AL23" s="51">
        <f>'TRA_Inv EU28'!AL23-'TRA_Inv UK'!AL23</f>
        <v>0</v>
      </c>
      <c r="AM23" s="51">
        <f>'TRA_Inv EU28'!AM23-'TRA_Inv UK'!AM23</f>
        <v>0</v>
      </c>
      <c r="AN23" s="51">
        <f>'TRA_Inv EU28'!AN23-'TRA_Inv UK'!AN23</f>
        <v>0</v>
      </c>
      <c r="AO23" s="51">
        <f>'TRA_Inv EU28'!AO23-'TRA_Inv UK'!AO23</f>
        <v>0</v>
      </c>
      <c r="AP23" s="51">
        <f>'TRA_Inv EU28'!AP23-'TRA_Inv UK'!AP23</f>
        <v>0</v>
      </c>
      <c r="AQ23" s="51">
        <f>'TRA_Inv EU28'!AQ23-'TRA_Inv UK'!AQ23</f>
        <v>0</v>
      </c>
      <c r="AR23" s="51">
        <f>'TRA_Inv EU28'!AR23-'TRA_Inv UK'!AR23</f>
        <v>0</v>
      </c>
      <c r="AS23" s="51">
        <f>'TRA_Inv EU28'!AS23-'TRA_Inv UK'!AS23</f>
        <v>0</v>
      </c>
      <c r="AT23" s="51">
        <f>'TRA_Inv EU28'!AT23-'TRA_Inv UK'!AT23</f>
        <v>0</v>
      </c>
      <c r="AU23" s="51">
        <f>'TRA_Inv EU28'!AU23-'TRA_Inv UK'!AU23</f>
        <v>0</v>
      </c>
      <c r="AV23" s="51">
        <f>'TRA_Inv EU28'!AV23-'TRA_Inv UK'!AV23</f>
        <v>0</v>
      </c>
      <c r="AW23" s="51">
        <f>'TRA_Inv EU28'!AW23-'TRA_Inv UK'!AW23</f>
        <v>0</v>
      </c>
      <c r="AX23" s="51">
        <f>'TRA_Inv EU28'!AX23-'TRA_Inv UK'!AX23</f>
        <v>0</v>
      </c>
      <c r="AY23" s="51">
        <f>'TRA_Inv EU28'!AY23-'TRA_Inv UK'!AY23</f>
        <v>0</v>
      </c>
      <c r="AZ23" s="51">
        <f>'TRA_Inv EU28'!AZ23-'TRA_Inv UK'!AZ23</f>
        <v>0</v>
      </c>
    </row>
    <row r="24" spans="1:52" x14ac:dyDescent="0.35">
      <c r="A24" s="54" t="s">
        <v>869</v>
      </c>
      <c r="B24" s="55"/>
      <c r="C24" s="55">
        <f>'TRA_Inv EU28'!C24-'TRA_Inv UK'!C24</f>
        <v>0</v>
      </c>
      <c r="D24" s="55">
        <f>'TRA_Inv EU28'!D24-'TRA_Inv UK'!D24</f>
        <v>0</v>
      </c>
      <c r="E24" s="55">
        <f>'TRA_Inv EU28'!E24-'TRA_Inv UK'!E24</f>
        <v>0</v>
      </c>
      <c r="F24" s="55">
        <f>'TRA_Inv EU28'!F24-'TRA_Inv UK'!F24</f>
        <v>0</v>
      </c>
      <c r="G24" s="55">
        <f>'TRA_Inv EU28'!G24-'TRA_Inv UK'!G24</f>
        <v>0</v>
      </c>
      <c r="H24" s="55">
        <f>'TRA_Inv EU28'!H24-'TRA_Inv UK'!H24</f>
        <v>0</v>
      </c>
      <c r="I24" s="55">
        <f>'TRA_Inv EU28'!I24-'TRA_Inv UK'!I24</f>
        <v>0</v>
      </c>
      <c r="J24" s="55">
        <f>'TRA_Inv EU28'!J24-'TRA_Inv UK'!J24</f>
        <v>0</v>
      </c>
      <c r="K24" s="55">
        <f>'TRA_Inv EU28'!K24-'TRA_Inv UK'!K24</f>
        <v>0</v>
      </c>
      <c r="L24" s="55">
        <f>'TRA_Inv EU28'!L24-'TRA_Inv UK'!L24</f>
        <v>0</v>
      </c>
      <c r="M24" s="55">
        <f>'TRA_Inv EU28'!M24-'TRA_Inv UK'!M24</f>
        <v>0</v>
      </c>
      <c r="N24" s="55">
        <f>'TRA_Inv EU28'!N24-'TRA_Inv UK'!N24</f>
        <v>0</v>
      </c>
      <c r="O24" s="55">
        <f>'TRA_Inv EU28'!O24-'TRA_Inv UK'!O24</f>
        <v>0</v>
      </c>
      <c r="P24" s="55">
        <f>'TRA_Inv EU28'!P24-'TRA_Inv UK'!P24</f>
        <v>0</v>
      </c>
      <c r="Q24" s="55">
        <f>'TRA_Inv EU28'!Q24-'TRA_Inv UK'!Q24</f>
        <v>0</v>
      </c>
      <c r="R24" s="55">
        <f>'TRA_Inv EU28'!R24-'TRA_Inv UK'!R24</f>
        <v>0</v>
      </c>
      <c r="S24" s="55">
        <f>'TRA_Inv EU28'!S24-'TRA_Inv UK'!S24</f>
        <v>0</v>
      </c>
      <c r="T24" s="55">
        <f>'TRA_Inv EU28'!T24-'TRA_Inv UK'!T24</f>
        <v>0</v>
      </c>
      <c r="U24" s="55">
        <f>'TRA_Inv EU28'!U24-'TRA_Inv UK'!U24</f>
        <v>0</v>
      </c>
      <c r="V24" s="55">
        <f>'TRA_Inv EU28'!V24-'TRA_Inv UK'!V24</f>
        <v>0</v>
      </c>
      <c r="W24" s="55">
        <f>'TRA_Inv EU28'!W24-'TRA_Inv UK'!W24</f>
        <v>0</v>
      </c>
      <c r="X24" s="55">
        <f>'TRA_Inv EU28'!X24-'TRA_Inv UK'!X24</f>
        <v>0</v>
      </c>
      <c r="Y24" s="55">
        <f>'TRA_Inv EU28'!Y24-'TRA_Inv UK'!Y24</f>
        <v>0</v>
      </c>
      <c r="Z24" s="55">
        <f>'TRA_Inv EU28'!Z24-'TRA_Inv UK'!Z24</f>
        <v>0</v>
      </c>
      <c r="AA24" s="55">
        <f>'TRA_Inv EU28'!AA24-'TRA_Inv UK'!AA24</f>
        <v>0</v>
      </c>
      <c r="AB24" s="55">
        <f>'TRA_Inv EU28'!AB24-'TRA_Inv UK'!AB24</f>
        <v>0</v>
      </c>
      <c r="AC24" s="55">
        <f>'TRA_Inv EU28'!AC24-'TRA_Inv UK'!AC24</f>
        <v>0</v>
      </c>
      <c r="AD24" s="55">
        <f>'TRA_Inv EU28'!AD24-'TRA_Inv UK'!AD24</f>
        <v>0</v>
      </c>
      <c r="AE24" s="55">
        <f>'TRA_Inv EU28'!AE24-'TRA_Inv UK'!AE24</f>
        <v>0</v>
      </c>
      <c r="AF24" s="55">
        <f>'TRA_Inv EU28'!AF24-'TRA_Inv UK'!AF24</f>
        <v>0</v>
      </c>
      <c r="AG24" s="55">
        <f>'TRA_Inv EU28'!AG24-'TRA_Inv UK'!AG24</f>
        <v>0</v>
      </c>
      <c r="AH24" s="55">
        <f>'TRA_Inv EU28'!AH24-'TRA_Inv UK'!AH24</f>
        <v>0</v>
      </c>
      <c r="AI24" s="55">
        <f>'TRA_Inv EU28'!AI24-'TRA_Inv UK'!AI24</f>
        <v>0</v>
      </c>
      <c r="AJ24" s="55">
        <f>'TRA_Inv EU28'!AJ24-'TRA_Inv UK'!AJ24</f>
        <v>0</v>
      </c>
      <c r="AK24" s="55">
        <f>'TRA_Inv EU28'!AK24-'TRA_Inv UK'!AK24</f>
        <v>0</v>
      </c>
      <c r="AL24" s="55">
        <f>'TRA_Inv EU28'!AL24-'TRA_Inv UK'!AL24</f>
        <v>0</v>
      </c>
      <c r="AM24" s="55">
        <f>'TRA_Inv EU28'!AM24-'TRA_Inv UK'!AM24</f>
        <v>0</v>
      </c>
      <c r="AN24" s="55">
        <f>'TRA_Inv EU28'!AN24-'TRA_Inv UK'!AN24</f>
        <v>0</v>
      </c>
      <c r="AO24" s="55">
        <f>'TRA_Inv EU28'!AO24-'TRA_Inv UK'!AO24</f>
        <v>0</v>
      </c>
      <c r="AP24" s="55">
        <f>'TRA_Inv EU28'!AP24-'TRA_Inv UK'!AP24</f>
        <v>0</v>
      </c>
      <c r="AQ24" s="55">
        <f>'TRA_Inv EU28'!AQ24-'TRA_Inv UK'!AQ24</f>
        <v>0</v>
      </c>
      <c r="AR24" s="55">
        <f>'TRA_Inv EU28'!AR24-'TRA_Inv UK'!AR24</f>
        <v>0</v>
      </c>
      <c r="AS24" s="55">
        <f>'TRA_Inv EU28'!AS24-'TRA_Inv UK'!AS24</f>
        <v>0</v>
      </c>
      <c r="AT24" s="55">
        <f>'TRA_Inv EU28'!AT24-'TRA_Inv UK'!AT24</f>
        <v>0</v>
      </c>
      <c r="AU24" s="55">
        <f>'TRA_Inv EU28'!AU24-'TRA_Inv UK'!AU24</f>
        <v>0</v>
      </c>
      <c r="AV24" s="55">
        <f>'TRA_Inv EU28'!AV24-'TRA_Inv UK'!AV24</f>
        <v>0</v>
      </c>
      <c r="AW24" s="55">
        <f>'TRA_Inv EU28'!AW24-'TRA_Inv UK'!AW24</f>
        <v>0</v>
      </c>
      <c r="AX24" s="55">
        <f>'TRA_Inv EU28'!AX24-'TRA_Inv UK'!AX24</f>
        <v>0</v>
      </c>
      <c r="AY24" s="55">
        <f>'TRA_Inv EU28'!AY24-'TRA_Inv UK'!AY24</f>
        <v>0</v>
      </c>
      <c r="AZ24" s="55">
        <f>'TRA_Inv EU28'!AZ24-'TRA_Inv UK'!AZ24</f>
        <v>0</v>
      </c>
    </row>
    <row r="25" spans="1:52" x14ac:dyDescent="0.35">
      <c r="A25" s="48" t="s">
        <v>875</v>
      </c>
      <c r="B25" s="56"/>
      <c r="C25" s="56">
        <f>'TRA_Inv EU28'!C25-'TRA_Inv UK'!C25</f>
        <v>48.31262545209858</v>
      </c>
      <c r="D25" s="56">
        <f>'TRA_Inv EU28'!D25-'TRA_Inv UK'!D25</f>
        <v>20.226611210593582</v>
      </c>
      <c r="E25" s="56">
        <f>'TRA_Inv EU28'!E25-'TRA_Inv UK'!E25</f>
        <v>125.50918187976022</v>
      </c>
      <c r="F25" s="56">
        <f>'TRA_Inv EU28'!F25-'TRA_Inv UK'!F25</f>
        <v>34.90242058748693</v>
      </c>
      <c r="G25" s="56">
        <f>'TRA_Inv EU28'!G25-'TRA_Inv UK'!G25</f>
        <v>54.46504915160331</v>
      </c>
      <c r="H25" s="56">
        <f>'TRA_Inv EU28'!H25-'TRA_Inv UK'!H25</f>
        <v>42.619814919030716</v>
      </c>
      <c r="I25" s="56">
        <f>'TRA_Inv EU28'!I25-'TRA_Inv UK'!I25</f>
        <v>21.183072108658401</v>
      </c>
      <c r="J25" s="56">
        <f>'TRA_Inv EU28'!J25-'TRA_Inv UK'!J25</f>
        <v>26.824651780118963</v>
      </c>
      <c r="K25" s="56">
        <f>'TRA_Inv EU28'!K25-'TRA_Inv UK'!K25</f>
        <v>44.520046744732312</v>
      </c>
      <c r="L25" s="56">
        <f>'TRA_Inv EU28'!L25-'TRA_Inv UK'!L25</f>
        <v>30.030797371086955</v>
      </c>
      <c r="M25" s="56">
        <f>'TRA_Inv EU28'!M25-'TRA_Inv UK'!M25</f>
        <v>7.2886734932323805</v>
      </c>
      <c r="N25" s="56">
        <f>'TRA_Inv EU28'!N25-'TRA_Inv UK'!N25</f>
        <v>1.5514816382820573</v>
      </c>
      <c r="O25" s="56">
        <f>'TRA_Inv EU28'!O25-'TRA_Inv UK'!O25</f>
        <v>2.5726988480338719</v>
      </c>
      <c r="P25" s="56">
        <f>'TRA_Inv EU28'!P25-'TRA_Inv UK'!P25</f>
        <v>9.8981299353430785</v>
      </c>
      <c r="Q25" s="56">
        <f>'TRA_Inv EU28'!Q25-'TRA_Inv UK'!Q25</f>
        <v>75.191322657936894</v>
      </c>
      <c r="R25" s="56">
        <f>'TRA_Inv EU28'!R25-'TRA_Inv UK'!R25</f>
        <v>85.024469605645336</v>
      </c>
      <c r="S25" s="56">
        <f>'TRA_Inv EU28'!S25-'TRA_Inv UK'!S25</f>
        <v>99.935399465592781</v>
      </c>
      <c r="T25" s="56">
        <f>'TRA_Inv EU28'!T25-'TRA_Inv UK'!T25</f>
        <v>101.97237567543628</v>
      </c>
      <c r="U25" s="56">
        <f>'TRA_Inv EU28'!U25-'TRA_Inv UK'!U25</f>
        <v>102.06058750585115</v>
      </c>
      <c r="V25" s="56">
        <f>'TRA_Inv EU28'!V25-'TRA_Inv UK'!V25</f>
        <v>103.63560376094321</v>
      </c>
      <c r="W25" s="56">
        <f>'TRA_Inv EU28'!W25-'TRA_Inv UK'!W25</f>
        <v>102.53880650401345</v>
      </c>
      <c r="X25" s="56">
        <f>'TRA_Inv EU28'!X25-'TRA_Inv UK'!X25</f>
        <v>96.792119415490973</v>
      </c>
      <c r="Y25" s="56">
        <f>'TRA_Inv EU28'!Y25-'TRA_Inv UK'!Y25</f>
        <v>99.075953477641576</v>
      </c>
      <c r="Z25" s="56">
        <f>'TRA_Inv EU28'!Z25-'TRA_Inv UK'!Z25</f>
        <v>92.755745095002254</v>
      </c>
      <c r="AA25" s="56">
        <f>'TRA_Inv EU28'!AA25-'TRA_Inv UK'!AA25</f>
        <v>93.394176983064824</v>
      </c>
      <c r="AB25" s="56">
        <f>'TRA_Inv EU28'!AB25-'TRA_Inv UK'!AB25</f>
        <v>92.235202521681117</v>
      </c>
      <c r="AC25" s="56">
        <f>'TRA_Inv EU28'!AC25-'TRA_Inv UK'!AC25</f>
        <v>93.437927255950655</v>
      </c>
      <c r="AD25" s="56">
        <f>'TRA_Inv EU28'!AD25-'TRA_Inv UK'!AD25</f>
        <v>89.962669507399511</v>
      </c>
      <c r="AE25" s="56">
        <f>'TRA_Inv EU28'!AE25-'TRA_Inv UK'!AE25</f>
        <v>89.560150665032438</v>
      </c>
      <c r="AF25" s="56">
        <f>'TRA_Inv EU28'!AF25-'TRA_Inv UK'!AF25</f>
        <v>96.196703288318034</v>
      </c>
      <c r="AG25" s="56">
        <f>'TRA_Inv EU28'!AG25-'TRA_Inv UK'!AG25</f>
        <v>89.654507578522896</v>
      </c>
      <c r="AH25" s="56">
        <f>'TRA_Inv EU28'!AH25-'TRA_Inv UK'!AH25</f>
        <v>90.383513511882626</v>
      </c>
      <c r="AI25" s="56">
        <f>'TRA_Inv EU28'!AI25-'TRA_Inv UK'!AI25</f>
        <v>85.847772832748916</v>
      </c>
      <c r="AJ25" s="56">
        <f>'TRA_Inv EU28'!AJ25-'TRA_Inv UK'!AJ25</f>
        <v>83.106855341629696</v>
      </c>
      <c r="AK25" s="56">
        <f>'TRA_Inv EU28'!AK25-'TRA_Inv UK'!AK25</f>
        <v>85.130850207227653</v>
      </c>
      <c r="AL25" s="56">
        <f>'TRA_Inv EU28'!AL25-'TRA_Inv UK'!AL25</f>
        <v>85.391349869096189</v>
      </c>
      <c r="AM25" s="56">
        <f>'TRA_Inv EU28'!AM25-'TRA_Inv UK'!AM25</f>
        <v>84.7840585909141</v>
      </c>
      <c r="AN25" s="56">
        <f>'TRA_Inv EU28'!AN25-'TRA_Inv UK'!AN25</f>
        <v>167.90591007578126</v>
      </c>
      <c r="AO25" s="56">
        <f>'TRA_Inv EU28'!AO25-'TRA_Inv UK'!AO25</f>
        <v>79.294894160410337</v>
      </c>
      <c r="AP25" s="56">
        <f>'TRA_Inv EU28'!AP25-'TRA_Inv UK'!AP25</f>
        <v>94.118425929266991</v>
      </c>
      <c r="AQ25" s="56">
        <f>'TRA_Inv EU28'!AQ25-'TRA_Inv UK'!AQ25</f>
        <v>90.106257741983541</v>
      </c>
      <c r="AR25" s="56">
        <f>'TRA_Inv EU28'!AR25-'TRA_Inv UK'!AR25</f>
        <v>91.493937279905992</v>
      </c>
      <c r="AS25" s="56">
        <f>'TRA_Inv EU28'!AS25-'TRA_Inv UK'!AS25</f>
        <v>98.695014252001016</v>
      </c>
      <c r="AT25" s="56">
        <f>'TRA_Inv EU28'!AT25-'TRA_Inv UK'!AT25</f>
        <v>95.830085086597919</v>
      </c>
      <c r="AU25" s="56">
        <f>'TRA_Inv EU28'!AU25-'TRA_Inv UK'!AU25</f>
        <v>108.21910687509892</v>
      </c>
      <c r="AV25" s="56">
        <f>'TRA_Inv EU28'!AV25-'TRA_Inv UK'!AV25</f>
        <v>95.483963020256596</v>
      </c>
      <c r="AW25" s="56">
        <f>'TRA_Inv EU28'!AW25-'TRA_Inv UK'!AW25</f>
        <v>94.821325327477965</v>
      </c>
      <c r="AX25" s="56">
        <f>'TRA_Inv EU28'!AX25-'TRA_Inv UK'!AX25</f>
        <v>95.525280616319066</v>
      </c>
      <c r="AY25" s="56">
        <f>'TRA_Inv EU28'!AY25-'TRA_Inv UK'!AY25</f>
        <v>97.343395338905893</v>
      </c>
      <c r="AZ25" s="56">
        <f>'TRA_Inv EU28'!AZ25-'TRA_Inv UK'!AZ25</f>
        <v>99.194925698483132</v>
      </c>
    </row>
    <row r="26" spans="1:52" x14ac:dyDescent="0.35">
      <c r="A26" s="52" t="s">
        <v>876</v>
      </c>
      <c r="B26" s="57"/>
      <c r="C26" s="57">
        <f>'TRA_Inv EU28'!C26-'TRA_Inv UK'!C26</f>
        <v>38.218059794391507</v>
      </c>
      <c r="D26" s="57">
        <f>'TRA_Inv EU28'!D26-'TRA_Inv UK'!D26</f>
        <v>8.8382776312603983</v>
      </c>
      <c r="E26" s="57">
        <f>'TRA_Inv EU28'!E26-'TRA_Inv UK'!E26</f>
        <v>54.044043402949754</v>
      </c>
      <c r="F26" s="57">
        <f>'TRA_Inv EU28'!F26-'TRA_Inv UK'!F26</f>
        <v>24.14603132374198</v>
      </c>
      <c r="G26" s="57">
        <f>'TRA_Inv EU28'!G26-'TRA_Inv UK'!G26</f>
        <v>1.5781609674966717</v>
      </c>
      <c r="H26" s="57">
        <f>'TRA_Inv EU28'!H26-'TRA_Inv UK'!H26</f>
        <v>34.884485665682519</v>
      </c>
      <c r="I26" s="57">
        <f>'TRA_Inv EU28'!I26-'TRA_Inv UK'!I26</f>
        <v>8.2523577398273957</v>
      </c>
      <c r="J26" s="57">
        <f>'TRA_Inv EU28'!J26-'TRA_Inv UK'!J26</f>
        <v>9.6522754938916275</v>
      </c>
      <c r="K26" s="57">
        <f>'TRA_Inv EU28'!K26-'TRA_Inv UK'!K26</f>
        <v>40.794073890561108</v>
      </c>
      <c r="L26" s="57">
        <f>'TRA_Inv EU28'!L26-'TRA_Inv UK'!L26</f>
        <v>7.1736247502500685</v>
      </c>
      <c r="M26" s="57">
        <f>'TRA_Inv EU28'!M26-'TRA_Inv UK'!M26</f>
        <v>1.0533443750867946</v>
      </c>
      <c r="N26" s="57">
        <f>'TRA_Inv EU28'!N26-'TRA_Inv UK'!N26</f>
        <v>0</v>
      </c>
      <c r="O26" s="57">
        <f>'TRA_Inv EU28'!O26-'TRA_Inv UK'!O26</f>
        <v>0.65039527550355414</v>
      </c>
      <c r="P26" s="57">
        <f>'TRA_Inv EU28'!P26-'TRA_Inv UK'!P26</f>
        <v>0</v>
      </c>
      <c r="Q26" s="57">
        <f>'TRA_Inv EU28'!Q26-'TRA_Inv UK'!Q26</f>
        <v>10.694253473933374</v>
      </c>
      <c r="R26" s="57">
        <f>'TRA_Inv EU28'!R26-'TRA_Inv UK'!R26</f>
        <v>30.591107572519043</v>
      </c>
      <c r="S26" s="57">
        <f>'TRA_Inv EU28'!S26-'TRA_Inv UK'!S26</f>
        <v>37.743152268445421</v>
      </c>
      <c r="T26" s="57">
        <f>'TRA_Inv EU28'!T26-'TRA_Inv UK'!T26</f>
        <v>39.567772903750409</v>
      </c>
      <c r="U26" s="57">
        <f>'TRA_Inv EU28'!U26-'TRA_Inv UK'!U26</f>
        <v>40.17639647204696</v>
      </c>
      <c r="V26" s="57">
        <f>'TRA_Inv EU28'!V26-'TRA_Inv UK'!V26</f>
        <v>40.582754977908493</v>
      </c>
      <c r="W26" s="57">
        <f>'TRA_Inv EU28'!W26-'TRA_Inv UK'!W26</f>
        <v>39.494840063842666</v>
      </c>
      <c r="X26" s="57">
        <f>'TRA_Inv EU28'!X26-'TRA_Inv UK'!X26</f>
        <v>35.45567468936747</v>
      </c>
      <c r="Y26" s="57">
        <f>'TRA_Inv EU28'!Y26-'TRA_Inv UK'!Y26</f>
        <v>35.440616676643479</v>
      </c>
      <c r="Z26" s="57">
        <f>'TRA_Inv EU28'!Z26-'TRA_Inv UK'!Z26</f>
        <v>33.63526800931853</v>
      </c>
      <c r="AA26" s="57">
        <f>'TRA_Inv EU28'!AA26-'TRA_Inv UK'!AA26</f>
        <v>35.602074207541449</v>
      </c>
      <c r="AB26" s="57">
        <f>'TRA_Inv EU28'!AB26-'TRA_Inv UK'!AB26</f>
        <v>33.155487694246148</v>
      </c>
      <c r="AC26" s="57">
        <f>'TRA_Inv EU28'!AC26-'TRA_Inv UK'!AC26</f>
        <v>32.789751204997067</v>
      </c>
      <c r="AD26" s="57">
        <f>'TRA_Inv EU28'!AD26-'TRA_Inv UK'!AD26</f>
        <v>31.619749022242992</v>
      </c>
      <c r="AE26" s="57">
        <f>'TRA_Inv EU28'!AE26-'TRA_Inv UK'!AE26</f>
        <v>30.523676881114241</v>
      </c>
      <c r="AF26" s="57">
        <f>'TRA_Inv EU28'!AF26-'TRA_Inv UK'!AF26</f>
        <v>37.579441297332401</v>
      </c>
      <c r="AG26" s="57">
        <f>'TRA_Inv EU28'!AG26-'TRA_Inv UK'!AG26</f>
        <v>30.555591947523958</v>
      </c>
      <c r="AH26" s="57">
        <f>'TRA_Inv EU28'!AH26-'TRA_Inv UK'!AH26</f>
        <v>31.59908587514655</v>
      </c>
      <c r="AI26" s="57">
        <f>'TRA_Inv EU28'!AI26-'TRA_Inv UK'!AI26</f>
        <v>30.622346938033871</v>
      </c>
      <c r="AJ26" s="57">
        <f>'TRA_Inv EU28'!AJ26-'TRA_Inv UK'!AJ26</f>
        <v>27.622659525888857</v>
      </c>
      <c r="AK26" s="57">
        <f>'TRA_Inv EU28'!AK26-'TRA_Inv UK'!AK26</f>
        <v>29.619763602943451</v>
      </c>
      <c r="AL26" s="57">
        <f>'TRA_Inv EU28'!AL26-'TRA_Inv UK'!AL26</f>
        <v>28.730932878497683</v>
      </c>
      <c r="AM26" s="57">
        <f>'TRA_Inv EU28'!AM26-'TRA_Inv UK'!AM26</f>
        <v>26.788394861502226</v>
      </c>
      <c r="AN26" s="57">
        <f>'TRA_Inv EU28'!AN26-'TRA_Inv UK'!AN26</f>
        <v>60.126915971107934</v>
      </c>
      <c r="AO26" s="57">
        <f>'TRA_Inv EU28'!AO26-'TRA_Inv UK'!AO26</f>
        <v>24.710074149144454</v>
      </c>
      <c r="AP26" s="57">
        <f>'TRA_Inv EU28'!AP26-'TRA_Inv UK'!AP26</f>
        <v>35.128330234276007</v>
      </c>
      <c r="AQ26" s="57">
        <f>'TRA_Inv EU28'!AQ26-'TRA_Inv UK'!AQ26</f>
        <v>29.487073271468226</v>
      </c>
      <c r="AR26" s="57">
        <f>'TRA_Inv EU28'!AR26-'TRA_Inv UK'!AR26</f>
        <v>31.302498777814172</v>
      </c>
      <c r="AS26" s="57">
        <f>'TRA_Inv EU28'!AS26-'TRA_Inv UK'!AS26</f>
        <v>31.685830177640952</v>
      </c>
      <c r="AT26" s="57">
        <f>'TRA_Inv EU28'!AT26-'TRA_Inv UK'!AT26</f>
        <v>30.845410289470529</v>
      </c>
      <c r="AU26" s="57">
        <f>'TRA_Inv EU28'!AU26-'TRA_Inv UK'!AU26</f>
        <v>33.758767644285086</v>
      </c>
      <c r="AV26" s="57">
        <f>'TRA_Inv EU28'!AV26-'TRA_Inv UK'!AV26</f>
        <v>29.264776616591213</v>
      </c>
      <c r="AW26" s="57">
        <f>'TRA_Inv EU28'!AW26-'TRA_Inv UK'!AW26</f>
        <v>31.785019447129542</v>
      </c>
      <c r="AX26" s="57">
        <f>'TRA_Inv EU28'!AX26-'TRA_Inv UK'!AX26</f>
        <v>30.549939943666622</v>
      </c>
      <c r="AY26" s="57">
        <f>'TRA_Inv EU28'!AY26-'TRA_Inv UK'!AY26</f>
        <v>28.854410454637978</v>
      </c>
      <c r="AZ26" s="57">
        <f>'TRA_Inv EU28'!AZ26-'TRA_Inv UK'!AZ26</f>
        <v>35.382919329648423</v>
      </c>
    </row>
    <row r="27" spans="1:52" x14ac:dyDescent="0.35">
      <c r="A27" s="54" t="s">
        <v>877</v>
      </c>
      <c r="B27" s="58"/>
      <c r="C27" s="58">
        <f>'TRA_Inv EU28'!C27-'TRA_Inv UK'!C27</f>
        <v>10.09456565770707</v>
      </c>
      <c r="D27" s="58">
        <f>'TRA_Inv EU28'!D27-'TRA_Inv UK'!D27</f>
        <v>11.388333579333182</v>
      </c>
      <c r="E27" s="58">
        <f>'TRA_Inv EU28'!E27-'TRA_Inv UK'!E27</f>
        <v>71.465138476810466</v>
      </c>
      <c r="F27" s="58">
        <f>'TRA_Inv EU28'!F27-'TRA_Inv UK'!F27</f>
        <v>10.756389263744948</v>
      </c>
      <c r="G27" s="58">
        <f>'TRA_Inv EU28'!G27-'TRA_Inv UK'!G27</f>
        <v>52.886888184106638</v>
      </c>
      <c r="H27" s="58">
        <f>'TRA_Inv EU28'!H27-'TRA_Inv UK'!H27</f>
        <v>7.7353292533481941</v>
      </c>
      <c r="I27" s="58">
        <f>'TRA_Inv EU28'!I27-'TRA_Inv UK'!I27</f>
        <v>12.930714368831007</v>
      </c>
      <c r="J27" s="58">
        <f>'TRA_Inv EU28'!J27-'TRA_Inv UK'!J27</f>
        <v>17.172376286227333</v>
      </c>
      <c r="K27" s="58">
        <f>'TRA_Inv EU28'!K27-'TRA_Inv UK'!K27</f>
        <v>3.7259728541712036</v>
      </c>
      <c r="L27" s="58">
        <f>'TRA_Inv EU28'!L27-'TRA_Inv UK'!L27</f>
        <v>22.857172620836884</v>
      </c>
      <c r="M27" s="58">
        <f>'TRA_Inv EU28'!M27-'TRA_Inv UK'!M27</f>
        <v>6.2353291181455859</v>
      </c>
      <c r="N27" s="58">
        <f>'TRA_Inv EU28'!N27-'TRA_Inv UK'!N27</f>
        <v>1.5514816382820573</v>
      </c>
      <c r="O27" s="58">
        <f>'TRA_Inv EU28'!O27-'TRA_Inv UK'!O27</f>
        <v>1.9223035725303177</v>
      </c>
      <c r="P27" s="58">
        <f>'TRA_Inv EU28'!P27-'TRA_Inv UK'!P27</f>
        <v>9.8981299353430785</v>
      </c>
      <c r="Q27" s="58">
        <f>'TRA_Inv EU28'!Q27-'TRA_Inv UK'!Q27</f>
        <v>64.497069184003522</v>
      </c>
      <c r="R27" s="58">
        <f>'TRA_Inv EU28'!R27-'TRA_Inv UK'!R27</f>
        <v>54.433362033126286</v>
      </c>
      <c r="S27" s="58">
        <f>'TRA_Inv EU28'!S27-'TRA_Inv UK'!S27</f>
        <v>62.192247197147353</v>
      </c>
      <c r="T27" s="58">
        <f>'TRA_Inv EU28'!T27-'TRA_Inv UK'!T27</f>
        <v>62.404602771685859</v>
      </c>
      <c r="U27" s="58">
        <f>'TRA_Inv EU28'!U27-'TRA_Inv UK'!U27</f>
        <v>61.884191033804179</v>
      </c>
      <c r="V27" s="58">
        <f>'TRA_Inv EU28'!V27-'TRA_Inv UK'!V27</f>
        <v>63.052848783034705</v>
      </c>
      <c r="W27" s="58">
        <f>'TRA_Inv EU28'!W27-'TRA_Inv UK'!W27</f>
        <v>63.043966440170792</v>
      </c>
      <c r="X27" s="58">
        <f>'TRA_Inv EU28'!X27-'TRA_Inv UK'!X27</f>
        <v>61.336444726123503</v>
      </c>
      <c r="Y27" s="58">
        <f>'TRA_Inv EU28'!Y27-'TRA_Inv UK'!Y27</f>
        <v>63.635336800998097</v>
      </c>
      <c r="Z27" s="58">
        <f>'TRA_Inv EU28'!Z27-'TRA_Inv UK'!Z27</f>
        <v>59.120477085683738</v>
      </c>
      <c r="AA27" s="58">
        <f>'TRA_Inv EU28'!AA27-'TRA_Inv UK'!AA27</f>
        <v>57.792102775523375</v>
      </c>
      <c r="AB27" s="58">
        <f>'TRA_Inv EU28'!AB27-'TRA_Inv UK'!AB27</f>
        <v>59.079714827434969</v>
      </c>
      <c r="AC27" s="58">
        <f>'TRA_Inv EU28'!AC27-'TRA_Inv UK'!AC27</f>
        <v>60.64817605095358</v>
      </c>
      <c r="AD27" s="58">
        <f>'TRA_Inv EU28'!AD27-'TRA_Inv UK'!AD27</f>
        <v>58.342920485156512</v>
      </c>
      <c r="AE27" s="58">
        <f>'TRA_Inv EU28'!AE27-'TRA_Inv UK'!AE27</f>
        <v>59.036473783918204</v>
      </c>
      <c r="AF27" s="58">
        <f>'TRA_Inv EU28'!AF27-'TRA_Inv UK'!AF27</f>
        <v>58.617261990985625</v>
      </c>
      <c r="AG27" s="58">
        <f>'TRA_Inv EU28'!AG27-'TRA_Inv UK'!AG27</f>
        <v>59.098915630998938</v>
      </c>
      <c r="AH27" s="58">
        <f>'TRA_Inv EU28'!AH27-'TRA_Inv UK'!AH27</f>
        <v>58.784427636736083</v>
      </c>
      <c r="AI27" s="58">
        <f>'TRA_Inv EU28'!AI27-'TRA_Inv UK'!AI27</f>
        <v>55.22542589471503</v>
      </c>
      <c r="AJ27" s="58">
        <f>'TRA_Inv EU28'!AJ27-'TRA_Inv UK'!AJ27</f>
        <v>55.48419581574084</v>
      </c>
      <c r="AK27" s="58">
        <f>'TRA_Inv EU28'!AK27-'TRA_Inv UK'!AK27</f>
        <v>55.511086604284202</v>
      </c>
      <c r="AL27" s="58">
        <f>'TRA_Inv EU28'!AL27-'TRA_Inv UK'!AL27</f>
        <v>56.660416990598513</v>
      </c>
      <c r="AM27" s="58">
        <f>'TRA_Inv EU28'!AM27-'TRA_Inv UK'!AM27</f>
        <v>57.995663729411874</v>
      </c>
      <c r="AN27" s="58">
        <f>'TRA_Inv EU28'!AN27-'TRA_Inv UK'!AN27</f>
        <v>107.77899410467334</v>
      </c>
      <c r="AO27" s="58">
        <f>'TRA_Inv EU28'!AO27-'TRA_Inv UK'!AO27</f>
        <v>54.58482001126589</v>
      </c>
      <c r="AP27" s="58">
        <f>'TRA_Inv EU28'!AP27-'TRA_Inv UK'!AP27</f>
        <v>58.990095694990984</v>
      </c>
      <c r="AQ27" s="58">
        <f>'TRA_Inv EU28'!AQ27-'TRA_Inv UK'!AQ27</f>
        <v>60.619184470515307</v>
      </c>
      <c r="AR27" s="58">
        <f>'TRA_Inv EU28'!AR27-'TRA_Inv UK'!AR27</f>
        <v>60.19143850209182</v>
      </c>
      <c r="AS27" s="58">
        <f>'TRA_Inv EU28'!AS27-'TRA_Inv UK'!AS27</f>
        <v>67.009184074360064</v>
      </c>
      <c r="AT27" s="58">
        <f>'TRA_Inv EU28'!AT27-'TRA_Inv UK'!AT27</f>
        <v>64.984674797127383</v>
      </c>
      <c r="AU27" s="58">
        <f>'TRA_Inv EU28'!AU27-'TRA_Inv UK'!AU27</f>
        <v>74.46033923081383</v>
      </c>
      <c r="AV27" s="58">
        <f>'TRA_Inv EU28'!AV27-'TRA_Inv UK'!AV27</f>
        <v>66.21918640366539</v>
      </c>
      <c r="AW27" s="58">
        <f>'TRA_Inv EU28'!AW27-'TRA_Inv UK'!AW27</f>
        <v>63.036305880348429</v>
      </c>
      <c r="AX27" s="58">
        <f>'TRA_Inv EU28'!AX27-'TRA_Inv UK'!AX27</f>
        <v>64.97534067265245</v>
      </c>
      <c r="AY27" s="58">
        <f>'TRA_Inv EU28'!AY27-'TRA_Inv UK'!AY27</f>
        <v>68.488984884267907</v>
      </c>
      <c r="AZ27" s="58">
        <f>'TRA_Inv EU28'!AZ27-'TRA_Inv UK'!AZ27</f>
        <v>63.812006368834709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/>
      <c r="C30" s="62">
        <f>'TRA_Inv EU28'!C30-'TRA_Inv UK'!C30</f>
        <v>20394922</v>
      </c>
      <c r="D30" s="62">
        <f>'TRA_Inv EU28'!D30-'TRA_Inv UK'!D30</f>
        <v>19398972</v>
      </c>
      <c r="E30" s="62">
        <f>'TRA_Inv EU28'!E30-'TRA_Inv UK'!E30</f>
        <v>19460197</v>
      </c>
      <c r="F30" s="62">
        <f>'TRA_Inv EU28'!F30-'TRA_Inv UK'!F30</f>
        <v>20451716</v>
      </c>
      <c r="G30" s="62">
        <f>'TRA_Inv EU28'!G30-'TRA_Inv UK'!G30</f>
        <v>21187350</v>
      </c>
      <c r="H30" s="62">
        <f>'TRA_Inv EU28'!H30-'TRA_Inv UK'!H30</f>
        <v>22721379</v>
      </c>
      <c r="I30" s="62">
        <f>'TRA_Inv EU28'!I30-'TRA_Inv UK'!I30</f>
        <v>24121923</v>
      </c>
      <c r="J30" s="62">
        <f>'TRA_Inv EU28'!J30-'TRA_Inv UK'!J30</f>
        <v>22364743</v>
      </c>
      <c r="K30" s="62">
        <f>'TRA_Inv EU28'!K30-'TRA_Inv UK'!K30</f>
        <v>19906984</v>
      </c>
      <c r="L30" s="62">
        <f>'TRA_Inv EU28'!L30-'TRA_Inv UK'!L30</f>
        <v>19243110</v>
      </c>
      <c r="M30" s="62">
        <f>'TRA_Inv EU28'!M30-'TRA_Inv UK'!M30</f>
        <v>19147257</v>
      </c>
      <c r="N30" s="62">
        <f>'TRA_Inv EU28'!N30-'TRA_Inv UK'!N30</f>
        <v>17529467</v>
      </c>
      <c r="O30" s="62">
        <f>'TRA_Inv EU28'!O30-'TRA_Inv UK'!O30</f>
        <v>17958525</v>
      </c>
      <c r="P30" s="62">
        <f>'TRA_Inv EU28'!P30-'TRA_Inv UK'!P30</f>
        <v>18940117</v>
      </c>
      <c r="Q30" s="62">
        <f>'TRA_Inv EU28'!Q30-'TRA_Inv UK'!Q30</f>
        <v>20846634</v>
      </c>
      <c r="R30" s="62">
        <f>'TRA_Inv EU28'!R30-'TRA_Inv UK'!R30</f>
        <v>21398154</v>
      </c>
      <c r="S30" s="62">
        <f>'TRA_Inv EU28'!S30-'TRA_Inv UK'!S30</f>
        <v>23430040</v>
      </c>
      <c r="T30" s="62">
        <f>'TRA_Inv EU28'!T30-'TRA_Inv UK'!T30</f>
        <v>24306847</v>
      </c>
      <c r="U30" s="62">
        <f>'TRA_Inv EU28'!U30-'TRA_Inv UK'!U30</f>
        <v>25341560</v>
      </c>
      <c r="V30" s="62">
        <f>'TRA_Inv EU28'!V30-'TRA_Inv UK'!V30</f>
        <v>26073005</v>
      </c>
      <c r="W30" s="62">
        <f>'TRA_Inv EU28'!W30-'TRA_Inv UK'!W30</f>
        <v>27436539</v>
      </c>
      <c r="X30" s="62">
        <f>'TRA_Inv EU28'!X30-'TRA_Inv UK'!X30</f>
        <v>28677007</v>
      </c>
      <c r="Y30" s="62">
        <f>'TRA_Inv EU28'!Y30-'TRA_Inv UK'!Y30</f>
        <v>29205617</v>
      </c>
      <c r="Z30" s="62">
        <f>'TRA_Inv EU28'!Z30-'TRA_Inv UK'!Z30</f>
        <v>29493982</v>
      </c>
      <c r="AA30" s="62">
        <f>'TRA_Inv EU28'!AA30-'TRA_Inv UK'!AA30</f>
        <v>29797383</v>
      </c>
      <c r="AB30" s="62">
        <f>'TRA_Inv EU28'!AB30-'TRA_Inv UK'!AB30</f>
        <v>29427697</v>
      </c>
      <c r="AC30" s="62">
        <f>'TRA_Inv EU28'!AC30-'TRA_Inv UK'!AC30</f>
        <v>29329666</v>
      </c>
      <c r="AD30" s="62">
        <f>'TRA_Inv EU28'!AD30-'TRA_Inv UK'!AD30</f>
        <v>29502540</v>
      </c>
      <c r="AE30" s="62">
        <f>'TRA_Inv EU28'!AE30-'TRA_Inv UK'!AE30</f>
        <v>29456335</v>
      </c>
      <c r="AF30" s="62">
        <f>'TRA_Inv EU28'!AF30-'TRA_Inv UK'!AF30</f>
        <v>29684266</v>
      </c>
      <c r="AG30" s="62">
        <f>'TRA_Inv EU28'!AG30-'TRA_Inv UK'!AG30</f>
        <v>29994466</v>
      </c>
      <c r="AH30" s="62">
        <f>'TRA_Inv EU28'!AH30-'TRA_Inv UK'!AH30</f>
        <v>30404338</v>
      </c>
      <c r="AI30" s="62">
        <f>'TRA_Inv EU28'!AI30-'TRA_Inv UK'!AI30</f>
        <v>30960728</v>
      </c>
      <c r="AJ30" s="62">
        <f>'TRA_Inv EU28'!AJ30-'TRA_Inv UK'!AJ30</f>
        <v>31537741</v>
      </c>
      <c r="AK30" s="62">
        <f>'TRA_Inv EU28'!AK30-'TRA_Inv UK'!AK30</f>
        <v>32132659</v>
      </c>
      <c r="AL30" s="62">
        <f>'TRA_Inv EU28'!AL30-'TRA_Inv UK'!AL30</f>
        <v>32710678</v>
      </c>
      <c r="AM30" s="62">
        <f>'TRA_Inv EU28'!AM30-'TRA_Inv UK'!AM30</f>
        <v>33297817</v>
      </c>
      <c r="AN30" s="62">
        <f>'TRA_Inv EU28'!AN30-'TRA_Inv UK'!AN30</f>
        <v>33815036</v>
      </c>
      <c r="AO30" s="62">
        <f>'TRA_Inv EU28'!AO30-'TRA_Inv UK'!AO30</f>
        <v>34248604</v>
      </c>
      <c r="AP30" s="62">
        <f>'TRA_Inv EU28'!AP30-'TRA_Inv UK'!AP30</f>
        <v>34702432</v>
      </c>
      <c r="AQ30" s="62">
        <f>'TRA_Inv EU28'!AQ30-'TRA_Inv UK'!AQ30</f>
        <v>35173522</v>
      </c>
      <c r="AR30" s="62">
        <f>'TRA_Inv EU28'!AR30-'TRA_Inv UK'!AR30</f>
        <v>35619944</v>
      </c>
      <c r="AS30" s="62">
        <f>'TRA_Inv EU28'!AS30-'TRA_Inv UK'!AS30</f>
        <v>36081035</v>
      </c>
      <c r="AT30" s="62">
        <f>'TRA_Inv EU28'!AT30-'TRA_Inv UK'!AT30</f>
        <v>36596303</v>
      </c>
      <c r="AU30" s="62">
        <f>'TRA_Inv EU28'!AU30-'TRA_Inv UK'!AU30</f>
        <v>37099938</v>
      </c>
      <c r="AV30" s="62">
        <f>'TRA_Inv EU28'!AV30-'TRA_Inv UK'!AV30</f>
        <v>37595608</v>
      </c>
      <c r="AW30" s="62">
        <f>'TRA_Inv EU28'!AW30-'TRA_Inv UK'!AW30</f>
        <v>38127545</v>
      </c>
      <c r="AX30" s="62">
        <f>'TRA_Inv EU28'!AX30-'TRA_Inv UK'!AX30</f>
        <v>38689729</v>
      </c>
      <c r="AY30" s="62">
        <f>'TRA_Inv EU28'!AY30-'TRA_Inv UK'!AY30</f>
        <v>39284345</v>
      </c>
      <c r="AZ30" s="62">
        <f>'TRA_Inv EU28'!AZ30-'TRA_Inv UK'!AZ30</f>
        <v>39911213</v>
      </c>
    </row>
    <row r="31" spans="1:52" x14ac:dyDescent="0.35">
      <c r="A31" s="63" t="s">
        <v>857</v>
      </c>
      <c r="B31" s="64"/>
      <c r="C31" s="64">
        <f>'TRA_Inv EU28'!C31-'TRA_Inv UK'!C31</f>
        <v>18081159</v>
      </c>
      <c r="D31" s="64">
        <f>'TRA_Inv EU28'!D31-'TRA_Inv UK'!D31</f>
        <v>17282152</v>
      </c>
      <c r="E31" s="64">
        <f>'TRA_Inv EU28'!E31-'TRA_Inv UK'!E31</f>
        <v>17259204</v>
      </c>
      <c r="F31" s="64">
        <f>'TRA_Inv EU28'!F31-'TRA_Inv UK'!F31</f>
        <v>18027755</v>
      </c>
      <c r="G31" s="64">
        <f>'TRA_Inv EU28'!G31-'TRA_Inv UK'!G31</f>
        <v>18853255</v>
      </c>
      <c r="H31" s="64">
        <f>'TRA_Inv EU28'!H31-'TRA_Inv UK'!H31</f>
        <v>20000870</v>
      </c>
      <c r="I31" s="64">
        <f>'TRA_Inv EU28'!I31-'TRA_Inv UK'!I31</f>
        <v>20758222</v>
      </c>
      <c r="J31" s="64">
        <f>'TRA_Inv EU28'!J31-'TRA_Inv UK'!J31</f>
        <v>19850988</v>
      </c>
      <c r="K31" s="64">
        <f>'TRA_Inv EU28'!K31-'TRA_Inv UK'!K31</f>
        <v>17804719</v>
      </c>
      <c r="L31" s="64">
        <f>'TRA_Inv EU28'!L31-'TRA_Inv UK'!L31</f>
        <v>16987100</v>
      </c>
      <c r="M31" s="64">
        <f>'TRA_Inv EU28'!M31-'TRA_Inv UK'!M31</f>
        <v>16862216</v>
      </c>
      <c r="N31" s="64">
        <f>'TRA_Inv EU28'!N31-'TRA_Inv UK'!N31</f>
        <v>15508018</v>
      </c>
      <c r="O31" s="64">
        <f>'TRA_Inv EU28'!O31-'TRA_Inv UK'!O31</f>
        <v>15566575</v>
      </c>
      <c r="P31" s="64">
        <f>'TRA_Inv EU28'!P31-'TRA_Inv UK'!P31</f>
        <v>16150544</v>
      </c>
      <c r="Q31" s="64">
        <f>'TRA_Inv EU28'!Q31-'TRA_Inv UK'!Q31</f>
        <v>17854242</v>
      </c>
      <c r="R31" s="64">
        <f>'TRA_Inv EU28'!R31-'TRA_Inv UK'!R31</f>
        <v>18687949</v>
      </c>
      <c r="S31" s="64">
        <f>'TRA_Inv EU28'!S31-'TRA_Inv UK'!S31</f>
        <v>20263425</v>
      </c>
      <c r="T31" s="64">
        <f>'TRA_Inv EU28'!T31-'TRA_Inv UK'!T31</f>
        <v>20992023</v>
      </c>
      <c r="U31" s="64">
        <f>'TRA_Inv EU28'!U31-'TRA_Inv UK'!U31</f>
        <v>21978709</v>
      </c>
      <c r="V31" s="64">
        <f>'TRA_Inv EU28'!V31-'TRA_Inv UK'!V31</f>
        <v>22628027</v>
      </c>
      <c r="W31" s="64">
        <f>'TRA_Inv EU28'!W31-'TRA_Inv UK'!W31</f>
        <v>23912739</v>
      </c>
      <c r="X31" s="64">
        <f>'TRA_Inv EU28'!X31-'TRA_Inv UK'!X31</f>
        <v>25115944</v>
      </c>
      <c r="Y31" s="64">
        <f>'TRA_Inv EU28'!Y31-'TRA_Inv UK'!Y31</f>
        <v>25576897</v>
      </c>
      <c r="Z31" s="64">
        <f>'TRA_Inv EU28'!Z31-'TRA_Inv UK'!Z31</f>
        <v>25789895</v>
      </c>
      <c r="AA31" s="64">
        <f>'TRA_Inv EU28'!AA31-'TRA_Inv UK'!AA31</f>
        <v>26011407</v>
      </c>
      <c r="AB31" s="64">
        <f>'TRA_Inv EU28'!AB31-'TRA_Inv UK'!AB31</f>
        <v>25616709</v>
      </c>
      <c r="AC31" s="64">
        <f>'TRA_Inv EU28'!AC31-'TRA_Inv UK'!AC31</f>
        <v>25506880</v>
      </c>
      <c r="AD31" s="64">
        <f>'TRA_Inv EU28'!AD31-'TRA_Inv UK'!AD31</f>
        <v>25657782</v>
      </c>
      <c r="AE31" s="64">
        <f>'TRA_Inv EU28'!AE31-'TRA_Inv UK'!AE31</f>
        <v>25567662</v>
      </c>
      <c r="AF31" s="64">
        <f>'TRA_Inv EU28'!AF31-'TRA_Inv UK'!AF31</f>
        <v>25720411</v>
      </c>
      <c r="AG31" s="64">
        <f>'TRA_Inv EU28'!AG31-'TRA_Inv UK'!AG31</f>
        <v>25960870</v>
      </c>
      <c r="AH31" s="64">
        <f>'TRA_Inv EU28'!AH31-'TRA_Inv UK'!AH31</f>
        <v>26306482</v>
      </c>
      <c r="AI31" s="64">
        <f>'TRA_Inv EU28'!AI31-'TRA_Inv UK'!AI31</f>
        <v>26834831</v>
      </c>
      <c r="AJ31" s="64">
        <f>'TRA_Inv EU28'!AJ31-'TRA_Inv UK'!AJ31</f>
        <v>27344731</v>
      </c>
      <c r="AK31" s="64">
        <f>'TRA_Inv EU28'!AK31-'TRA_Inv UK'!AK31</f>
        <v>27870113</v>
      </c>
      <c r="AL31" s="64">
        <f>'TRA_Inv EU28'!AL31-'TRA_Inv UK'!AL31</f>
        <v>28374893</v>
      </c>
      <c r="AM31" s="64">
        <f>'TRA_Inv EU28'!AM31-'TRA_Inv UK'!AM31</f>
        <v>28890689</v>
      </c>
      <c r="AN31" s="64">
        <f>'TRA_Inv EU28'!AN31-'TRA_Inv UK'!AN31</f>
        <v>29335221</v>
      </c>
      <c r="AO31" s="64">
        <f>'TRA_Inv EU28'!AO31-'TRA_Inv UK'!AO31</f>
        <v>29692601</v>
      </c>
      <c r="AP31" s="64">
        <f>'TRA_Inv EU28'!AP31-'TRA_Inv UK'!AP31</f>
        <v>30072094</v>
      </c>
      <c r="AQ31" s="64">
        <f>'TRA_Inv EU28'!AQ31-'TRA_Inv UK'!AQ31</f>
        <v>30460034</v>
      </c>
      <c r="AR31" s="64">
        <f>'TRA_Inv EU28'!AR31-'TRA_Inv UK'!AR31</f>
        <v>30819710</v>
      </c>
      <c r="AS31" s="64">
        <f>'TRA_Inv EU28'!AS31-'TRA_Inv UK'!AS31</f>
        <v>31196529</v>
      </c>
      <c r="AT31" s="64">
        <f>'TRA_Inv EU28'!AT31-'TRA_Inv UK'!AT31</f>
        <v>31621855</v>
      </c>
      <c r="AU31" s="64">
        <f>'TRA_Inv EU28'!AU31-'TRA_Inv UK'!AU31</f>
        <v>32038379</v>
      </c>
      <c r="AV31" s="64">
        <f>'TRA_Inv EU28'!AV31-'TRA_Inv UK'!AV31</f>
        <v>32447751</v>
      </c>
      <c r="AW31" s="64">
        <f>'TRA_Inv EU28'!AW31-'TRA_Inv UK'!AW31</f>
        <v>32890804</v>
      </c>
      <c r="AX31" s="64">
        <f>'TRA_Inv EU28'!AX31-'TRA_Inv UK'!AX31</f>
        <v>33352887</v>
      </c>
      <c r="AY31" s="64">
        <f>'TRA_Inv EU28'!AY31-'TRA_Inv UK'!AY31</f>
        <v>33848632</v>
      </c>
      <c r="AZ31" s="64">
        <f>'TRA_Inv EU28'!AZ31-'TRA_Inv UK'!AZ31</f>
        <v>34352003</v>
      </c>
    </row>
    <row r="32" spans="1:52" x14ac:dyDescent="0.35">
      <c r="A32" s="65" t="s">
        <v>859</v>
      </c>
      <c r="B32" s="66"/>
      <c r="C32" s="66">
        <f>'TRA_Inv EU28'!C32-'TRA_Inv UK'!C32</f>
        <v>2184116</v>
      </c>
      <c r="D32" s="66">
        <f>'TRA_Inv EU28'!D32-'TRA_Inv UK'!D32</f>
        <v>2527132</v>
      </c>
      <c r="E32" s="66">
        <f>'TRA_Inv EU28'!E32-'TRA_Inv UK'!E32</f>
        <v>2205945</v>
      </c>
      <c r="F32" s="66">
        <f>'TRA_Inv EU28'!F32-'TRA_Inv UK'!F32</f>
        <v>2251265</v>
      </c>
      <c r="G32" s="66">
        <f>'TRA_Inv EU28'!G32-'TRA_Inv UK'!G32</f>
        <v>2731397</v>
      </c>
      <c r="H32" s="66">
        <f>'TRA_Inv EU28'!H32-'TRA_Inv UK'!H32</f>
        <v>2953416</v>
      </c>
      <c r="I32" s="66">
        <f>'TRA_Inv EU28'!I32-'TRA_Inv UK'!I32</f>
        <v>2960093</v>
      </c>
      <c r="J32" s="66">
        <f>'TRA_Inv EU28'!J32-'TRA_Inv UK'!J32</f>
        <v>3269388</v>
      </c>
      <c r="K32" s="66">
        <f>'TRA_Inv EU28'!K32-'TRA_Inv UK'!K32</f>
        <v>2392635</v>
      </c>
      <c r="L32" s="66">
        <f>'TRA_Inv EU28'!L32-'TRA_Inv UK'!L32</f>
        <v>1993801</v>
      </c>
      <c r="M32" s="66">
        <f>'TRA_Inv EU28'!M32-'TRA_Inv UK'!M32</f>
        <v>2004351</v>
      </c>
      <c r="N32" s="66">
        <f>'TRA_Inv EU28'!N32-'TRA_Inv UK'!N32</f>
        <v>1663013</v>
      </c>
      <c r="O32" s="66">
        <f>'TRA_Inv EU28'!O32-'TRA_Inv UK'!O32</f>
        <v>1801784</v>
      </c>
      <c r="P32" s="66">
        <f>'TRA_Inv EU28'!P32-'TRA_Inv UK'!P32</f>
        <v>2007128</v>
      </c>
      <c r="Q32" s="66">
        <f>'TRA_Inv EU28'!Q32-'TRA_Inv UK'!Q32</f>
        <v>1942103</v>
      </c>
      <c r="R32" s="66">
        <f>'TRA_Inv EU28'!R32-'TRA_Inv UK'!R32</f>
        <v>2790633</v>
      </c>
      <c r="S32" s="66">
        <f>'TRA_Inv EU28'!S32-'TRA_Inv UK'!S32</f>
        <v>3012112</v>
      </c>
      <c r="T32" s="66">
        <f>'TRA_Inv EU28'!T32-'TRA_Inv UK'!T32</f>
        <v>3199755</v>
      </c>
      <c r="U32" s="66">
        <f>'TRA_Inv EU28'!U32-'TRA_Inv UK'!U32</f>
        <v>3329752</v>
      </c>
      <c r="V32" s="66">
        <f>'TRA_Inv EU28'!V32-'TRA_Inv UK'!V32</f>
        <v>3439113</v>
      </c>
      <c r="W32" s="66">
        <f>'TRA_Inv EU28'!W32-'TRA_Inv UK'!W32</f>
        <v>3521105</v>
      </c>
      <c r="X32" s="66">
        <f>'TRA_Inv EU28'!X32-'TRA_Inv UK'!X32</f>
        <v>3655103</v>
      </c>
      <c r="Y32" s="66">
        <f>'TRA_Inv EU28'!Y32-'TRA_Inv UK'!Y32</f>
        <v>3733064</v>
      </c>
      <c r="Z32" s="66">
        <f>'TRA_Inv EU28'!Z32-'TRA_Inv UK'!Z32</f>
        <v>3733550</v>
      </c>
      <c r="AA32" s="66">
        <f>'TRA_Inv EU28'!AA32-'TRA_Inv UK'!AA32</f>
        <v>3769478</v>
      </c>
      <c r="AB32" s="66">
        <f>'TRA_Inv EU28'!AB32-'TRA_Inv UK'!AB32</f>
        <v>3665572</v>
      </c>
      <c r="AC32" s="66">
        <f>'TRA_Inv EU28'!AC32-'TRA_Inv UK'!AC32</f>
        <v>3570032</v>
      </c>
      <c r="AD32" s="66">
        <f>'TRA_Inv EU28'!AD32-'TRA_Inv UK'!AD32</f>
        <v>3529981</v>
      </c>
      <c r="AE32" s="66">
        <f>'TRA_Inv EU28'!AE32-'TRA_Inv UK'!AE32</f>
        <v>3532133</v>
      </c>
      <c r="AF32" s="66">
        <f>'TRA_Inv EU28'!AF32-'TRA_Inv UK'!AF32</f>
        <v>3582492</v>
      </c>
      <c r="AG32" s="66">
        <f>'TRA_Inv EU28'!AG32-'TRA_Inv UK'!AG32</f>
        <v>3679759</v>
      </c>
      <c r="AH32" s="66">
        <f>'TRA_Inv EU28'!AH32-'TRA_Inv UK'!AH32</f>
        <v>3797560</v>
      </c>
      <c r="AI32" s="66">
        <f>'TRA_Inv EU28'!AI32-'TRA_Inv UK'!AI32</f>
        <v>3915595</v>
      </c>
      <c r="AJ32" s="66">
        <f>'TRA_Inv EU28'!AJ32-'TRA_Inv UK'!AJ32</f>
        <v>4071321</v>
      </c>
      <c r="AK32" s="66">
        <f>'TRA_Inv EU28'!AK32-'TRA_Inv UK'!AK32</f>
        <v>4239012</v>
      </c>
      <c r="AL32" s="66">
        <f>'TRA_Inv EU28'!AL32-'TRA_Inv UK'!AL32</f>
        <v>4416862</v>
      </c>
      <c r="AM32" s="66">
        <f>'TRA_Inv EU28'!AM32-'TRA_Inv UK'!AM32</f>
        <v>4646146</v>
      </c>
      <c r="AN32" s="66">
        <f>'TRA_Inv EU28'!AN32-'TRA_Inv UK'!AN32</f>
        <v>4826987</v>
      </c>
      <c r="AO32" s="66">
        <f>'TRA_Inv EU28'!AO32-'TRA_Inv UK'!AO32</f>
        <v>4991069</v>
      </c>
      <c r="AP32" s="66">
        <f>'TRA_Inv EU28'!AP32-'TRA_Inv UK'!AP32</f>
        <v>5144615</v>
      </c>
      <c r="AQ32" s="66">
        <f>'TRA_Inv EU28'!AQ32-'TRA_Inv UK'!AQ32</f>
        <v>5311371</v>
      </c>
      <c r="AR32" s="66">
        <f>'TRA_Inv EU28'!AR32-'TRA_Inv UK'!AR32</f>
        <v>5495044</v>
      </c>
      <c r="AS32" s="66">
        <f>'TRA_Inv EU28'!AS32-'TRA_Inv UK'!AS32</f>
        <v>5702428</v>
      </c>
      <c r="AT32" s="66">
        <f>'TRA_Inv EU28'!AT32-'TRA_Inv UK'!AT32</f>
        <v>5965889</v>
      </c>
      <c r="AU32" s="66">
        <f>'TRA_Inv EU28'!AU32-'TRA_Inv UK'!AU32</f>
        <v>6201925</v>
      </c>
      <c r="AV32" s="66">
        <f>'TRA_Inv EU28'!AV32-'TRA_Inv UK'!AV32</f>
        <v>6453465</v>
      </c>
      <c r="AW32" s="66">
        <f>'TRA_Inv EU28'!AW32-'TRA_Inv UK'!AW32</f>
        <v>6738921</v>
      </c>
      <c r="AX32" s="66">
        <f>'TRA_Inv EU28'!AX32-'TRA_Inv UK'!AX32</f>
        <v>7035388</v>
      </c>
      <c r="AY32" s="66">
        <f>'TRA_Inv EU28'!AY32-'TRA_Inv UK'!AY32</f>
        <v>7355747</v>
      </c>
      <c r="AZ32" s="66">
        <f>'TRA_Inv EU28'!AZ32-'TRA_Inv UK'!AZ32</f>
        <v>7704229</v>
      </c>
    </row>
    <row r="33" spans="1:52" x14ac:dyDescent="0.35">
      <c r="A33" s="67" t="s">
        <v>878</v>
      </c>
      <c r="B33" s="68"/>
      <c r="C33" s="68">
        <f>'TRA_Inv EU28'!C33-'TRA_Inv UK'!C33</f>
        <v>2184116</v>
      </c>
      <c r="D33" s="68">
        <f>'TRA_Inv EU28'!D33-'TRA_Inv UK'!D33</f>
        <v>2527132</v>
      </c>
      <c r="E33" s="68">
        <f>'TRA_Inv EU28'!E33-'TRA_Inv UK'!E33</f>
        <v>2205945</v>
      </c>
      <c r="F33" s="68">
        <f>'TRA_Inv EU28'!F33-'TRA_Inv UK'!F33</f>
        <v>2251265</v>
      </c>
      <c r="G33" s="68">
        <f>'TRA_Inv EU28'!G33-'TRA_Inv UK'!G33</f>
        <v>2731397</v>
      </c>
      <c r="H33" s="68">
        <f>'TRA_Inv EU28'!H33-'TRA_Inv UK'!H33</f>
        <v>2953416</v>
      </c>
      <c r="I33" s="68">
        <f>'TRA_Inv EU28'!I33-'TRA_Inv UK'!I33</f>
        <v>2960093</v>
      </c>
      <c r="J33" s="68">
        <f>'TRA_Inv EU28'!J33-'TRA_Inv UK'!J33</f>
        <v>3269388</v>
      </c>
      <c r="K33" s="68">
        <f>'TRA_Inv EU28'!K33-'TRA_Inv UK'!K33</f>
        <v>2392635</v>
      </c>
      <c r="L33" s="68">
        <f>'TRA_Inv EU28'!L33-'TRA_Inv UK'!L33</f>
        <v>1993801</v>
      </c>
      <c r="M33" s="68">
        <f>'TRA_Inv EU28'!M33-'TRA_Inv UK'!M33</f>
        <v>2004351</v>
      </c>
      <c r="N33" s="68">
        <f>'TRA_Inv EU28'!N33-'TRA_Inv UK'!N33</f>
        <v>1663013</v>
      </c>
      <c r="O33" s="68">
        <f>'TRA_Inv EU28'!O33-'TRA_Inv UK'!O33</f>
        <v>1801784</v>
      </c>
      <c r="P33" s="68">
        <f>'TRA_Inv EU28'!P33-'TRA_Inv UK'!P33</f>
        <v>2007128</v>
      </c>
      <c r="Q33" s="68">
        <f>'TRA_Inv EU28'!Q33-'TRA_Inv UK'!Q33</f>
        <v>1942103</v>
      </c>
      <c r="R33" s="68">
        <f>'TRA_Inv EU28'!R33-'TRA_Inv UK'!R33</f>
        <v>2332024</v>
      </c>
      <c r="S33" s="68">
        <f>'TRA_Inv EU28'!S33-'TRA_Inv UK'!S33</f>
        <v>2502521</v>
      </c>
      <c r="T33" s="68">
        <f>'TRA_Inv EU28'!T33-'TRA_Inv UK'!T33</f>
        <v>2646665</v>
      </c>
      <c r="U33" s="68">
        <f>'TRA_Inv EU28'!U33-'TRA_Inv UK'!U33</f>
        <v>2735652</v>
      </c>
      <c r="V33" s="68">
        <f>'TRA_Inv EU28'!V33-'TRA_Inv UK'!V33</f>
        <v>2807716</v>
      </c>
      <c r="W33" s="68">
        <f>'TRA_Inv EU28'!W33-'TRA_Inv UK'!W33</f>
        <v>2847810</v>
      </c>
      <c r="X33" s="68">
        <f>'TRA_Inv EU28'!X33-'TRA_Inv UK'!X33</f>
        <v>2924279</v>
      </c>
      <c r="Y33" s="68">
        <f>'TRA_Inv EU28'!Y33-'TRA_Inv UK'!Y33</f>
        <v>2953737</v>
      </c>
      <c r="Z33" s="68">
        <f>'TRA_Inv EU28'!Z33-'TRA_Inv UK'!Z33</f>
        <v>2923869</v>
      </c>
      <c r="AA33" s="68">
        <f>'TRA_Inv EU28'!AA33-'TRA_Inv UK'!AA33</f>
        <v>2921444</v>
      </c>
      <c r="AB33" s="68">
        <f>'TRA_Inv EU28'!AB33-'TRA_Inv UK'!AB33</f>
        <v>2816247</v>
      </c>
      <c r="AC33" s="68">
        <f>'TRA_Inv EU28'!AC33-'TRA_Inv UK'!AC33</f>
        <v>2718690</v>
      </c>
      <c r="AD33" s="68">
        <f>'TRA_Inv EU28'!AD33-'TRA_Inv UK'!AD33</f>
        <v>2664885</v>
      </c>
      <c r="AE33" s="68">
        <f>'TRA_Inv EU28'!AE33-'TRA_Inv UK'!AE33</f>
        <v>2640326</v>
      </c>
      <c r="AF33" s="68">
        <f>'TRA_Inv EU28'!AF33-'TRA_Inv UK'!AF33</f>
        <v>2649595</v>
      </c>
      <c r="AG33" s="68">
        <f>'TRA_Inv EU28'!AG33-'TRA_Inv UK'!AG33</f>
        <v>2687295</v>
      </c>
      <c r="AH33" s="68">
        <f>'TRA_Inv EU28'!AH33-'TRA_Inv UK'!AH33</f>
        <v>2734528</v>
      </c>
      <c r="AI33" s="68">
        <f>'TRA_Inv EU28'!AI33-'TRA_Inv UK'!AI33</f>
        <v>2777581</v>
      </c>
      <c r="AJ33" s="68">
        <f>'TRA_Inv EU28'!AJ33-'TRA_Inv UK'!AJ33</f>
        <v>2846755</v>
      </c>
      <c r="AK33" s="68">
        <f>'TRA_Inv EU28'!AK33-'TRA_Inv UK'!AK33</f>
        <v>2918003</v>
      </c>
      <c r="AL33" s="68">
        <f>'TRA_Inv EU28'!AL33-'TRA_Inv UK'!AL33</f>
        <v>2993679</v>
      </c>
      <c r="AM33" s="68">
        <f>'TRA_Inv EU28'!AM33-'TRA_Inv UK'!AM33</f>
        <v>3101412</v>
      </c>
      <c r="AN33" s="68">
        <f>'TRA_Inv EU28'!AN33-'TRA_Inv UK'!AN33</f>
        <v>3175856</v>
      </c>
      <c r="AO33" s="68">
        <f>'TRA_Inv EU28'!AO33-'TRA_Inv UK'!AO33</f>
        <v>3237575</v>
      </c>
      <c r="AP33" s="68">
        <f>'TRA_Inv EU28'!AP33-'TRA_Inv UK'!AP33</f>
        <v>3296520</v>
      </c>
      <c r="AQ33" s="68">
        <f>'TRA_Inv EU28'!AQ33-'TRA_Inv UK'!AQ33</f>
        <v>3362294</v>
      </c>
      <c r="AR33" s="68">
        <f>'TRA_Inv EU28'!AR33-'TRA_Inv UK'!AR33</f>
        <v>3441463</v>
      </c>
      <c r="AS33" s="68">
        <f>'TRA_Inv EU28'!AS33-'TRA_Inv UK'!AS33</f>
        <v>3532461</v>
      </c>
      <c r="AT33" s="68">
        <f>'TRA_Inv EU28'!AT33-'TRA_Inv UK'!AT33</f>
        <v>3658635</v>
      </c>
      <c r="AU33" s="68">
        <f>'TRA_Inv EU28'!AU33-'TRA_Inv UK'!AU33</f>
        <v>3763657</v>
      </c>
      <c r="AV33" s="68">
        <f>'TRA_Inv EU28'!AV33-'TRA_Inv UK'!AV33</f>
        <v>3878630</v>
      </c>
      <c r="AW33" s="68">
        <f>'TRA_Inv EU28'!AW33-'TRA_Inv UK'!AW33</f>
        <v>4008974</v>
      </c>
      <c r="AX33" s="68">
        <f>'TRA_Inv EU28'!AX33-'TRA_Inv UK'!AX33</f>
        <v>4148229</v>
      </c>
      <c r="AY33" s="68">
        <f>'TRA_Inv EU28'!AY33-'TRA_Inv UK'!AY33</f>
        <v>4293828</v>
      </c>
      <c r="AZ33" s="68">
        <f>'TRA_Inv EU28'!AZ33-'TRA_Inv UK'!AZ33</f>
        <v>4457137</v>
      </c>
    </row>
    <row r="34" spans="1:52" x14ac:dyDescent="0.35">
      <c r="A34" s="69" t="s">
        <v>879</v>
      </c>
      <c r="B34" s="70"/>
      <c r="C34" s="70">
        <f>'TRA_Inv EU28'!C34-'TRA_Inv UK'!C34</f>
        <v>2184116</v>
      </c>
      <c r="D34" s="70">
        <f>'TRA_Inv EU28'!D34-'TRA_Inv UK'!D34</f>
        <v>2527132</v>
      </c>
      <c r="E34" s="70">
        <f>'TRA_Inv EU28'!E34-'TRA_Inv UK'!E34</f>
        <v>2205945</v>
      </c>
      <c r="F34" s="70">
        <f>'TRA_Inv EU28'!F34-'TRA_Inv UK'!F34</f>
        <v>2251265</v>
      </c>
      <c r="G34" s="70">
        <f>'TRA_Inv EU28'!G34-'TRA_Inv UK'!G34</f>
        <v>2731397</v>
      </c>
      <c r="H34" s="70">
        <f>'TRA_Inv EU28'!H34-'TRA_Inv UK'!H34</f>
        <v>2953416</v>
      </c>
      <c r="I34" s="70">
        <f>'TRA_Inv EU28'!I34-'TRA_Inv UK'!I34</f>
        <v>2960093</v>
      </c>
      <c r="J34" s="70">
        <f>'TRA_Inv EU28'!J34-'TRA_Inv UK'!J34</f>
        <v>3269388</v>
      </c>
      <c r="K34" s="70">
        <f>'TRA_Inv EU28'!K34-'TRA_Inv UK'!K34</f>
        <v>2392635</v>
      </c>
      <c r="L34" s="70">
        <f>'TRA_Inv EU28'!L34-'TRA_Inv UK'!L34</f>
        <v>1993801</v>
      </c>
      <c r="M34" s="70">
        <f>'TRA_Inv EU28'!M34-'TRA_Inv UK'!M34</f>
        <v>2004351</v>
      </c>
      <c r="N34" s="70">
        <f>'TRA_Inv EU28'!N34-'TRA_Inv UK'!N34</f>
        <v>1663013</v>
      </c>
      <c r="O34" s="70">
        <f>'TRA_Inv EU28'!O34-'TRA_Inv UK'!O34</f>
        <v>1801784</v>
      </c>
      <c r="P34" s="70">
        <f>'TRA_Inv EU28'!P34-'TRA_Inv UK'!P34</f>
        <v>2007128</v>
      </c>
      <c r="Q34" s="70">
        <f>'TRA_Inv EU28'!Q34-'TRA_Inv UK'!Q34</f>
        <v>1942103</v>
      </c>
      <c r="R34" s="70">
        <f>'TRA_Inv EU28'!R34-'TRA_Inv UK'!R34</f>
        <v>2332024</v>
      </c>
      <c r="S34" s="70">
        <f>'TRA_Inv EU28'!S34-'TRA_Inv UK'!S34</f>
        <v>2502521</v>
      </c>
      <c r="T34" s="70">
        <f>'TRA_Inv EU28'!T34-'TRA_Inv UK'!T34</f>
        <v>2646665</v>
      </c>
      <c r="U34" s="70">
        <f>'TRA_Inv EU28'!U34-'TRA_Inv UK'!U34</f>
        <v>2735652</v>
      </c>
      <c r="V34" s="70">
        <f>'TRA_Inv EU28'!V34-'TRA_Inv UK'!V34</f>
        <v>2807716</v>
      </c>
      <c r="W34" s="70">
        <f>'TRA_Inv EU28'!W34-'TRA_Inv UK'!W34</f>
        <v>2847810</v>
      </c>
      <c r="X34" s="70">
        <f>'TRA_Inv EU28'!X34-'TRA_Inv UK'!X34</f>
        <v>2924279</v>
      </c>
      <c r="Y34" s="70">
        <f>'TRA_Inv EU28'!Y34-'TRA_Inv UK'!Y34</f>
        <v>2953737</v>
      </c>
      <c r="Z34" s="70">
        <f>'TRA_Inv EU28'!Z34-'TRA_Inv UK'!Z34</f>
        <v>2923869</v>
      </c>
      <c r="AA34" s="70">
        <f>'TRA_Inv EU28'!AA34-'TRA_Inv UK'!AA34</f>
        <v>2921444</v>
      </c>
      <c r="AB34" s="70">
        <f>'TRA_Inv EU28'!AB34-'TRA_Inv UK'!AB34</f>
        <v>2816247</v>
      </c>
      <c r="AC34" s="70">
        <f>'TRA_Inv EU28'!AC34-'TRA_Inv UK'!AC34</f>
        <v>2718690</v>
      </c>
      <c r="AD34" s="70">
        <f>'TRA_Inv EU28'!AD34-'TRA_Inv UK'!AD34</f>
        <v>2664885</v>
      </c>
      <c r="AE34" s="70">
        <f>'TRA_Inv EU28'!AE34-'TRA_Inv UK'!AE34</f>
        <v>2640326</v>
      </c>
      <c r="AF34" s="70">
        <f>'TRA_Inv EU28'!AF34-'TRA_Inv UK'!AF34</f>
        <v>2649595</v>
      </c>
      <c r="AG34" s="70">
        <f>'TRA_Inv EU28'!AG34-'TRA_Inv UK'!AG34</f>
        <v>2687295</v>
      </c>
      <c r="AH34" s="70">
        <f>'TRA_Inv EU28'!AH34-'TRA_Inv UK'!AH34</f>
        <v>2734528</v>
      </c>
      <c r="AI34" s="70">
        <f>'TRA_Inv EU28'!AI34-'TRA_Inv UK'!AI34</f>
        <v>2777581</v>
      </c>
      <c r="AJ34" s="70">
        <f>'TRA_Inv EU28'!AJ34-'TRA_Inv UK'!AJ34</f>
        <v>2846755</v>
      </c>
      <c r="AK34" s="70">
        <f>'TRA_Inv EU28'!AK34-'TRA_Inv UK'!AK34</f>
        <v>2918003</v>
      </c>
      <c r="AL34" s="70">
        <f>'TRA_Inv EU28'!AL34-'TRA_Inv UK'!AL34</f>
        <v>2993679</v>
      </c>
      <c r="AM34" s="70">
        <f>'TRA_Inv EU28'!AM34-'TRA_Inv UK'!AM34</f>
        <v>3101412</v>
      </c>
      <c r="AN34" s="70">
        <f>'TRA_Inv EU28'!AN34-'TRA_Inv UK'!AN34</f>
        <v>3175856</v>
      </c>
      <c r="AO34" s="70">
        <f>'TRA_Inv EU28'!AO34-'TRA_Inv UK'!AO34</f>
        <v>3237575</v>
      </c>
      <c r="AP34" s="70">
        <f>'TRA_Inv EU28'!AP34-'TRA_Inv UK'!AP34</f>
        <v>3296520</v>
      </c>
      <c r="AQ34" s="70">
        <f>'TRA_Inv EU28'!AQ34-'TRA_Inv UK'!AQ34</f>
        <v>3362294</v>
      </c>
      <c r="AR34" s="70">
        <f>'TRA_Inv EU28'!AR34-'TRA_Inv UK'!AR34</f>
        <v>3441463</v>
      </c>
      <c r="AS34" s="70">
        <f>'TRA_Inv EU28'!AS34-'TRA_Inv UK'!AS34</f>
        <v>3532461</v>
      </c>
      <c r="AT34" s="70">
        <f>'TRA_Inv EU28'!AT34-'TRA_Inv UK'!AT34</f>
        <v>3658635</v>
      </c>
      <c r="AU34" s="70">
        <f>'TRA_Inv EU28'!AU34-'TRA_Inv UK'!AU34</f>
        <v>3763657</v>
      </c>
      <c r="AV34" s="70">
        <f>'TRA_Inv EU28'!AV34-'TRA_Inv UK'!AV34</f>
        <v>3878630</v>
      </c>
      <c r="AW34" s="70">
        <f>'TRA_Inv EU28'!AW34-'TRA_Inv UK'!AW34</f>
        <v>4008974</v>
      </c>
      <c r="AX34" s="70">
        <f>'TRA_Inv EU28'!AX34-'TRA_Inv UK'!AX34</f>
        <v>4148229</v>
      </c>
      <c r="AY34" s="70">
        <f>'TRA_Inv EU28'!AY34-'TRA_Inv UK'!AY34</f>
        <v>4293828</v>
      </c>
      <c r="AZ34" s="70">
        <f>'TRA_Inv EU28'!AZ34-'TRA_Inv UK'!AZ34</f>
        <v>4457137</v>
      </c>
    </row>
    <row r="35" spans="1:52" x14ac:dyDescent="0.35">
      <c r="A35" s="69" t="s">
        <v>880</v>
      </c>
      <c r="B35" s="70"/>
      <c r="C35" s="70">
        <f>'TRA_Inv EU28'!C35-'TRA_Inv UK'!C35</f>
        <v>0</v>
      </c>
      <c r="D35" s="70">
        <f>'TRA_Inv EU28'!D35-'TRA_Inv UK'!D35</f>
        <v>0</v>
      </c>
      <c r="E35" s="70">
        <f>'TRA_Inv EU28'!E35-'TRA_Inv UK'!E35</f>
        <v>0</v>
      </c>
      <c r="F35" s="70">
        <f>'TRA_Inv EU28'!F35-'TRA_Inv UK'!F35</f>
        <v>0</v>
      </c>
      <c r="G35" s="70">
        <f>'TRA_Inv EU28'!G35-'TRA_Inv UK'!G35</f>
        <v>0</v>
      </c>
      <c r="H35" s="70">
        <f>'TRA_Inv EU28'!H35-'TRA_Inv UK'!H35</f>
        <v>0</v>
      </c>
      <c r="I35" s="70">
        <f>'TRA_Inv EU28'!I35-'TRA_Inv UK'!I35</f>
        <v>0</v>
      </c>
      <c r="J35" s="70">
        <f>'TRA_Inv EU28'!J35-'TRA_Inv UK'!J35</f>
        <v>0</v>
      </c>
      <c r="K35" s="70">
        <f>'TRA_Inv EU28'!K35-'TRA_Inv UK'!K35</f>
        <v>0</v>
      </c>
      <c r="L35" s="70">
        <f>'TRA_Inv EU28'!L35-'TRA_Inv UK'!L35</f>
        <v>0</v>
      </c>
      <c r="M35" s="70">
        <f>'TRA_Inv EU28'!M35-'TRA_Inv UK'!M35</f>
        <v>0</v>
      </c>
      <c r="N35" s="70">
        <f>'TRA_Inv EU28'!N35-'TRA_Inv UK'!N35</f>
        <v>0</v>
      </c>
      <c r="O35" s="70">
        <f>'TRA_Inv EU28'!O35-'TRA_Inv UK'!O35</f>
        <v>0</v>
      </c>
      <c r="P35" s="70">
        <f>'TRA_Inv EU28'!P35-'TRA_Inv UK'!P35</f>
        <v>0</v>
      </c>
      <c r="Q35" s="70">
        <f>'TRA_Inv EU28'!Q35-'TRA_Inv UK'!Q35</f>
        <v>0</v>
      </c>
      <c r="R35" s="70">
        <f>'TRA_Inv EU28'!R35-'TRA_Inv UK'!R35</f>
        <v>0</v>
      </c>
      <c r="S35" s="70">
        <f>'TRA_Inv EU28'!S35-'TRA_Inv UK'!S35</f>
        <v>0</v>
      </c>
      <c r="T35" s="70">
        <f>'TRA_Inv EU28'!T35-'TRA_Inv UK'!T35</f>
        <v>0</v>
      </c>
      <c r="U35" s="70">
        <f>'TRA_Inv EU28'!U35-'TRA_Inv UK'!U35</f>
        <v>0</v>
      </c>
      <c r="V35" s="70">
        <f>'TRA_Inv EU28'!V35-'TRA_Inv UK'!V35</f>
        <v>0</v>
      </c>
      <c r="W35" s="70">
        <f>'TRA_Inv EU28'!W35-'TRA_Inv UK'!W35</f>
        <v>0</v>
      </c>
      <c r="X35" s="70">
        <f>'TRA_Inv EU28'!X35-'TRA_Inv UK'!X35</f>
        <v>0</v>
      </c>
      <c r="Y35" s="70">
        <f>'TRA_Inv EU28'!Y35-'TRA_Inv UK'!Y35</f>
        <v>0</v>
      </c>
      <c r="Z35" s="70">
        <f>'TRA_Inv EU28'!Z35-'TRA_Inv UK'!Z35</f>
        <v>0</v>
      </c>
      <c r="AA35" s="70">
        <f>'TRA_Inv EU28'!AA35-'TRA_Inv UK'!AA35</f>
        <v>0</v>
      </c>
      <c r="AB35" s="70">
        <f>'TRA_Inv EU28'!AB35-'TRA_Inv UK'!AB35</f>
        <v>0</v>
      </c>
      <c r="AC35" s="70">
        <f>'TRA_Inv EU28'!AC35-'TRA_Inv UK'!AC35</f>
        <v>0</v>
      </c>
      <c r="AD35" s="70">
        <f>'TRA_Inv EU28'!AD35-'TRA_Inv UK'!AD35</f>
        <v>0</v>
      </c>
      <c r="AE35" s="70">
        <f>'TRA_Inv EU28'!AE35-'TRA_Inv UK'!AE35</f>
        <v>0</v>
      </c>
      <c r="AF35" s="70">
        <f>'TRA_Inv EU28'!AF35-'TRA_Inv UK'!AF35</f>
        <v>0</v>
      </c>
      <c r="AG35" s="70">
        <f>'TRA_Inv EU28'!AG35-'TRA_Inv UK'!AG35</f>
        <v>0</v>
      </c>
      <c r="AH35" s="70">
        <f>'TRA_Inv EU28'!AH35-'TRA_Inv UK'!AH35</f>
        <v>0</v>
      </c>
      <c r="AI35" s="70">
        <f>'TRA_Inv EU28'!AI35-'TRA_Inv UK'!AI35</f>
        <v>0</v>
      </c>
      <c r="AJ35" s="70">
        <f>'TRA_Inv EU28'!AJ35-'TRA_Inv UK'!AJ35</f>
        <v>0</v>
      </c>
      <c r="AK35" s="70">
        <f>'TRA_Inv EU28'!AK35-'TRA_Inv UK'!AK35</f>
        <v>0</v>
      </c>
      <c r="AL35" s="70">
        <f>'TRA_Inv EU28'!AL35-'TRA_Inv UK'!AL35</f>
        <v>0</v>
      </c>
      <c r="AM35" s="70">
        <f>'TRA_Inv EU28'!AM35-'TRA_Inv UK'!AM35</f>
        <v>0</v>
      </c>
      <c r="AN35" s="70">
        <f>'TRA_Inv EU28'!AN35-'TRA_Inv UK'!AN35</f>
        <v>0</v>
      </c>
      <c r="AO35" s="70">
        <f>'TRA_Inv EU28'!AO35-'TRA_Inv UK'!AO35</f>
        <v>0</v>
      </c>
      <c r="AP35" s="70">
        <f>'TRA_Inv EU28'!AP35-'TRA_Inv UK'!AP35</f>
        <v>0</v>
      </c>
      <c r="AQ35" s="70">
        <f>'TRA_Inv EU28'!AQ35-'TRA_Inv UK'!AQ35</f>
        <v>0</v>
      </c>
      <c r="AR35" s="70">
        <f>'TRA_Inv EU28'!AR35-'TRA_Inv UK'!AR35</f>
        <v>0</v>
      </c>
      <c r="AS35" s="70">
        <f>'TRA_Inv EU28'!AS35-'TRA_Inv UK'!AS35</f>
        <v>0</v>
      </c>
      <c r="AT35" s="70">
        <f>'TRA_Inv EU28'!AT35-'TRA_Inv UK'!AT35</f>
        <v>0</v>
      </c>
      <c r="AU35" s="70">
        <f>'TRA_Inv EU28'!AU35-'TRA_Inv UK'!AU35</f>
        <v>0</v>
      </c>
      <c r="AV35" s="70">
        <f>'TRA_Inv EU28'!AV35-'TRA_Inv UK'!AV35</f>
        <v>0</v>
      </c>
      <c r="AW35" s="70">
        <f>'TRA_Inv EU28'!AW35-'TRA_Inv UK'!AW35</f>
        <v>0</v>
      </c>
      <c r="AX35" s="70">
        <f>'TRA_Inv EU28'!AX35-'TRA_Inv UK'!AX35</f>
        <v>0</v>
      </c>
      <c r="AY35" s="70">
        <f>'TRA_Inv EU28'!AY35-'TRA_Inv UK'!AY35</f>
        <v>0</v>
      </c>
      <c r="AZ35" s="70">
        <f>'TRA_Inv EU28'!AZ35-'TRA_Inv UK'!AZ35</f>
        <v>0</v>
      </c>
    </row>
    <row r="36" spans="1:52" x14ac:dyDescent="0.35">
      <c r="A36" s="69" t="s">
        <v>881</v>
      </c>
      <c r="B36" s="70"/>
      <c r="C36" s="70">
        <f>'TRA_Inv EU28'!C36-'TRA_Inv UK'!C36</f>
        <v>0</v>
      </c>
      <c r="D36" s="70">
        <f>'TRA_Inv EU28'!D36-'TRA_Inv UK'!D36</f>
        <v>0</v>
      </c>
      <c r="E36" s="70">
        <f>'TRA_Inv EU28'!E36-'TRA_Inv UK'!E36</f>
        <v>0</v>
      </c>
      <c r="F36" s="70">
        <f>'TRA_Inv EU28'!F36-'TRA_Inv UK'!F36</f>
        <v>0</v>
      </c>
      <c r="G36" s="70">
        <f>'TRA_Inv EU28'!G36-'TRA_Inv UK'!G36</f>
        <v>0</v>
      </c>
      <c r="H36" s="70">
        <f>'TRA_Inv EU28'!H36-'TRA_Inv UK'!H36</f>
        <v>0</v>
      </c>
      <c r="I36" s="70">
        <f>'TRA_Inv EU28'!I36-'TRA_Inv UK'!I36</f>
        <v>0</v>
      </c>
      <c r="J36" s="70">
        <f>'TRA_Inv EU28'!J36-'TRA_Inv UK'!J36</f>
        <v>0</v>
      </c>
      <c r="K36" s="70">
        <f>'TRA_Inv EU28'!K36-'TRA_Inv UK'!K36</f>
        <v>0</v>
      </c>
      <c r="L36" s="70">
        <f>'TRA_Inv EU28'!L36-'TRA_Inv UK'!L36</f>
        <v>0</v>
      </c>
      <c r="M36" s="70">
        <f>'TRA_Inv EU28'!M36-'TRA_Inv UK'!M36</f>
        <v>0</v>
      </c>
      <c r="N36" s="70">
        <f>'TRA_Inv EU28'!N36-'TRA_Inv UK'!N36</f>
        <v>0</v>
      </c>
      <c r="O36" s="70">
        <f>'TRA_Inv EU28'!O36-'TRA_Inv UK'!O36</f>
        <v>0</v>
      </c>
      <c r="P36" s="70">
        <f>'TRA_Inv EU28'!P36-'TRA_Inv UK'!P36</f>
        <v>0</v>
      </c>
      <c r="Q36" s="70">
        <f>'TRA_Inv EU28'!Q36-'TRA_Inv UK'!Q36</f>
        <v>0</v>
      </c>
      <c r="R36" s="70">
        <f>'TRA_Inv EU28'!R36-'TRA_Inv UK'!R36</f>
        <v>0</v>
      </c>
      <c r="S36" s="70">
        <f>'TRA_Inv EU28'!S36-'TRA_Inv UK'!S36</f>
        <v>0</v>
      </c>
      <c r="T36" s="70">
        <f>'TRA_Inv EU28'!T36-'TRA_Inv UK'!T36</f>
        <v>0</v>
      </c>
      <c r="U36" s="70">
        <f>'TRA_Inv EU28'!U36-'TRA_Inv UK'!U36</f>
        <v>0</v>
      </c>
      <c r="V36" s="70">
        <f>'TRA_Inv EU28'!V36-'TRA_Inv UK'!V36</f>
        <v>0</v>
      </c>
      <c r="W36" s="70">
        <f>'TRA_Inv EU28'!W36-'TRA_Inv UK'!W36</f>
        <v>0</v>
      </c>
      <c r="X36" s="70">
        <f>'TRA_Inv EU28'!X36-'TRA_Inv UK'!X36</f>
        <v>0</v>
      </c>
      <c r="Y36" s="70">
        <f>'TRA_Inv EU28'!Y36-'TRA_Inv UK'!Y36</f>
        <v>0</v>
      </c>
      <c r="Z36" s="70">
        <f>'TRA_Inv EU28'!Z36-'TRA_Inv UK'!Z36</f>
        <v>0</v>
      </c>
      <c r="AA36" s="70">
        <f>'TRA_Inv EU28'!AA36-'TRA_Inv UK'!AA36</f>
        <v>0</v>
      </c>
      <c r="AB36" s="70">
        <f>'TRA_Inv EU28'!AB36-'TRA_Inv UK'!AB36</f>
        <v>0</v>
      </c>
      <c r="AC36" s="70">
        <f>'TRA_Inv EU28'!AC36-'TRA_Inv UK'!AC36</f>
        <v>0</v>
      </c>
      <c r="AD36" s="70">
        <f>'TRA_Inv EU28'!AD36-'TRA_Inv UK'!AD36</f>
        <v>0</v>
      </c>
      <c r="AE36" s="70">
        <f>'TRA_Inv EU28'!AE36-'TRA_Inv UK'!AE36</f>
        <v>0</v>
      </c>
      <c r="AF36" s="70">
        <f>'TRA_Inv EU28'!AF36-'TRA_Inv UK'!AF36</f>
        <v>0</v>
      </c>
      <c r="AG36" s="70">
        <f>'TRA_Inv EU28'!AG36-'TRA_Inv UK'!AG36</f>
        <v>0</v>
      </c>
      <c r="AH36" s="70">
        <f>'TRA_Inv EU28'!AH36-'TRA_Inv UK'!AH36</f>
        <v>0</v>
      </c>
      <c r="AI36" s="70">
        <f>'TRA_Inv EU28'!AI36-'TRA_Inv UK'!AI36</f>
        <v>0</v>
      </c>
      <c r="AJ36" s="70">
        <f>'TRA_Inv EU28'!AJ36-'TRA_Inv UK'!AJ36</f>
        <v>0</v>
      </c>
      <c r="AK36" s="70">
        <f>'TRA_Inv EU28'!AK36-'TRA_Inv UK'!AK36</f>
        <v>0</v>
      </c>
      <c r="AL36" s="70">
        <f>'TRA_Inv EU28'!AL36-'TRA_Inv UK'!AL36</f>
        <v>0</v>
      </c>
      <c r="AM36" s="70">
        <f>'TRA_Inv EU28'!AM36-'TRA_Inv UK'!AM36</f>
        <v>0</v>
      </c>
      <c r="AN36" s="70">
        <f>'TRA_Inv EU28'!AN36-'TRA_Inv UK'!AN36</f>
        <v>0</v>
      </c>
      <c r="AO36" s="70">
        <f>'TRA_Inv EU28'!AO36-'TRA_Inv UK'!AO36</f>
        <v>0</v>
      </c>
      <c r="AP36" s="70">
        <f>'TRA_Inv EU28'!AP36-'TRA_Inv UK'!AP36</f>
        <v>0</v>
      </c>
      <c r="AQ36" s="70">
        <f>'TRA_Inv EU28'!AQ36-'TRA_Inv UK'!AQ36</f>
        <v>0</v>
      </c>
      <c r="AR36" s="70">
        <f>'TRA_Inv EU28'!AR36-'TRA_Inv UK'!AR36</f>
        <v>0</v>
      </c>
      <c r="AS36" s="70">
        <f>'TRA_Inv EU28'!AS36-'TRA_Inv UK'!AS36</f>
        <v>0</v>
      </c>
      <c r="AT36" s="70">
        <f>'TRA_Inv EU28'!AT36-'TRA_Inv UK'!AT36</f>
        <v>0</v>
      </c>
      <c r="AU36" s="70">
        <f>'TRA_Inv EU28'!AU36-'TRA_Inv UK'!AU36</f>
        <v>0</v>
      </c>
      <c r="AV36" s="70">
        <f>'TRA_Inv EU28'!AV36-'TRA_Inv UK'!AV36</f>
        <v>0</v>
      </c>
      <c r="AW36" s="70">
        <f>'TRA_Inv EU28'!AW36-'TRA_Inv UK'!AW36</f>
        <v>0</v>
      </c>
      <c r="AX36" s="70">
        <f>'TRA_Inv EU28'!AX36-'TRA_Inv UK'!AX36</f>
        <v>0</v>
      </c>
      <c r="AY36" s="70">
        <f>'TRA_Inv EU28'!AY36-'TRA_Inv UK'!AY36</f>
        <v>0</v>
      </c>
      <c r="AZ36" s="70">
        <f>'TRA_Inv EU28'!AZ36-'TRA_Inv UK'!AZ36</f>
        <v>0</v>
      </c>
    </row>
    <row r="37" spans="1:52" x14ac:dyDescent="0.35">
      <c r="A37" s="67" t="s">
        <v>882</v>
      </c>
      <c r="B37" s="68"/>
      <c r="C37" s="68">
        <f>'TRA_Inv EU28'!C37-'TRA_Inv UK'!C37</f>
        <v>0</v>
      </c>
      <c r="D37" s="68">
        <f>'TRA_Inv EU28'!D37-'TRA_Inv UK'!D37</f>
        <v>0</v>
      </c>
      <c r="E37" s="68">
        <f>'TRA_Inv EU28'!E37-'TRA_Inv UK'!E37</f>
        <v>0</v>
      </c>
      <c r="F37" s="68">
        <f>'TRA_Inv EU28'!F37-'TRA_Inv UK'!F37</f>
        <v>0</v>
      </c>
      <c r="G37" s="68">
        <f>'TRA_Inv EU28'!G37-'TRA_Inv UK'!G37</f>
        <v>0</v>
      </c>
      <c r="H37" s="68">
        <f>'TRA_Inv EU28'!H37-'TRA_Inv UK'!H37</f>
        <v>0</v>
      </c>
      <c r="I37" s="68">
        <f>'TRA_Inv EU28'!I37-'TRA_Inv UK'!I37</f>
        <v>0</v>
      </c>
      <c r="J37" s="68">
        <f>'TRA_Inv EU28'!J37-'TRA_Inv UK'!J37</f>
        <v>0</v>
      </c>
      <c r="K37" s="68">
        <f>'TRA_Inv EU28'!K37-'TRA_Inv UK'!K37</f>
        <v>0</v>
      </c>
      <c r="L37" s="68">
        <f>'TRA_Inv EU28'!L37-'TRA_Inv UK'!L37</f>
        <v>0</v>
      </c>
      <c r="M37" s="68">
        <f>'TRA_Inv EU28'!M37-'TRA_Inv UK'!M37</f>
        <v>0</v>
      </c>
      <c r="N37" s="68">
        <f>'TRA_Inv EU28'!N37-'TRA_Inv UK'!N37</f>
        <v>0</v>
      </c>
      <c r="O37" s="68">
        <f>'TRA_Inv EU28'!O37-'TRA_Inv UK'!O37</f>
        <v>0</v>
      </c>
      <c r="P37" s="68">
        <f>'TRA_Inv EU28'!P37-'TRA_Inv UK'!P37</f>
        <v>0</v>
      </c>
      <c r="Q37" s="68">
        <f>'TRA_Inv EU28'!Q37-'TRA_Inv UK'!Q37</f>
        <v>0</v>
      </c>
      <c r="R37" s="68">
        <f>'TRA_Inv EU28'!R37-'TRA_Inv UK'!R37</f>
        <v>0</v>
      </c>
      <c r="S37" s="68">
        <f>'TRA_Inv EU28'!S37-'TRA_Inv UK'!S37</f>
        <v>0</v>
      </c>
      <c r="T37" s="68">
        <f>'TRA_Inv EU28'!T37-'TRA_Inv UK'!T37</f>
        <v>0</v>
      </c>
      <c r="U37" s="68">
        <f>'TRA_Inv EU28'!U37-'TRA_Inv UK'!U37</f>
        <v>0</v>
      </c>
      <c r="V37" s="68">
        <f>'TRA_Inv EU28'!V37-'TRA_Inv UK'!V37</f>
        <v>0</v>
      </c>
      <c r="W37" s="68">
        <f>'TRA_Inv EU28'!W37-'TRA_Inv UK'!W37</f>
        <v>0</v>
      </c>
      <c r="X37" s="68">
        <f>'TRA_Inv EU28'!X37-'TRA_Inv UK'!X37</f>
        <v>0</v>
      </c>
      <c r="Y37" s="68">
        <f>'TRA_Inv EU28'!Y37-'TRA_Inv UK'!Y37</f>
        <v>0</v>
      </c>
      <c r="Z37" s="68">
        <f>'TRA_Inv EU28'!Z37-'TRA_Inv UK'!Z37</f>
        <v>0</v>
      </c>
      <c r="AA37" s="68">
        <f>'TRA_Inv EU28'!AA37-'TRA_Inv UK'!AA37</f>
        <v>0</v>
      </c>
      <c r="AB37" s="68">
        <f>'TRA_Inv EU28'!AB37-'TRA_Inv UK'!AB37</f>
        <v>0</v>
      </c>
      <c r="AC37" s="68">
        <f>'TRA_Inv EU28'!AC37-'TRA_Inv UK'!AC37</f>
        <v>0</v>
      </c>
      <c r="AD37" s="68">
        <f>'TRA_Inv EU28'!AD37-'TRA_Inv UK'!AD37</f>
        <v>0</v>
      </c>
      <c r="AE37" s="68">
        <f>'TRA_Inv EU28'!AE37-'TRA_Inv UK'!AE37</f>
        <v>0</v>
      </c>
      <c r="AF37" s="68">
        <f>'TRA_Inv EU28'!AF37-'TRA_Inv UK'!AF37</f>
        <v>0</v>
      </c>
      <c r="AG37" s="68">
        <f>'TRA_Inv EU28'!AG37-'TRA_Inv UK'!AG37</f>
        <v>0</v>
      </c>
      <c r="AH37" s="68">
        <f>'TRA_Inv EU28'!AH37-'TRA_Inv UK'!AH37</f>
        <v>0</v>
      </c>
      <c r="AI37" s="68">
        <f>'TRA_Inv EU28'!AI37-'TRA_Inv UK'!AI37</f>
        <v>0</v>
      </c>
      <c r="AJ37" s="68">
        <f>'TRA_Inv EU28'!AJ37-'TRA_Inv UK'!AJ37</f>
        <v>0</v>
      </c>
      <c r="AK37" s="68">
        <f>'TRA_Inv EU28'!AK37-'TRA_Inv UK'!AK37</f>
        <v>0</v>
      </c>
      <c r="AL37" s="68">
        <f>'TRA_Inv EU28'!AL37-'TRA_Inv UK'!AL37</f>
        <v>0</v>
      </c>
      <c r="AM37" s="68">
        <f>'TRA_Inv EU28'!AM37-'TRA_Inv UK'!AM37</f>
        <v>0</v>
      </c>
      <c r="AN37" s="68">
        <f>'TRA_Inv EU28'!AN37-'TRA_Inv UK'!AN37</f>
        <v>0</v>
      </c>
      <c r="AO37" s="68">
        <f>'TRA_Inv EU28'!AO37-'TRA_Inv UK'!AO37</f>
        <v>0</v>
      </c>
      <c r="AP37" s="68">
        <f>'TRA_Inv EU28'!AP37-'TRA_Inv UK'!AP37</f>
        <v>0</v>
      </c>
      <c r="AQ37" s="68">
        <f>'TRA_Inv EU28'!AQ37-'TRA_Inv UK'!AQ37</f>
        <v>0</v>
      </c>
      <c r="AR37" s="68">
        <f>'TRA_Inv EU28'!AR37-'TRA_Inv UK'!AR37</f>
        <v>0</v>
      </c>
      <c r="AS37" s="68">
        <f>'TRA_Inv EU28'!AS37-'TRA_Inv UK'!AS37</f>
        <v>0</v>
      </c>
      <c r="AT37" s="68">
        <f>'TRA_Inv EU28'!AT37-'TRA_Inv UK'!AT37</f>
        <v>0</v>
      </c>
      <c r="AU37" s="68">
        <f>'TRA_Inv EU28'!AU37-'TRA_Inv UK'!AU37</f>
        <v>0</v>
      </c>
      <c r="AV37" s="68">
        <f>'TRA_Inv EU28'!AV37-'TRA_Inv UK'!AV37</f>
        <v>0</v>
      </c>
      <c r="AW37" s="68">
        <f>'TRA_Inv EU28'!AW37-'TRA_Inv UK'!AW37</f>
        <v>0</v>
      </c>
      <c r="AX37" s="68">
        <f>'TRA_Inv EU28'!AX37-'TRA_Inv UK'!AX37</f>
        <v>0</v>
      </c>
      <c r="AY37" s="68">
        <f>'TRA_Inv EU28'!AY37-'TRA_Inv UK'!AY37</f>
        <v>0</v>
      </c>
      <c r="AZ37" s="68">
        <f>'TRA_Inv EU28'!AZ37-'TRA_Inv UK'!AZ37</f>
        <v>0</v>
      </c>
    </row>
    <row r="38" spans="1:52" x14ac:dyDescent="0.35">
      <c r="A38" s="69" t="s">
        <v>879</v>
      </c>
      <c r="B38" s="70"/>
      <c r="C38" s="70">
        <f>'TRA_Inv EU28'!C38-'TRA_Inv UK'!C38</f>
        <v>0</v>
      </c>
      <c r="D38" s="70">
        <f>'TRA_Inv EU28'!D38-'TRA_Inv UK'!D38</f>
        <v>0</v>
      </c>
      <c r="E38" s="70">
        <f>'TRA_Inv EU28'!E38-'TRA_Inv UK'!E38</f>
        <v>0</v>
      </c>
      <c r="F38" s="70">
        <f>'TRA_Inv EU28'!F38-'TRA_Inv UK'!F38</f>
        <v>0</v>
      </c>
      <c r="G38" s="70">
        <f>'TRA_Inv EU28'!G38-'TRA_Inv UK'!G38</f>
        <v>0</v>
      </c>
      <c r="H38" s="70">
        <f>'TRA_Inv EU28'!H38-'TRA_Inv UK'!H38</f>
        <v>0</v>
      </c>
      <c r="I38" s="70">
        <f>'TRA_Inv EU28'!I38-'TRA_Inv UK'!I38</f>
        <v>0</v>
      </c>
      <c r="J38" s="70">
        <f>'TRA_Inv EU28'!J38-'TRA_Inv UK'!J38</f>
        <v>0</v>
      </c>
      <c r="K38" s="70">
        <f>'TRA_Inv EU28'!K38-'TRA_Inv UK'!K38</f>
        <v>0</v>
      </c>
      <c r="L38" s="70">
        <f>'TRA_Inv EU28'!L38-'TRA_Inv UK'!L38</f>
        <v>0</v>
      </c>
      <c r="M38" s="70">
        <f>'TRA_Inv EU28'!M38-'TRA_Inv UK'!M38</f>
        <v>0</v>
      </c>
      <c r="N38" s="70">
        <f>'TRA_Inv EU28'!N38-'TRA_Inv UK'!N38</f>
        <v>0</v>
      </c>
      <c r="O38" s="70">
        <f>'TRA_Inv EU28'!O38-'TRA_Inv UK'!O38</f>
        <v>0</v>
      </c>
      <c r="P38" s="70">
        <f>'TRA_Inv EU28'!P38-'TRA_Inv UK'!P38</f>
        <v>0</v>
      </c>
      <c r="Q38" s="70">
        <f>'TRA_Inv EU28'!Q38-'TRA_Inv UK'!Q38</f>
        <v>0</v>
      </c>
      <c r="R38" s="70">
        <f>'TRA_Inv EU28'!R38-'TRA_Inv UK'!R38</f>
        <v>0</v>
      </c>
      <c r="S38" s="70">
        <f>'TRA_Inv EU28'!S38-'TRA_Inv UK'!S38</f>
        <v>0</v>
      </c>
      <c r="T38" s="70">
        <f>'TRA_Inv EU28'!T38-'TRA_Inv UK'!T38</f>
        <v>0</v>
      </c>
      <c r="U38" s="70">
        <f>'TRA_Inv EU28'!U38-'TRA_Inv UK'!U38</f>
        <v>0</v>
      </c>
      <c r="V38" s="70">
        <f>'TRA_Inv EU28'!V38-'TRA_Inv UK'!V38</f>
        <v>0</v>
      </c>
      <c r="W38" s="70">
        <f>'TRA_Inv EU28'!W38-'TRA_Inv UK'!W38</f>
        <v>0</v>
      </c>
      <c r="X38" s="70">
        <f>'TRA_Inv EU28'!X38-'TRA_Inv UK'!X38</f>
        <v>0</v>
      </c>
      <c r="Y38" s="70">
        <f>'TRA_Inv EU28'!Y38-'TRA_Inv UK'!Y38</f>
        <v>0</v>
      </c>
      <c r="Z38" s="70">
        <f>'TRA_Inv EU28'!Z38-'TRA_Inv UK'!Z38</f>
        <v>0</v>
      </c>
      <c r="AA38" s="70">
        <f>'TRA_Inv EU28'!AA38-'TRA_Inv UK'!AA38</f>
        <v>0</v>
      </c>
      <c r="AB38" s="70">
        <f>'TRA_Inv EU28'!AB38-'TRA_Inv UK'!AB38</f>
        <v>0</v>
      </c>
      <c r="AC38" s="70">
        <f>'TRA_Inv EU28'!AC38-'TRA_Inv UK'!AC38</f>
        <v>0</v>
      </c>
      <c r="AD38" s="70">
        <f>'TRA_Inv EU28'!AD38-'TRA_Inv UK'!AD38</f>
        <v>0</v>
      </c>
      <c r="AE38" s="70">
        <f>'TRA_Inv EU28'!AE38-'TRA_Inv UK'!AE38</f>
        <v>0</v>
      </c>
      <c r="AF38" s="70">
        <f>'TRA_Inv EU28'!AF38-'TRA_Inv UK'!AF38</f>
        <v>0</v>
      </c>
      <c r="AG38" s="70">
        <f>'TRA_Inv EU28'!AG38-'TRA_Inv UK'!AG38</f>
        <v>0</v>
      </c>
      <c r="AH38" s="70">
        <f>'TRA_Inv EU28'!AH38-'TRA_Inv UK'!AH38</f>
        <v>0</v>
      </c>
      <c r="AI38" s="70">
        <f>'TRA_Inv EU28'!AI38-'TRA_Inv UK'!AI38</f>
        <v>0</v>
      </c>
      <c r="AJ38" s="70">
        <f>'TRA_Inv EU28'!AJ38-'TRA_Inv UK'!AJ38</f>
        <v>0</v>
      </c>
      <c r="AK38" s="70">
        <f>'TRA_Inv EU28'!AK38-'TRA_Inv UK'!AK38</f>
        <v>0</v>
      </c>
      <c r="AL38" s="70">
        <f>'TRA_Inv EU28'!AL38-'TRA_Inv UK'!AL38</f>
        <v>0</v>
      </c>
      <c r="AM38" s="70">
        <f>'TRA_Inv EU28'!AM38-'TRA_Inv UK'!AM38</f>
        <v>0</v>
      </c>
      <c r="AN38" s="70">
        <f>'TRA_Inv EU28'!AN38-'TRA_Inv UK'!AN38</f>
        <v>0</v>
      </c>
      <c r="AO38" s="70">
        <f>'TRA_Inv EU28'!AO38-'TRA_Inv UK'!AO38</f>
        <v>0</v>
      </c>
      <c r="AP38" s="70">
        <f>'TRA_Inv EU28'!AP38-'TRA_Inv UK'!AP38</f>
        <v>0</v>
      </c>
      <c r="AQ38" s="70">
        <f>'TRA_Inv EU28'!AQ38-'TRA_Inv UK'!AQ38</f>
        <v>0</v>
      </c>
      <c r="AR38" s="70">
        <f>'TRA_Inv EU28'!AR38-'TRA_Inv UK'!AR38</f>
        <v>0</v>
      </c>
      <c r="AS38" s="70">
        <f>'TRA_Inv EU28'!AS38-'TRA_Inv UK'!AS38</f>
        <v>0</v>
      </c>
      <c r="AT38" s="70">
        <f>'TRA_Inv EU28'!AT38-'TRA_Inv UK'!AT38</f>
        <v>0</v>
      </c>
      <c r="AU38" s="70">
        <f>'TRA_Inv EU28'!AU38-'TRA_Inv UK'!AU38</f>
        <v>0</v>
      </c>
      <c r="AV38" s="70">
        <f>'TRA_Inv EU28'!AV38-'TRA_Inv UK'!AV38</f>
        <v>0</v>
      </c>
      <c r="AW38" s="70">
        <f>'TRA_Inv EU28'!AW38-'TRA_Inv UK'!AW38</f>
        <v>0</v>
      </c>
      <c r="AX38" s="70">
        <f>'TRA_Inv EU28'!AX38-'TRA_Inv UK'!AX38</f>
        <v>0</v>
      </c>
      <c r="AY38" s="70">
        <f>'TRA_Inv EU28'!AY38-'TRA_Inv UK'!AY38</f>
        <v>0</v>
      </c>
      <c r="AZ38" s="70">
        <f>'TRA_Inv EU28'!AZ38-'TRA_Inv UK'!AZ38</f>
        <v>0</v>
      </c>
    </row>
    <row r="39" spans="1:52" x14ac:dyDescent="0.35">
      <c r="A39" s="67" t="s">
        <v>883</v>
      </c>
      <c r="B39" s="68"/>
      <c r="C39" s="68">
        <f>'TRA_Inv EU28'!C39-'TRA_Inv UK'!C39</f>
        <v>0</v>
      </c>
      <c r="D39" s="68">
        <f>'TRA_Inv EU28'!D39-'TRA_Inv UK'!D39</f>
        <v>0</v>
      </c>
      <c r="E39" s="68">
        <f>'TRA_Inv EU28'!E39-'TRA_Inv UK'!E39</f>
        <v>0</v>
      </c>
      <c r="F39" s="68">
        <f>'TRA_Inv EU28'!F39-'TRA_Inv UK'!F39</f>
        <v>0</v>
      </c>
      <c r="G39" s="68">
        <f>'TRA_Inv EU28'!G39-'TRA_Inv UK'!G39</f>
        <v>0</v>
      </c>
      <c r="H39" s="68">
        <f>'TRA_Inv EU28'!H39-'TRA_Inv UK'!H39</f>
        <v>0</v>
      </c>
      <c r="I39" s="68">
        <f>'TRA_Inv EU28'!I39-'TRA_Inv UK'!I39</f>
        <v>0</v>
      </c>
      <c r="J39" s="68">
        <f>'TRA_Inv EU28'!J39-'TRA_Inv UK'!J39</f>
        <v>0</v>
      </c>
      <c r="K39" s="68">
        <f>'TRA_Inv EU28'!K39-'TRA_Inv UK'!K39</f>
        <v>0</v>
      </c>
      <c r="L39" s="68">
        <f>'TRA_Inv EU28'!L39-'TRA_Inv UK'!L39</f>
        <v>0</v>
      </c>
      <c r="M39" s="68">
        <f>'TRA_Inv EU28'!M39-'TRA_Inv UK'!M39</f>
        <v>0</v>
      </c>
      <c r="N39" s="68">
        <f>'TRA_Inv EU28'!N39-'TRA_Inv UK'!N39</f>
        <v>0</v>
      </c>
      <c r="O39" s="68">
        <f>'TRA_Inv EU28'!O39-'TRA_Inv UK'!O39</f>
        <v>0</v>
      </c>
      <c r="P39" s="68">
        <f>'TRA_Inv EU28'!P39-'TRA_Inv UK'!P39</f>
        <v>0</v>
      </c>
      <c r="Q39" s="68">
        <f>'TRA_Inv EU28'!Q39-'TRA_Inv UK'!Q39</f>
        <v>0</v>
      </c>
      <c r="R39" s="68">
        <f>'TRA_Inv EU28'!R39-'TRA_Inv UK'!R39</f>
        <v>458609</v>
      </c>
      <c r="S39" s="68">
        <f>'TRA_Inv EU28'!S39-'TRA_Inv UK'!S39</f>
        <v>509591</v>
      </c>
      <c r="T39" s="68">
        <f>'TRA_Inv EU28'!T39-'TRA_Inv UK'!T39</f>
        <v>553090</v>
      </c>
      <c r="U39" s="68">
        <f>'TRA_Inv EU28'!U39-'TRA_Inv UK'!U39</f>
        <v>594100</v>
      </c>
      <c r="V39" s="68">
        <f>'TRA_Inv EU28'!V39-'TRA_Inv UK'!V39</f>
        <v>631397</v>
      </c>
      <c r="W39" s="68">
        <f>'TRA_Inv EU28'!W39-'TRA_Inv UK'!W39</f>
        <v>673295</v>
      </c>
      <c r="X39" s="68">
        <f>'TRA_Inv EU28'!X39-'TRA_Inv UK'!X39</f>
        <v>730824</v>
      </c>
      <c r="Y39" s="68">
        <f>'TRA_Inv EU28'!Y39-'TRA_Inv UK'!Y39</f>
        <v>779327</v>
      </c>
      <c r="Z39" s="68">
        <f>'TRA_Inv EU28'!Z39-'TRA_Inv UK'!Z39</f>
        <v>809681</v>
      </c>
      <c r="AA39" s="68">
        <f>'TRA_Inv EU28'!AA39-'TRA_Inv UK'!AA39</f>
        <v>848034</v>
      </c>
      <c r="AB39" s="68">
        <f>'TRA_Inv EU28'!AB39-'TRA_Inv UK'!AB39</f>
        <v>849325</v>
      </c>
      <c r="AC39" s="68">
        <f>'TRA_Inv EU28'!AC39-'TRA_Inv UK'!AC39</f>
        <v>851342</v>
      </c>
      <c r="AD39" s="68">
        <f>'TRA_Inv EU28'!AD39-'TRA_Inv UK'!AD39</f>
        <v>865096</v>
      </c>
      <c r="AE39" s="68">
        <f>'TRA_Inv EU28'!AE39-'TRA_Inv UK'!AE39</f>
        <v>891807</v>
      </c>
      <c r="AF39" s="68">
        <f>'TRA_Inv EU28'!AF39-'TRA_Inv UK'!AF39</f>
        <v>932897</v>
      </c>
      <c r="AG39" s="68">
        <f>'TRA_Inv EU28'!AG39-'TRA_Inv UK'!AG39</f>
        <v>992464</v>
      </c>
      <c r="AH39" s="68">
        <f>'TRA_Inv EU28'!AH39-'TRA_Inv UK'!AH39</f>
        <v>1063032</v>
      </c>
      <c r="AI39" s="68">
        <f>'TRA_Inv EU28'!AI39-'TRA_Inv UK'!AI39</f>
        <v>1138014</v>
      </c>
      <c r="AJ39" s="68">
        <f>'TRA_Inv EU28'!AJ39-'TRA_Inv UK'!AJ39</f>
        <v>1224566</v>
      </c>
      <c r="AK39" s="68">
        <f>'TRA_Inv EU28'!AK39-'TRA_Inv UK'!AK39</f>
        <v>1321009</v>
      </c>
      <c r="AL39" s="68">
        <f>'TRA_Inv EU28'!AL39-'TRA_Inv UK'!AL39</f>
        <v>1423183</v>
      </c>
      <c r="AM39" s="68">
        <f>'TRA_Inv EU28'!AM39-'TRA_Inv UK'!AM39</f>
        <v>1544734</v>
      </c>
      <c r="AN39" s="68">
        <f>'TRA_Inv EU28'!AN39-'TRA_Inv UK'!AN39</f>
        <v>1651131</v>
      </c>
      <c r="AO39" s="68">
        <f>'TRA_Inv EU28'!AO39-'TRA_Inv UK'!AO39</f>
        <v>1753494</v>
      </c>
      <c r="AP39" s="68">
        <f>'TRA_Inv EU28'!AP39-'TRA_Inv UK'!AP39</f>
        <v>1848095</v>
      </c>
      <c r="AQ39" s="68">
        <f>'TRA_Inv EU28'!AQ39-'TRA_Inv UK'!AQ39</f>
        <v>1949077</v>
      </c>
      <c r="AR39" s="68">
        <f>'TRA_Inv EU28'!AR39-'TRA_Inv UK'!AR39</f>
        <v>2053581</v>
      </c>
      <c r="AS39" s="68">
        <f>'TRA_Inv EU28'!AS39-'TRA_Inv UK'!AS39</f>
        <v>2169967</v>
      </c>
      <c r="AT39" s="68">
        <f>'TRA_Inv EU28'!AT39-'TRA_Inv UK'!AT39</f>
        <v>2307254</v>
      </c>
      <c r="AU39" s="68">
        <f>'TRA_Inv EU28'!AU39-'TRA_Inv UK'!AU39</f>
        <v>2438268</v>
      </c>
      <c r="AV39" s="68">
        <f>'TRA_Inv EU28'!AV39-'TRA_Inv UK'!AV39</f>
        <v>2574835</v>
      </c>
      <c r="AW39" s="68">
        <f>'TRA_Inv EU28'!AW39-'TRA_Inv UK'!AW39</f>
        <v>2729947</v>
      </c>
      <c r="AX39" s="68">
        <f>'TRA_Inv EU28'!AX39-'TRA_Inv UK'!AX39</f>
        <v>2887159</v>
      </c>
      <c r="AY39" s="68">
        <f>'TRA_Inv EU28'!AY39-'TRA_Inv UK'!AY39</f>
        <v>3061919</v>
      </c>
      <c r="AZ39" s="68">
        <f>'TRA_Inv EU28'!AZ39-'TRA_Inv UK'!AZ39</f>
        <v>3247092</v>
      </c>
    </row>
    <row r="40" spans="1:52" x14ac:dyDescent="0.35">
      <c r="A40" s="69" t="s">
        <v>884</v>
      </c>
      <c r="B40" s="70"/>
      <c r="C40" s="70">
        <f>'TRA_Inv EU28'!C40-'TRA_Inv UK'!C40</f>
        <v>0</v>
      </c>
      <c r="D40" s="70">
        <f>'TRA_Inv EU28'!D40-'TRA_Inv UK'!D40</f>
        <v>0</v>
      </c>
      <c r="E40" s="70">
        <f>'TRA_Inv EU28'!E40-'TRA_Inv UK'!E40</f>
        <v>0</v>
      </c>
      <c r="F40" s="70">
        <f>'TRA_Inv EU28'!F40-'TRA_Inv UK'!F40</f>
        <v>0</v>
      </c>
      <c r="G40" s="70">
        <f>'TRA_Inv EU28'!G40-'TRA_Inv UK'!G40</f>
        <v>0</v>
      </c>
      <c r="H40" s="70">
        <f>'TRA_Inv EU28'!H40-'TRA_Inv UK'!H40</f>
        <v>0</v>
      </c>
      <c r="I40" s="70">
        <f>'TRA_Inv EU28'!I40-'TRA_Inv UK'!I40</f>
        <v>0</v>
      </c>
      <c r="J40" s="70">
        <f>'TRA_Inv EU28'!J40-'TRA_Inv UK'!J40</f>
        <v>0</v>
      </c>
      <c r="K40" s="70">
        <f>'TRA_Inv EU28'!K40-'TRA_Inv UK'!K40</f>
        <v>0</v>
      </c>
      <c r="L40" s="70">
        <f>'TRA_Inv EU28'!L40-'TRA_Inv UK'!L40</f>
        <v>0</v>
      </c>
      <c r="M40" s="70">
        <f>'TRA_Inv EU28'!M40-'TRA_Inv UK'!M40</f>
        <v>0</v>
      </c>
      <c r="N40" s="70">
        <f>'TRA_Inv EU28'!N40-'TRA_Inv UK'!N40</f>
        <v>0</v>
      </c>
      <c r="O40" s="70">
        <f>'TRA_Inv EU28'!O40-'TRA_Inv UK'!O40</f>
        <v>0</v>
      </c>
      <c r="P40" s="70">
        <f>'TRA_Inv EU28'!P40-'TRA_Inv UK'!P40</f>
        <v>0</v>
      </c>
      <c r="Q40" s="70">
        <f>'TRA_Inv EU28'!Q40-'TRA_Inv UK'!Q40</f>
        <v>0</v>
      </c>
      <c r="R40" s="70">
        <f>'TRA_Inv EU28'!R40-'TRA_Inv UK'!R40</f>
        <v>458609</v>
      </c>
      <c r="S40" s="70">
        <f>'TRA_Inv EU28'!S40-'TRA_Inv UK'!S40</f>
        <v>509591</v>
      </c>
      <c r="T40" s="70">
        <f>'TRA_Inv EU28'!T40-'TRA_Inv UK'!T40</f>
        <v>553090</v>
      </c>
      <c r="U40" s="70">
        <f>'TRA_Inv EU28'!U40-'TRA_Inv UK'!U40</f>
        <v>594100</v>
      </c>
      <c r="V40" s="70">
        <f>'TRA_Inv EU28'!V40-'TRA_Inv UK'!V40</f>
        <v>631397</v>
      </c>
      <c r="W40" s="70">
        <f>'TRA_Inv EU28'!W40-'TRA_Inv UK'!W40</f>
        <v>673295</v>
      </c>
      <c r="X40" s="70">
        <f>'TRA_Inv EU28'!X40-'TRA_Inv UK'!X40</f>
        <v>730824</v>
      </c>
      <c r="Y40" s="70">
        <f>'TRA_Inv EU28'!Y40-'TRA_Inv UK'!Y40</f>
        <v>779327</v>
      </c>
      <c r="Z40" s="70">
        <f>'TRA_Inv EU28'!Z40-'TRA_Inv UK'!Z40</f>
        <v>809681</v>
      </c>
      <c r="AA40" s="70">
        <f>'TRA_Inv EU28'!AA40-'TRA_Inv UK'!AA40</f>
        <v>848034</v>
      </c>
      <c r="AB40" s="70">
        <f>'TRA_Inv EU28'!AB40-'TRA_Inv UK'!AB40</f>
        <v>849325</v>
      </c>
      <c r="AC40" s="70">
        <f>'TRA_Inv EU28'!AC40-'TRA_Inv UK'!AC40</f>
        <v>851342</v>
      </c>
      <c r="AD40" s="70">
        <f>'TRA_Inv EU28'!AD40-'TRA_Inv UK'!AD40</f>
        <v>865096</v>
      </c>
      <c r="AE40" s="70">
        <f>'TRA_Inv EU28'!AE40-'TRA_Inv UK'!AE40</f>
        <v>891807</v>
      </c>
      <c r="AF40" s="70">
        <f>'TRA_Inv EU28'!AF40-'TRA_Inv UK'!AF40</f>
        <v>932897</v>
      </c>
      <c r="AG40" s="70">
        <f>'TRA_Inv EU28'!AG40-'TRA_Inv UK'!AG40</f>
        <v>992464</v>
      </c>
      <c r="AH40" s="70">
        <f>'TRA_Inv EU28'!AH40-'TRA_Inv UK'!AH40</f>
        <v>1063032</v>
      </c>
      <c r="AI40" s="70">
        <f>'TRA_Inv EU28'!AI40-'TRA_Inv UK'!AI40</f>
        <v>1138014</v>
      </c>
      <c r="AJ40" s="70">
        <f>'TRA_Inv EU28'!AJ40-'TRA_Inv UK'!AJ40</f>
        <v>1224566</v>
      </c>
      <c r="AK40" s="70">
        <f>'TRA_Inv EU28'!AK40-'TRA_Inv UK'!AK40</f>
        <v>1321009</v>
      </c>
      <c r="AL40" s="70">
        <f>'TRA_Inv EU28'!AL40-'TRA_Inv UK'!AL40</f>
        <v>1423183</v>
      </c>
      <c r="AM40" s="70">
        <f>'TRA_Inv EU28'!AM40-'TRA_Inv UK'!AM40</f>
        <v>1544734</v>
      </c>
      <c r="AN40" s="70">
        <f>'TRA_Inv EU28'!AN40-'TRA_Inv UK'!AN40</f>
        <v>1651131</v>
      </c>
      <c r="AO40" s="70">
        <f>'TRA_Inv EU28'!AO40-'TRA_Inv UK'!AO40</f>
        <v>1753494</v>
      </c>
      <c r="AP40" s="70">
        <f>'TRA_Inv EU28'!AP40-'TRA_Inv UK'!AP40</f>
        <v>1848095</v>
      </c>
      <c r="AQ40" s="70">
        <f>'TRA_Inv EU28'!AQ40-'TRA_Inv UK'!AQ40</f>
        <v>1949077</v>
      </c>
      <c r="AR40" s="70">
        <f>'TRA_Inv EU28'!AR40-'TRA_Inv UK'!AR40</f>
        <v>2053581</v>
      </c>
      <c r="AS40" s="70">
        <f>'TRA_Inv EU28'!AS40-'TRA_Inv UK'!AS40</f>
        <v>2169967</v>
      </c>
      <c r="AT40" s="70">
        <f>'TRA_Inv EU28'!AT40-'TRA_Inv UK'!AT40</f>
        <v>2307254</v>
      </c>
      <c r="AU40" s="70">
        <f>'TRA_Inv EU28'!AU40-'TRA_Inv UK'!AU40</f>
        <v>2438268</v>
      </c>
      <c r="AV40" s="70">
        <f>'TRA_Inv EU28'!AV40-'TRA_Inv UK'!AV40</f>
        <v>2574835</v>
      </c>
      <c r="AW40" s="70">
        <f>'TRA_Inv EU28'!AW40-'TRA_Inv UK'!AW40</f>
        <v>2729947</v>
      </c>
      <c r="AX40" s="70">
        <f>'TRA_Inv EU28'!AX40-'TRA_Inv UK'!AX40</f>
        <v>2887159</v>
      </c>
      <c r="AY40" s="70">
        <f>'TRA_Inv EU28'!AY40-'TRA_Inv UK'!AY40</f>
        <v>3061919</v>
      </c>
      <c r="AZ40" s="70">
        <f>'TRA_Inv EU28'!AZ40-'TRA_Inv UK'!AZ40</f>
        <v>3247092</v>
      </c>
    </row>
    <row r="41" spans="1:52" x14ac:dyDescent="0.35">
      <c r="A41" s="69" t="s">
        <v>885</v>
      </c>
      <c r="B41" s="70"/>
      <c r="C41" s="70">
        <f>'TRA_Inv EU28'!C41-'TRA_Inv UK'!C41</f>
        <v>0</v>
      </c>
      <c r="D41" s="70">
        <f>'TRA_Inv EU28'!D41-'TRA_Inv UK'!D41</f>
        <v>0</v>
      </c>
      <c r="E41" s="70">
        <f>'TRA_Inv EU28'!E41-'TRA_Inv UK'!E41</f>
        <v>0</v>
      </c>
      <c r="F41" s="70">
        <f>'TRA_Inv EU28'!F41-'TRA_Inv UK'!F41</f>
        <v>0</v>
      </c>
      <c r="G41" s="70">
        <f>'TRA_Inv EU28'!G41-'TRA_Inv UK'!G41</f>
        <v>0</v>
      </c>
      <c r="H41" s="70">
        <f>'TRA_Inv EU28'!H41-'TRA_Inv UK'!H41</f>
        <v>0</v>
      </c>
      <c r="I41" s="70">
        <f>'TRA_Inv EU28'!I41-'TRA_Inv UK'!I41</f>
        <v>0</v>
      </c>
      <c r="J41" s="70">
        <f>'TRA_Inv EU28'!J41-'TRA_Inv UK'!J41</f>
        <v>0</v>
      </c>
      <c r="K41" s="70">
        <f>'TRA_Inv EU28'!K41-'TRA_Inv UK'!K41</f>
        <v>0</v>
      </c>
      <c r="L41" s="70">
        <f>'TRA_Inv EU28'!L41-'TRA_Inv UK'!L41</f>
        <v>0</v>
      </c>
      <c r="M41" s="70">
        <f>'TRA_Inv EU28'!M41-'TRA_Inv UK'!M41</f>
        <v>0</v>
      </c>
      <c r="N41" s="70">
        <f>'TRA_Inv EU28'!N41-'TRA_Inv UK'!N41</f>
        <v>0</v>
      </c>
      <c r="O41" s="70">
        <f>'TRA_Inv EU28'!O41-'TRA_Inv UK'!O41</f>
        <v>0</v>
      </c>
      <c r="P41" s="70">
        <f>'TRA_Inv EU28'!P41-'TRA_Inv UK'!P41</f>
        <v>0</v>
      </c>
      <c r="Q41" s="70">
        <f>'TRA_Inv EU28'!Q41-'TRA_Inv UK'!Q41</f>
        <v>0</v>
      </c>
      <c r="R41" s="70">
        <f>'TRA_Inv EU28'!R41-'TRA_Inv UK'!R41</f>
        <v>0</v>
      </c>
      <c r="S41" s="70">
        <f>'TRA_Inv EU28'!S41-'TRA_Inv UK'!S41</f>
        <v>0</v>
      </c>
      <c r="T41" s="70">
        <f>'TRA_Inv EU28'!T41-'TRA_Inv UK'!T41</f>
        <v>0</v>
      </c>
      <c r="U41" s="70">
        <f>'TRA_Inv EU28'!U41-'TRA_Inv UK'!U41</f>
        <v>0</v>
      </c>
      <c r="V41" s="70">
        <f>'TRA_Inv EU28'!V41-'TRA_Inv UK'!V41</f>
        <v>0</v>
      </c>
      <c r="W41" s="70">
        <f>'TRA_Inv EU28'!W41-'TRA_Inv UK'!W41</f>
        <v>0</v>
      </c>
      <c r="X41" s="70">
        <f>'TRA_Inv EU28'!X41-'TRA_Inv UK'!X41</f>
        <v>0</v>
      </c>
      <c r="Y41" s="70">
        <f>'TRA_Inv EU28'!Y41-'TRA_Inv UK'!Y41</f>
        <v>0</v>
      </c>
      <c r="Z41" s="70">
        <f>'TRA_Inv EU28'!Z41-'TRA_Inv UK'!Z41</f>
        <v>0</v>
      </c>
      <c r="AA41" s="70">
        <f>'TRA_Inv EU28'!AA41-'TRA_Inv UK'!AA41</f>
        <v>0</v>
      </c>
      <c r="AB41" s="70">
        <f>'TRA_Inv EU28'!AB41-'TRA_Inv UK'!AB41</f>
        <v>0</v>
      </c>
      <c r="AC41" s="70">
        <f>'TRA_Inv EU28'!AC41-'TRA_Inv UK'!AC41</f>
        <v>0</v>
      </c>
      <c r="AD41" s="70">
        <f>'TRA_Inv EU28'!AD41-'TRA_Inv UK'!AD41</f>
        <v>0</v>
      </c>
      <c r="AE41" s="70">
        <f>'TRA_Inv EU28'!AE41-'TRA_Inv UK'!AE41</f>
        <v>0</v>
      </c>
      <c r="AF41" s="70">
        <f>'TRA_Inv EU28'!AF41-'TRA_Inv UK'!AF41</f>
        <v>0</v>
      </c>
      <c r="AG41" s="70">
        <f>'TRA_Inv EU28'!AG41-'TRA_Inv UK'!AG41</f>
        <v>0</v>
      </c>
      <c r="AH41" s="70">
        <f>'TRA_Inv EU28'!AH41-'TRA_Inv UK'!AH41</f>
        <v>0</v>
      </c>
      <c r="AI41" s="70">
        <f>'TRA_Inv EU28'!AI41-'TRA_Inv UK'!AI41</f>
        <v>0</v>
      </c>
      <c r="AJ41" s="70">
        <f>'TRA_Inv EU28'!AJ41-'TRA_Inv UK'!AJ41</f>
        <v>0</v>
      </c>
      <c r="AK41" s="70">
        <f>'TRA_Inv EU28'!AK41-'TRA_Inv UK'!AK41</f>
        <v>0</v>
      </c>
      <c r="AL41" s="70">
        <f>'TRA_Inv EU28'!AL41-'TRA_Inv UK'!AL41</f>
        <v>0</v>
      </c>
      <c r="AM41" s="70">
        <f>'TRA_Inv EU28'!AM41-'TRA_Inv UK'!AM41</f>
        <v>0</v>
      </c>
      <c r="AN41" s="70">
        <f>'TRA_Inv EU28'!AN41-'TRA_Inv UK'!AN41</f>
        <v>0</v>
      </c>
      <c r="AO41" s="70">
        <f>'TRA_Inv EU28'!AO41-'TRA_Inv UK'!AO41</f>
        <v>0</v>
      </c>
      <c r="AP41" s="70">
        <f>'TRA_Inv EU28'!AP41-'TRA_Inv UK'!AP41</f>
        <v>0</v>
      </c>
      <c r="AQ41" s="70">
        <f>'TRA_Inv EU28'!AQ41-'TRA_Inv UK'!AQ41</f>
        <v>0</v>
      </c>
      <c r="AR41" s="70">
        <f>'TRA_Inv EU28'!AR41-'TRA_Inv UK'!AR41</f>
        <v>0</v>
      </c>
      <c r="AS41" s="70">
        <f>'TRA_Inv EU28'!AS41-'TRA_Inv UK'!AS41</f>
        <v>0</v>
      </c>
      <c r="AT41" s="70">
        <f>'TRA_Inv EU28'!AT41-'TRA_Inv UK'!AT41</f>
        <v>0</v>
      </c>
      <c r="AU41" s="70">
        <f>'TRA_Inv EU28'!AU41-'TRA_Inv UK'!AU41</f>
        <v>0</v>
      </c>
      <c r="AV41" s="70">
        <f>'TRA_Inv EU28'!AV41-'TRA_Inv UK'!AV41</f>
        <v>0</v>
      </c>
      <c r="AW41" s="70">
        <f>'TRA_Inv EU28'!AW41-'TRA_Inv UK'!AW41</f>
        <v>0</v>
      </c>
      <c r="AX41" s="70">
        <f>'TRA_Inv EU28'!AX41-'TRA_Inv UK'!AX41</f>
        <v>0</v>
      </c>
      <c r="AY41" s="70">
        <f>'TRA_Inv EU28'!AY41-'TRA_Inv UK'!AY41</f>
        <v>0</v>
      </c>
      <c r="AZ41" s="70">
        <f>'TRA_Inv EU28'!AZ41-'TRA_Inv UK'!AZ41</f>
        <v>0</v>
      </c>
    </row>
    <row r="42" spans="1:52" x14ac:dyDescent="0.35">
      <c r="A42" s="69" t="s">
        <v>886</v>
      </c>
      <c r="B42" s="70"/>
      <c r="C42" s="70">
        <f>'TRA_Inv EU28'!C42-'TRA_Inv UK'!C42</f>
        <v>0</v>
      </c>
      <c r="D42" s="70">
        <f>'TRA_Inv EU28'!D42-'TRA_Inv UK'!D42</f>
        <v>0</v>
      </c>
      <c r="E42" s="70">
        <f>'TRA_Inv EU28'!E42-'TRA_Inv UK'!E42</f>
        <v>0</v>
      </c>
      <c r="F42" s="70">
        <f>'TRA_Inv EU28'!F42-'TRA_Inv UK'!F42</f>
        <v>0</v>
      </c>
      <c r="G42" s="70">
        <f>'TRA_Inv EU28'!G42-'TRA_Inv UK'!G42</f>
        <v>0</v>
      </c>
      <c r="H42" s="70">
        <f>'TRA_Inv EU28'!H42-'TRA_Inv UK'!H42</f>
        <v>0</v>
      </c>
      <c r="I42" s="70">
        <f>'TRA_Inv EU28'!I42-'TRA_Inv UK'!I42</f>
        <v>0</v>
      </c>
      <c r="J42" s="70">
        <f>'TRA_Inv EU28'!J42-'TRA_Inv UK'!J42</f>
        <v>0</v>
      </c>
      <c r="K42" s="70">
        <f>'TRA_Inv EU28'!K42-'TRA_Inv UK'!K42</f>
        <v>0</v>
      </c>
      <c r="L42" s="70">
        <f>'TRA_Inv EU28'!L42-'TRA_Inv UK'!L42</f>
        <v>0</v>
      </c>
      <c r="M42" s="70">
        <f>'TRA_Inv EU28'!M42-'TRA_Inv UK'!M42</f>
        <v>0</v>
      </c>
      <c r="N42" s="70">
        <f>'TRA_Inv EU28'!N42-'TRA_Inv UK'!N42</f>
        <v>0</v>
      </c>
      <c r="O42" s="70">
        <f>'TRA_Inv EU28'!O42-'TRA_Inv UK'!O42</f>
        <v>0</v>
      </c>
      <c r="P42" s="70">
        <f>'TRA_Inv EU28'!P42-'TRA_Inv UK'!P42</f>
        <v>0</v>
      </c>
      <c r="Q42" s="70">
        <f>'TRA_Inv EU28'!Q42-'TRA_Inv UK'!Q42</f>
        <v>0</v>
      </c>
      <c r="R42" s="70">
        <f>'TRA_Inv EU28'!R42-'TRA_Inv UK'!R42</f>
        <v>0</v>
      </c>
      <c r="S42" s="70">
        <f>'TRA_Inv EU28'!S42-'TRA_Inv UK'!S42</f>
        <v>0</v>
      </c>
      <c r="T42" s="70">
        <f>'TRA_Inv EU28'!T42-'TRA_Inv UK'!T42</f>
        <v>0</v>
      </c>
      <c r="U42" s="70">
        <f>'TRA_Inv EU28'!U42-'TRA_Inv UK'!U42</f>
        <v>0</v>
      </c>
      <c r="V42" s="70">
        <f>'TRA_Inv EU28'!V42-'TRA_Inv UK'!V42</f>
        <v>0</v>
      </c>
      <c r="W42" s="70">
        <f>'TRA_Inv EU28'!W42-'TRA_Inv UK'!W42</f>
        <v>0</v>
      </c>
      <c r="X42" s="70">
        <f>'TRA_Inv EU28'!X42-'TRA_Inv UK'!X42</f>
        <v>0</v>
      </c>
      <c r="Y42" s="70">
        <f>'TRA_Inv EU28'!Y42-'TRA_Inv UK'!Y42</f>
        <v>0</v>
      </c>
      <c r="Z42" s="70">
        <f>'TRA_Inv EU28'!Z42-'TRA_Inv UK'!Z42</f>
        <v>0</v>
      </c>
      <c r="AA42" s="70">
        <f>'TRA_Inv EU28'!AA42-'TRA_Inv UK'!AA42</f>
        <v>0</v>
      </c>
      <c r="AB42" s="70">
        <f>'TRA_Inv EU28'!AB42-'TRA_Inv UK'!AB42</f>
        <v>0</v>
      </c>
      <c r="AC42" s="70">
        <f>'TRA_Inv EU28'!AC42-'TRA_Inv UK'!AC42</f>
        <v>0</v>
      </c>
      <c r="AD42" s="70">
        <f>'TRA_Inv EU28'!AD42-'TRA_Inv UK'!AD42</f>
        <v>0</v>
      </c>
      <c r="AE42" s="70">
        <f>'TRA_Inv EU28'!AE42-'TRA_Inv UK'!AE42</f>
        <v>0</v>
      </c>
      <c r="AF42" s="70">
        <f>'TRA_Inv EU28'!AF42-'TRA_Inv UK'!AF42</f>
        <v>0</v>
      </c>
      <c r="AG42" s="70">
        <f>'TRA_Inv EU28'!AG42-'TRA_Inv UK'!AG42</f>
        <v>0</v>
      </c>
      <c r="AH42" s="70">
        <f>'TRA_Inv EU28'!AH42-'TRA_Inv UK'!AH42</f>
        <v>0</v>
      </c>
      <c r="AI42" s="70">
        <f>'TRA_Inv EU28'!AI42-'TRA_Inv UK'!AI42</f>
        <v>0</v>
      </c>
      <c r="AJ42" s="70">
        <f>'TRA_Inv EU28'!AJ42-'TRA_Inv UK'!AJ42</f>
        <v>0</v>
      </c>
      <c r="AK42" s="70">
        <f>'TRA_Inv EU28'!AK42-'TRA_Inv UK'!AK42</f>
        <v>0</v>
      </c>
      <c r="AL42" s="70">
        <f>'TRA_Inv EU28'!AL42-'TRA_Inv UK'!AL42</f>
        <v>0</v>
      </c>
      <c r="AM42" s="70">
        <f>'TRA_Inv EU28'!AM42-'TRA_Inv UK'!AM42</f>
        <v>0</v>
      </c>
      <c r="AN42" s="70">
        <f>'TRA_Inv EU28'!AN42-'TRA_Inv UK'!AN42</f>
        <v>0</v>
      </c>
      <c r="AO42" s="70">
        <f>'TRA_Inv EU28'!AO42-'TRA_Inv UK'!AO42</f>
        <v>0</v>
      </c>
      <c r="AP42" s="70">
        <f>'TRA_Inv EU28'!AP42-'TRA_Inv UK'!AP42</f>
        <v>0</v>
      </c>
      <c r="AQ42" s="70">
        <f>'TRA_Inv EU28'!AQ42-'TRA_Inv UK'!AQ42</f>
        <v>0</v>
      </c>
      <c r="AR42" s="70">
        <f>'TRA_Inv EU28'!AR42-'TRA_Inv UK'!AR42</f>
        <v>0</v>
      </c>
      <c r="AS42" s="70">
        <f>'TRA_Inv EU28'!AS42-'TRA_Inv UK'!AS42</f>
        <v>0</v>
      </c>
      <c r="AT42" s="70">
        <f>'TRA_Inv EU28'!AT42-'TRA_Inv UK'!AT42</f>
        <v>0</v>
      </c>
      <c r="AU42" s="70">
        <f>'TRA_Inv EU28'!AU42-'TRA_Inv UK'!AU42</f>
        <v>0</v>
      </c>
      <c r="AV42" s="70">
        <f>'TRA_Inv EU28'!AV42-'TRA_Inv UK'!AV42</f>
        <v>0</v>
      </c>
      <c r="AW42" s="70">
        <f>'TRA_Inv EU28'!AW42-'TRA_Inv UK'!AW42</f>
        <v>0</v>
      </c>
      <c r="AX42" s="70">
        <f>'TRA_Inv EU28'!AX42-'TRA_Inv UK'!AX42</f>
        <v>0</v>
      </c>
      <c r="AY42" s="70">
        <f>'TRA_Inv EU28'!AY42-'TRA_Inv UK'!AY42</f>
        <v>0</v>
      </c>
      <c r="AZ42" s="70">
        <f>'TRA_Inv EU28'!AZ42-'TRA_Inv UK'!AZ42</f>
        <v>0</v>
      </c>
    </row>
    <row r="43" spans="1:52" x14ac:dyDescent="0.35">
      <c r="A43" s="67" t="s">
        <v>887</v>
      </c>
      <c r="B43" s="68"/>
      <c r="C43" s="68">
        <f>'TRA_Inv EU28'!C43-'TRA_Inv UK'!C43</f>
        <v>0</v>
      </c>
      <c r="D43" s="68">
        <f>'TRA_Inv EU28'!D43-'TRA_Inv UK'!D43</f>
        <v>0</v>
      </c>
      <c r="E43" s="68">
        <f>'TRA_Inv EU28'!E43-'TRA_Inv UK'!E43</f>
        <v>0</v>
      </c>
      <c r="F43" s="68">
        <f>'TRA_Inv EU28'!F43-'TRA_Inv UK'!F43</f>
        <v>0</v>
      </c>
      <c r="G43" s="68">
        <f>'TRA_Inv EU28'!G43-'TRA_Inv UK'!G43</f>
        <v>0</v>
      </c>
      <c r="H43" s="68">
        <f>'TRA_Inv EU28'!H43-'TRA_Inv UK'!H43</f>
        <v>0</v>
      </c>
      <c r="I43" s="68">
        <f>'TRA_Inv EU28'!I43-'TRA_Inv UK'!I43</f>
        <v>0</v>
      </c>
      <c r="J43" s="68">
        <f>'TRA_Inv EU28'!J43-'TRA_Inv UK'!J43</f>
        <v>0</v>
      </c>
      <c r="K43" s="68">
        <f>'TRA_Inv EU28'!K43-'TRA_Inv UK'!K43</f>
        <v>0</v>
      </c>
      <c r="L43" s="68">
        <f>'TRA_Inv EU28'!L43-'TRA_Inv UK'!L43</f>
        <v>0</v>
      </c>
      <c r="M43" s="68">
        <f>'TRA_Inv EU28'!M43-'TRA_Inv UK'!M43</f>
        <v>0</v>
      </c>
      <c r="N43" s="68">
        <f>'TRA_Inv EU28'!N43-'TRA_Inv UK'!N43</f>
        <v>0</v>
      </c>
      <c r="O43" s="68">
        <f>'TRA_Inv EU28'!O43-'TRA_Inv UK'!O43</f>
        <v>0</v>
      </c>
      <c r="P43" s="68">
        <f>'TRA_Inv EU28'!P43-'TRA_Inv UK'!P43</f>
        <v>0</v>
      </c>
      <c r="Q43" s="68">
        <f>'TRA_Inv EU28'!Q43-'TRA_Inv UK'!Q43</f>
        <v>0</v>
      </c>
      <c r="R43" s="68">
        <f>'TRA_Inv EU28'!R43-'TRA_Inv UK'!R43</f>
        <v>0</v>
      </c>
      <c r="S43" s="68">
        <f>'TRA_Inv EU28'!S43-'TRA_Inv UK'!S43</f>
        <v>0</v>
      </c>
      <c r="T43" s="68">
        <f>'TRA_Inv EU28'!T43-'TRA_Inv UK'!T43</f>
        <v>0</v>
      </c>
      <c r="U43" s="68">
        <f>'TRA_Inv EU28'!U43-'TRA_Inv UK'!U43</f>
        <v>0</v>
      </c>
      <c r="V43" s="68">
        <f>'TRA_Inv EU28'!V43-'TRA_Inv UK'!V43</f>
        <v>0</v>
      </c>
      <c r="W43" s="68">
        <f>'TRA_Inv EU28'!W43-'TRA_Inv UK'!W43</f>
        <v>0</v>
      </c>
      <c r="X43" s="68">
        <f>'TRA_Inv EU28'!X43-'TRA_Inv UK'!X43</f>
        <v>0</v>
      </c>
      <c r="Y43" s="68">
        <f>'TRA_Inv EU28'!Y43-'TRA_Inv UK'!Y43</f>
        <v>0</v>
      </c>
      <c r="Z43" s="68">
        <f>'TRA_Inv EU28'!Z43-'TRA_Inv UK'!Z43</f>
        <v>0</v>
      </c>
      <c r="AA43" s="68">
        <f>'TRA_Inv EU28'!AA43-'TRA_Inv UK'!AA43</f>
        <v>0</v>
      </c>
      <c r="AB43" s="68">
        <f>'TRA_Inv EU28'!AB43-'TRA_Inv UK'!AB43</f>
        <v>0</v>
      </c>
      <c r="AC43" s="68">
        <f>'TRA_Inv EU28'!AC43-'TRA_Inv UK'!AC43</f>
        <v>0</v>
      </c>
      <c r="AD43" s="68">
        <f>'TRA_Inv EU28'!AD43-'TRA_Inv UK'!AD43</f>
        <v>0</v>
      </c>
      <c r="AE43" s="68">
        <f>'TRA_Inv EU28'!AE43-'TRA_Inv UK'!AE43</f>
        <v>0</v>
      </c>
      <c r="AF43" s="68">
        <f>'TRA_Inv EU28'!AF43-'TRA_Inv UK'!AF43</f>
        <v>0</v>
      </c>
      <c r="AG43" s="68">
        <f>'TRA_Inv EU28'!AG43-'TRA_Inv UK'!AG43</f>
        <v>0</v>
      </c>
      <c r="AH43" s="68">
        <f>'TRA_Inv EU28'!AH43-'TRA_Inv UK'!AH43</f>
        <v>0</v>
      </c>
      <c r="AI43" s="68">
        <f>'TRA_Inv EU28'!AI43-'TRA_Inv UK'!AI43</f>
        <v>0</v>
      </c>
      <c r="AJ43" s="68">
        <f>'TRA_Inv EU28'!AJ43-'TRA_Inv UK'!AJ43</f>
        <v>0</v>
      </c>
      <c r="AK43" s="68">
        <f>'TRA_Inv EU28'!AK43-'TRA_Inv UK'!AK43</f>
        <v>0</v>
      </c>
      <c r="AL43" s="68">
        <f>'TRA_Inv EU28'!AL43-'TRA_Inv UK'!AL43</f>
        <v>0</v>
      </c>
      <c r="AM43" s="68">
        <f>'TRA_Inv EU28'!AM43-'TRA_Inv UK'!AM43</f>
        <v>0</v>
      </c>
      <c r="AN43" s="68">
        <f>'TRA_Inv EU28'!AN43-'TRA_Inv UK'!AN43</f>
        <v>0</v>
      </c>
      <c r="AO43" s="68">
        <f>'TRA_Inv EU28'!AO43-'TRA_Inv UK'!AO43</f>
        <v>0</v>
      </c>
      <c r="AP43" s="68">
        <f>'TRA_Inv EU28'!AP43-'TRA_Inv UK'!AP43</f>
        <v>0</v>
      </c>
      <c r="AQ43" s="68">
        <f>'TRA_Inv EU28'!AQ43-'TRA_Inv UK'!AQ43</f>
        <v>0</v>
      </c>
      <c r="AR43" s="68">
        <f>'TRA_Inv EU28'!AR43-'TRA_Inv UK'!AR43</f>
        <v>0</v>
      </c>
      <c r="AS43" s="68">
        <f>'TRA_Inv EU28'!AS43-'TRA_Inv UK'!AS43</f>
        <v>0</v>
      </c>
      <c r="AT43" s="68">
        <f>'TRA_Inv EU28'!AT43-'TRA_Inv UK'!AT43</f>
        <v>0</v>
      </c>
      <c r="AU43" s="68">
        <f>'TRA_Inv EU28'!AU43-'TRA_Inv UK'!AU43</f>
        <v>0</v>
      </c>
      <c r="AV43" s="68">
        <f>'TRA_Inv EU28'!AV43-'TRA_Inv UK'!AV43</f>
        <v>0</v>
      </c>
      <c r="AW43" s="68">
        <f>'TRA_Inv EU28'!AW43-'TRA_Inv UK'!AW43</f>
        <v>0</v>
      </c>
      <c r="AX43" s="68">
        <f>'TRA_Inv EU28'!AX43-'TRA_Inv UK'!AX43</f>
        <v>0</v>
      </c>
      <c r="AY43" s="68">
        <f>'TRA_Inv EU28'!AY43-'TRA_Inv UK'!AY43</f>
        <v>0</v>
      </c>
      <c r="AZ43" s="68">
        <f>'TRA_Inv EU28'!AZ43-'TRA_Inv UK'!AZ43</f>
        <v>0</v>
      </c>
    </row>
    <row r="44" spans="1:52" x14ac:dyDescent="0.35">
      <c r="A44" s="69" t="s">
        <v>888</v>
      </c>
      <c r="B44" s="70"/>
      <c r="C44" s="70">
        <f>'TRA_Inv EU28'!C44-'TRA_Inv UK'!C44</f>
        <v>0</v>
      </c>
      <c r="D44" s="70">
        <f>'TRA_Inv EU28'!D44-'TRA_Inv UK'!D44</f>
        <v>0</v>
      </c>
      <c r="E44" s="70">
        <f>'TRA_Inv EU28'!E44-'TRA_Inv UK'!E44</f>
        <v>0</v>
      </c>
      <c r="F44" s="70">
        <f>'TRA_Inv EU28'!F44-'TRA_Inv UK'!F44</f>
        <v>0</v>
      </c>
      <c r="G44" s="70">
        <f>'TRA_Inv EU28'!G44-'TRA_Inv UK'!G44</f>
        <v>0</v>
      </c>
      <c r="H44" s="70">
        <f>'TRA_Inv EU28'!H44-'TRA_Inv UK'!H44</f>
        <v>0</v>
      </c>
      <c r="I44" s="70">
        <f>'TRA_Inv EU28'!I44-'TRA_Inv UK'!I44</f>
        <v>0</v>
      </c>
      <c r="J44" s="70">
        <f>'TRA_Inv EU28'!J44-'TRA_Inv UK'!J44</f>
        <v>0</v>
      </c>
      <c r="K44" s="70">
        <f>'TRA_Inv EU28'!K44-'TRA_Inv UK'!K44</f>
        <v>0</v>
      </c>
      <c r="L44" s="70">
        <f>'TRA_Inv EU28'!L44-'TRA_Inv UK'!L44</f>
        <v>0</v>
      </c>
      <c r="M44" s="70">
        <f>'TRA_Inv EU28'!M44-'TRA_Inv UK'!M44</f>
        <v>0</v>
      </c>
      <c r="N44" s="70">
        <f>'TRA_Inv EU28'!N44-'TRA_Inv UK'!N44</f>
        <v>0</v>
      </c>
      <c r="O44" s="70">
        <f>'TRA_Inv EU28'!O44-'TRA_Inv UK'!O44</f>
        <v>0</v>
      </c>
      <c r="P44" s="70">
        <f>'TRA_Inv EU28'!P44-'TRA_Inv UK'!P44</f>
        <v>0</v>
      </c>
      <c r="Q44" s="70">
        <f>'TRA_Inv EU28'!Q44-'TRA_Inv UK'!Q44</f>
        <v>0</v>
      </c>
      <c r="R44" s="70">
        <f>'TRA_Inv EU28'!R44-'TRA_Inv UK'!R44</f>
        <v>0</v>
      </c>
      <c r="S44" s="70">
        <f>'TRA_Inv EU28'!S44-'TRA_Inv UK'!S44</f>
        <v>0</v>
      </c>
      <c r="T44" s="70">
        <f>'TRA_Inv EU28'!T44-'TRA_Inv UK'!T44</f>
        <v>0</v>
      </c>
      <c r="U44" s="70">
        <f>'TRA_Inv EU28'!U44-'TRA_Inv UK'!U44</f>
        <v>0</v>
      </c>
      <c r="V44" s="70">
        <f>'TRA_Inv EU28'!V44-'TRA_Inv UK'!V44</f>
        <v>0</v>
      </c>
      <c r="W44" s="70">
        <f>'TRA_Inv EU28'!W44-'TRA_Inv UK'!W44</f>
        <v>0</v>
      </c>
      <c r="X44" s="70">
        <f>'TRA_Inv EU28'!X44-'TRA_Inv UK'!X44</f>
        <v>0</v>
      </c>
      <c r="Y44" s="70">
        <f>'TRA_Inv EU28'!Y44-'TRA_Inv UK'!Y44</f>
        <v>0</v>
      </c>
      <c r="Z44" s="70">
        <f>'TRA_Inv EU28'!Z44-'TRA_Inv UK'!Z44</f>
        <v>0</v>
      </c>
      <c r="AA44" s="70">
        <f>'TRA_Inv EU28'!AA44-'TRA_Inv UK'!AA44</f>
        <v>0</v>
      </c>
      <c r="AB44" s="70">
        <f>'TRA_Inv EU28'!AB44-'TRA_Inv UK'!AB44</f>
        <v>0</v>
      </c>
      <c r="AC44" s="70">
        <f>'TRA_Inv EU28'!AC44-'TRA_Inv UK'!AC44</f>
        <v>0</v>
      </c>
      <c r="AD44" s="70">
        <f>'TRA_Inv EU28'!AD44-'TRA_Inv UK'!AD44</f>
        <v>0</v>
      </c>
      <c r="AE44" s="70">
        <f>'TRA_Inv EU28'!AE44-'TRA_Inv UK'!AE44</f>
        <v>0</v>
      </c>
      <c r="AF44" s="70">
        <f>'TRA_Inv EU28'!AF44-'TRA_Inv UK'!AF44</f>
        <v>0</v>
      </c>
      <c r="AG44" s="70">
        <f>'TRA_Inv EU28'!AG44-'TRA_Inv UK'!AG44</f>
        <v>0</v>
      </c>
      <c r="AH44" s="70">
        <f>'TRA_Inv EU28'!AH44-'TRA_Inv UK'!AH44</f>
        <v>0</v>
      </c>
      <c r="AI44" s="70">
        <f>'TRA_Inv EU28'!AI44-'TRA_Inv UK'!AI44</f>
        <v>0</v>
      </c>
      <c r="AJ44" s="70">
        <f>'TRA_Inv EU28'!AJ44-'TRA_Inv UK'!AJ44</f>
        <v>0</v>
      </c>
      <c r="AK44" s="70">
        <f>'TRA_Inv EU28'!AK44-'TRA_Inv UK'!AK44</f>
        <v>0</v>
      </c>
      <c r="AL44" s="70">
        <f>'TRA_Inv EU28'!AL44-'TRA_Inv UK'!AL44</f>
        <v>0</v>
      </c>
      <c r="AM44" s="70">
        <f>'TRA_Inv EU28'!AM44-'TRA_Inv UK'!AM44</f>
        <v>0</v>
      </c>
      <c r="AN44" s="70">
        <f>'TRA_Inv EU28'!AN44-'TRA_Inv UK'!AN44</f>
        <v>0</v>
      </c>
      <c r="AO44" s="70">
        <f>'TRA_Inv EU28'!AO44-'TRA_Inv UK'!AO44</f>
        <v>0</v>
      </c>
      <c r="AP44" s="70">
        <f>'TRA_Inv EU28'!AP44-'TRA_Inv UK'!AP44</f>
        <v>0</v>
      </c>
      <c r="AQ44" s="70">
        <f>'TRA_Inv EU28'!AQ44-'TRA_Inv UK'!AQ44</f>
        <v>0</v>
      </c>
      <c r="AR44" s="70">
        <f>'TRA_Inv EU28'!AR44-'TRA_Inv UK'!AR44</f>
        <v>0</v>
      </c>
      <c r="AS44" s="70">
        <f>'TRA_Inv EU28'!AS44-'TRA_Inv UK'!AS44</f>
        <v>0</v>
      </c>
      <c r="AT44" s="70">
        <f>'TRA_Inv EU28'!AT44-'TRA_Inv UK'!AT44</f>
        <v>0</v>
      </c>
      <c r="AU44" s="70">
        <f>'TRA_Inv EU28'!AU44-'TRA_Inv UK'!AU44</f>
        <v>0</v>
      </c>
      <c r="AV44" s="70">
        <f>'TRA_Inv EU28'!AV44-'TRA_Inv UK'!AV44</f>
        <v>0</v>
      </c>
      <c r="AW44" s="70">
        <f>'TRA_Inv EU28'!AW44-'TRA_Inv UK'!AW44</f>
        <v>0</v>
      </c>
      <c r="AX44" s="70">
        <f>'TRA_Inv EU28'!AX44-'TRA_Inv UK'!AX44</f>
        <v>0</v>
      </c>
      <c r="AY44" s="70">
        <f>'TRA_Inv EU28'!AY44-'TRA_Inv UK'!AY44</f>
        <v>0</v>
      </c>
      <c r="AZ44" s="70">
        <f>'TRA_Inv EU28'!AZ44-'TRA_Inv UK'!AZ44</f>
        <v>0</v>
      </c>
    </row>
    <row r="45" spans="1:52" x14ac:dyDescent="0.35">
      <c r="A45" s="65" t="s">
        <v>860</v>
      </c>
      <c r="B45" s="66"/>
      <c r="C45" s="66">
        <f>'TRA_Inv EU28'!C45-'TRA_Inv UK'!C45</f>
        <v>15843788</v>
      </c>
      <c r="D45" s="66">
        <f>'TRA_Inv EU28'!D45-'TRA_Inv UK'!D45</f>
        <v>14707548</v>
      </c>
      <c r="E45" s="66">
        <f>'TRA_Inv EU28'!E45-'TRA_Inv UK'!E45</f>
        <v>15006515</v>
      </c>
      <c r="F45" s="66">
        <f>'TRA_Inv EU28'!F45-'TRA_Inv UK'!F45</f>
        <v>15724342</v>
      </c>
      <c r="G45" s="66">
        <f>'TRA_Inv EU28'!G45-'TRA_Inv UK'!G45</f>
        <v>16071969</v>
      </c>
      <c r="H45" s="66">
        <f>'TRA_Inv EU28'!H45-'TRA_Inv UK'!H45</f>
        <v>16989561</v>
      </c>
      <c r="I45" s="66">
        <f>'TRA_Inv EU28'!I45-'TRA_Inv UK'!I45</f>
        <v>17740882</v>
      </c>
      <c r="J45" s="66">
        <f>'TRA_Inv EU28'!J45-'TRA_Inv UK'!J45</f>
        <v>16522929</v>
      </c>
      <c r="K45" s="66">
        <f>'TRA_Inv EU28'!K45-'TRA_Inv UK'!K45</f>
        <v>15363251</v>
      </c>
      <c r="L45" s="66">
        <f>'TRA_Inv EU28'!L45-'TRA_Inv UK'!L45</f>
        <v>14948567</v>
      </c>
      <c r="M45" s="66">
        <f>'TRA_Inv EU28'!M45-'TRA_Inv UK'!M45</f>
        <v>14811129</v>
      </c>
      <c r="N45" s="66">
        <f>'TRA_Inv EU28'!N45-'TRA_Inv UK'!N45</f>
        <v>13803075</v>
      </c>
      <c r="O45" s="66">
        <f>'TRA_Inv EU28'!O45-'TRA_Inv UK'!O45</f>
        <v>13718718</v>
      </c>
      <c r="P45" s="66">
        <f>'TRA_Inv EU28'!P45-'TRA_Inv UK'!P45</f>
        <v>14089415</v>
      </c>
      <c r="Q45" s="66">
        <f>'TRA_Inv EU28'!Q45-'TRA_Inv UK'!Q45</f>
        <v>15846591</v>
      </c>
      <c r="R45" s="66">
        <f>'TRA_Inv EU28'!R45-'TRA_Inv UK'!R45</f>
        <v>15842353</v>
      </c>
      <c r="S45" s="66">
        <f>'TRA_Inv EU28'!S45-'TRA_Inv UK'!S45</f>
        <v>17184083</v>
      </c>
      <c r="T45" s="66">
        <f>'TRA_Inv EU28'!T45-'TRA_Inv UK'!T45</f>
        <v>17722711</v>
      </c>
      <c r="U45" s="66">
        <f>'TRA_Inv EU28'!U45-'TRA_Inv UK'!U45</f>
        <v>18577275</v>
      </c>
      <c r="V45" s="66">
        <f>'TRA_Inv EU28'!V45-'TRA_Inv UK'!V45</f>
        <v>19115427</v>
      </c>
      <c r="W45" s="66">
        <f>'TRA_Inv EU28'!W45-'TRA_Inv UK'!W45</f>
        <v>20316171</v>
      </c>
      <c r="X45" s="66">
        <f>'TRA_Inv EU28'!X45-'TRA_Inv UK'!X45</f>
        <v>21385080</v>
      </c>
      <c r="Y45" s="66">
        <f>'TRA_Inv EU28'!Y45-'TRA_Inv UK'!Y45</f>
        <v>21765848</v>
      </c>
      <c r="Z45" s="66">
        <f>'TRA_Inv EU28'!Z45-'TRA_Inv UK'!Z45</f>
        <v>21976939</v>
      </c>
      <c r="AA45" s="66">
        <f>'TRA_Inv EU28'!AA45-'TRA_Inv UK'!AA45</f>
        <v>22161294</v>
      </c>
      <c r="AB45" s="66">
        <f>'TRA_Inv EU28'!AB45-'TRA_Inv UK'!AB45</f>
        <v>21869911</v>
      </c>
      <c r="AC45" s="66">
        <f>'TRA_Inv EU28'!AC45-'TRA_Inv UK'!AC45</f>
        <v>21854606</v>
      </c>
      <c r="AD45" s="66">
        <f>'TRA_Inv EU28'!AD45-'TRA_Inv UK'!AD45</f>
        <v>22043547</v>
      </c>
      <c r="AE45" s="66">
        <f>'TRA_Inv EU28'!AE45-'TRA_Inv UK'!AE45</f>
        <v>21949346</v>
      </c>
      <c r="AF45" s="66">
        <f>'TRA_Inv EU28'!AF45-'TRA_Inv UK'!AF45</f>
        <v>22049562</v>
      </c>
      <c r="AG45" s="66">
        <f>'TRA_Inv EU28'!AG45-'TRA_Inv UK'!AG45</f>
        <v>22190851</v>
      </c>
      <c r="AH45" s="66">
        <f>'TRA_Inv EU28'!AH45-'TRA_Inv UK'!AH45</f>
        <v>22416896</v>
      </c>
      <c r="AI45" s="66">
        <f>'TRA_Inv EU28'!AI45-'TRA_Inv UK'!AI45</f>
        <v>22825184</v>
      </c>
      <c r="AJ45" s="66">
        <f>'TRA_Inv EU28'!AJ45-'TRA_Inv UK'!AJ45</f>
        <v>23176565</v>
      </c>
      <c r="AK45" s="66">
        <f>'TRA_Inv EU28'!AK45-'TRA_Inv UK'!AK45</f>
        <v>23532909</v>
      </c>
      <c r="AL45" s="66">
        <f>'TRA_Inv EU28'!AL45-'TRA_Inv UK'!AL45</f>
        <v>23858445</v>
      </c>
      <c r="AM45" s="66">
        <f>'TRA_Inv EU28'!AM45-'TRA_Inv UK'!AM45</f>
        <v>24143200</v>
      </c>
      <c r="AN45" s="66">
        <f>'TRA_Inv EU28'!AN45-'TRA_Inv UK'!AN45</f>
        <v>24405343</v>
      </c>
      <c r="AO45" s="66">
        <f>'TRA_Inv EU28'!AO45-'TRA_Inv UK'!AO45</f>
        <v>24596890</v>
      </c>
      <c r="AP45" s="66">
        <f>'TRA_Inv EU28'!AP45-'TRA_Inv UK'!AP45</f>
        <v>24820254</v>
      </c>
      <c r="AQ45" s="66">
        <f>'TRA_Inv EU28'!AQ45-'TRA_Inv UK'!AQ45</f>
        <v>25039552</v>
      </c>
      <c r="AR45" s="66">
        <f>'TRA_Inv EU28'!AR45-'TRA_Inv UK'!AR45</f>
        <v>25213684</v>
      </c>
      <c r="AS45" s="66">
        <f>'TRA_Inv EU28'!AS45-'TRA_Inv UK'!AS45</f>
        <v>25381176</v>
      </c>
      <c r="AT45" s="66">
        <f>'TRA_Inv EU28'!AT45-'TRA_Inv UK'!AT45</f>
        <v>25540940</v>
      </c>
      <c r="AU45" s="66">
        <f>'TRA_Inv EU28'!AU45-'TRA_Inv UK'!AU45</f>
        <v>25719417</v>
      </c>
      <c r="AV45" s="66">
        <f>'TRA_Inv EU28'!AV45-'TRA_Inv UK'!AV45</f>
        <v>25875176</v>
      </c>
      <c r="AW45" s="66">
        <f>'TRA_Inv EU28'!AW45-'TRA_Inv UK'!AW45</f>
        <v>26030540</v>
      </c>
      <c r="AX45" s="66">
        <f>'TRA_Inv EU28'!AX45-'TRA_Inv UK'!AX45</f>
        <v>26193757</v>
      </c>
      <c r="AY45" s="66">
        <f>'TRA_Inv EU28'!AY45-'TRA_Inv UK'!AY45</f>
        <v>26367094</v>
      </c>
      <c r="AZ45" s="66">
        <f>'TRA_Inv EU28'!AZ45-'TRA_Inv UK'!AZ45</f>
        <v>26519797</v>
      </c>
    </row>
    <row r="46" spans="1:52" x14ac:dyDescent="0.35">
      <c r="A46" s="67" t="s">
        <v>878</v>
      </c>
      <c r="B46" s="68"/>
      <c r="C46" s="68">
        <f>'TRA_Inv EU28'!C46-'TRA_Inv UK'!C46</f>
        <v>15843788</v>
      </c>
      <c r="D46" s="68">
        <f>'TRA_Inv EU28'!D46-'TRA_Inv UK'!D46</f>
        <v>14707548</v>
      </c>
      <c r="E46" s="68">
        <f>'TRA_Inv EU28'!E46-'TRA_Inv UK'!E46</f>
        <v>15006506</v>
      </c>
      <c r="F46" s="68">
        <f>'TRA_Inv EU28'!F46-'TRA_Inv UK'!F46</f>
        <v>15724338</v>
      </c>
      <c r="G46" s="68">
        <f>'TRA_Inv EU28'!G46-'TRA_Inv UK'!G46</f>
        <v>16071967</v>
      </c>
      <c r="H46" s="68">
        <f>'TRA_Inv EU28'!H46-'TRA_Inv UK'!H46</f>
        <v>16989526</v>
      </c>
      <c r="I46" s="68">
        <f>'TRA_Inv EU28'!I46-'TRA_Inv UK'!I46</f>
        <v>17740855</v>
      </c>
      <c r="J46" s="68">
        <f>'TRA_Inv EU28'!J46-'TRA_Inv UK'!J46</f>
        <v>16521806</v>
      </c>
      <c r="K46" s="68">
        <f>'TRA_Inv EU28'!K46-'TRA_Inv UK'!K46</f>
        <v>15362156</v>
      </c>
      <c r="L46" s="68">
        <f>'TRA_Inv EU28'!L46-'TRA_Inv UK'!L46</f>
        <v>14942296</v>
      </c>
      <c r="M46" s="68">
        <f>'TRA_Inv EU28'!M46-'TRA_Inv UK'!M46</f>
        <v>14795368</v>
      </c>
      <c r="N46" s="68">
        <f>'TRA_Inv EU28'!N46-'TRA_Inv UK'!N46</f>
        <v>13782305</v>
      </c>
      <c r="O46" s="68">
        <f>'TRA_Inv EU28'!O46-'TRA_Inv UK'!O46</f>
        <v>13670976</v>
      </c>
      <c r="P46" s="68">
        <f>'TRA_Inv EU28'!P46-'TRA_Inv UK'!P46</f>
        <v>14001779</v>
      </c>
      <c r="Q46" s="68">
        <f>'TRA_Inv EU28'!Q46-'TRA_Inv UK'!Q46</f>
        <v>15725619</v>
      </c>
      <c r="R46" s="68">
        <f>'TRA_Inv EU28'!R46-'TRA_Inv UK'!R46</f>
        <v>15668890</v>
      </c>
      <c r="S46" s="68">
        <f>'TRA_Inv EU28'!S46-'TRA_Inv UK'!S46</f>
        <v>16984700</v>
      </c>
      <c r="T46" s="68">
        <f>'TRA_Inv EU28'!T46-'TRA_Inv UK'!T46</f>
        <v>17471885</v>
      </c>
      <c r="U46" s="68">
        <f>'TRA_Inv EU28'!U46-'TRA_Inv UK'!U46</f>
        <v>18226801</v>
      </c>
      <c r="V46" s="68">
        <f>'TRA_Inv EU28'!V46-'TRA_Inv UK'!V46</f>
        <v>18671254</v>
      </c>
      <c r="W46" s="68">
        <f>'TRA_Inv EU28'!W46-'TRA_Inv UK'!W46</f>
        <v>18029904</v>
      </c>
      <c r="X46" s="68">
        <f>'TRA_Inv EU28'!X46-'TRA_Inv UK'!X46</f>
        <v>18526924</v>
      </c>
      <c r="Y46" s="68">
        <f>'TRA_Inv EU28'!Y46-'TRA_Inv UK'!Y46</f>
        <v>18243852</v>
      </c>
      <c r="Z46" s="68">
        <f>'TRA_Inv EU28'!Z46-'TRA_Inv UK'!Z46</f>
        <v>18479859</v>
      </c>
      <c r="AA46" s="68">
        <f>'TRA_Inv EU28'!AA46-'TRA_Inv UK'!AA46</f>
        <v>18615869</v>
      </c>
      <c r="AB46" s="68">
        <f>'TRA_Inv EU28'!AB46-'TRA_Inv UK'!AB46</f>
        <v>18518143</v>
      </c>
      <c r="AC46" s="68">
        <f>'TRA_Inv EU28'!AC46-'TRA_Inv UK'!AC46</f>
        <v>18492303</v>
      </c>
      <c r="AD46" s="68">
        <f>'TRA_Inv EU28'!AD46-'TRA_Inv UK'!AD46</f>
        <v>18802365</v>
      </c>
      <c r="AE46" s="68">
        <f>'TRA_Inv EU28'!AE46-'TRA_Inv UK'!AE46</f>
        <v>18655427</v>
      </c>
      <c r="AF46" s="68">
        <f>'TRA_Inv EU28'!AF46-'TRA_Inv UK'!AF46</f>
        <v>18336986</v>
      </c>
      <c r="AG46" s="68">
        <f>'TRA_Inv EU28'!AG46-'TRA_Inv UK'!AG46</f>
        <v>18019543</v>
      </c>
      <c r="AH46" s="68">
        <f>'TRA_Inv EU28'!AH46-'TRA_Inv UK'!AH46</f>
        <v>17711214</v>
      </c>
      <c r="AI46" s="68">
        <f>'TRA_Inv EU28'!AI46-'TRA_Inv UK'!AI46</f>
        <v>17552075</v>
      </c>
      <c r="AJ46" s="68">
        <f>'TRA_Inv EU28'!AJ46-'TRA_Inv UK'!AJ46</f>
        <v>17317542</v>
      </c>
      <c r="AK46" s="68">
        <f>'TRA_Inv EU28'!AK46-'TRA_Inv UK'!AK46</f>
        <v>17098771</v>
      </c>
      <c r="AL46" s="68">
        <f>'TRA_Inv EU28'!AL46-'TRA_Inv UK'!AL46</f>
        <v>16852601</v>
      </c>
      <c r="AM46" s="68">
        <f>'TRA_Inv EU28'!AM46-'TRA_Inv UK'!AM46</f>
        <v>16611472</v>
      </c>
      <c r="AN46" s="68">
        <f>'TRA_Inv EU28'!AN46-'TRA_Inv UK'!AN46</f>
        <v>16374821</v>
      </c>
      <c r="AO46" s="68">
        <f>'TRA_Inv EU28'!AO46-'TRA_Inv UK'!AO46</f>
        <v>16146258</v>
      </c>
      <c r="AP46" s="68">
        <f>'TRA_Inv EU28'!AP46-'TRA_Inv UK'!AP46</f>
        <v>15969024</v>
      </c>
      <c r="AQ46" s="68">
        <f>'TRA_Inv EU28'!AQ46-'TRA_Inv UK'!AQ46</f>
        <v>15844914</v>
      </c>
      <c r="AR46" s="68">
        <f>'TRA_Inv EU28'!AR46-'TRA_Inv UK'!AR46</f>
        <v>15710801</v>
      </c>
      <c r="AS46" s="68">
        <f>'TRA_Inv EU28'!AS46-'TRA_Inv UK'!AS46</f>
        <v>15611856</v>
      </c>
      <c r="AT46" s="68">
        <f>'TRA_Inv EU28'!AT46-'TRA_Inv UK'!AT46</f>
        <v>15493485</v>
      </c>
      <c r="AU46" s="68">
        <f>'TRA_Inv EU28'!AU46-'TRA_Inv UK'!AU46</f>
        <v>15421841</v>
      </c>
      <c r="AV46" s="68">
        <f>'TRA_Inv EU28'!AV46-'TRA_Inv UK'!AV46</f>
        <v>15314240</v>
      </c>
      <c r="AW46" s="68">
        <f>'TRA_Inv EU28'!AW46-'TRA_Inv UK'!AW46</f>
        <v>15240515</v>
      </c>
      <c r="AX46" s="68">
        <f>'TRA_Inv EU28'!AX46-'TRA_Inv UK'!AX46</f>
        <v>15153372</v>
      </c>
      <c r="AY46" s="68">
        <f>'TRA_Inv EU28'!AY46-'TRA_Inv UK'!AY46</f>
        <v>15095840</v>
      </c>
      <c r="AZ46" s="68">
        <f>'TRA_Inv EU28'!AZ46-'TRA_Inv UK'!AZ46</f>
        <v>14994107</v>
      </c>
    </row>
    <row r="47" spans="1:52" x14ac:dyDescent="0.35">
      <c r="A47" s="69" t="s">
        <v>889</v>
      </c>
      <c r="B47" s="70"/>
      <c r="C47" s="70">
        <f>'TRA_Inv EU28'!C47-'TRA_Inv UK'!C47</f>
        <v>656931</v>
      </c>
      <c r="D47" s="70">
        <f>'TRA_Inv EU28'!D47-'TRA_Inv UK'!D47</f>
        <v>702885</v>
      </c>
      <c r="E47" s="70">
        <f>'TRA_Inv EU28'!E47-'TRA_Inv UK'!E47</f>
        <v>733401</v>
      </c>
      <c r="F47" s="70">
        <f>'TRA_Inv EU28'!F47-'TRA_Inv UK'!F47</f>
        <v>471105</v>
      </c>
      <c r="G47" s="70">
        <f>'TRA_Inv EU28'!G47-'TRA_Inv UK'!G47</f>
        <v>461592</v>
      </c>
      <c r="H47" s="70">
        <f>'TRA_Inv EU28'!H47-'TRA_Inv UK'!H47</f>
        <v>434086</v>
      </c>
      <c r="I47" s="70">
        <f>'TRA_Inv EU28'!I47-'TRA_Inv UK'!I47</f>
        <v>466049</v>
      </c>
      <c r="J47" s="70">
        <f>'TRA_Inv EU28'!J47-'TRA_Inv UK'!J47</f>
        <v>459757</v>
      </c>
      <c r="K47" s="70">
        <f>'TRA_Inv EU28'!K47-'TRA_Inv UK'!K47</f>
        <v>679618</v>
      </c>
      <c r="L47" s="70">
        <f>'TRA_Inv EU28'!L47-'TRA_Inv UK'!L47</f>
        <v>530785</v>
      </c>
      <c r="M47" s="70">
        <f>'TRA_Inv EU28'!M47-'TRA_Inv UK'!M47</f>
        <v>319565</v>
      </c>
      <c r="N47" s="70">
        <f>'TRA_Inv EU28'!N47-'TRA_Inv UK'!N47</f>
        <v>498276</v>
      </c>
      <c r="O47" s="70">
        <f>'TRA_Inv EU28'!O47-'TRA_Inv UK'!O47</f>
        <v>633730</v>
      </c>
      <c r="P47" s="70">
        <f>'TRA_Inv EU28'!P47-'TRA_Inv UK'!P47</f>
        <v>555059</v>
      </c>
      <c r="Q47" s="70">
        <f>'TRA_Inv EU28'!Q47-'TRA_Inv UK'!Q47</f>
        <v>557530</v>
      </c>
      <c r="R47" s="70">
        <f>'TRA_Inv EU28'!R47-'TRA_Inv UK'!R47</f>
        <v>481205</v>
      </c>
      <c r="S47" s="70">
        <f>'TRA_Inv EU28'!S47-'TRA_Inv UK'!S47</f>
        <v>643963</v>
      </c>
      <c r="T47" s="70">
        <f>'TRA_Inv EU28'!T47-'TRA_Inv UK'!T47</f>
        <v>614999</v>
      </c>
      <c r="U47" s="70">
        <f>'TRA_Inv EU28'!U47-'TRA_Inv UK'!U47</f>
        <v>612287</v>
      </c>
      <c r="V47" s="70">
        <f>'TRA_Inv EU28'!V47-'TRA_Inv UK'!V47</f>
        <v>615278</v>
      </c>
      <c r="W47" s="70">
        <f>'TRA_Inv EU28'!W47-'TRA_Inv UK'!W47</f>
        <v>513337</v>
      </c>
      <c r="X47" s="70">
        <f>'TRA_Inv EU28'!X47-'TRA_Inv UK'!X47</f>
        <v>533741</v>
      </c>
      <c r="Y47" s="70">
        <f>'TRA_Inv EU28'!Y47-'TRA_Inv UK'!Y47</f>
        <v>524845</v>
      </c>
      <c r="Z47" s="70">
        <f>'TRA_Inv EU28'!Z47-'TRA_Inv UK'!Z47</f>
        <v>546421</v>
      </c>
      <c r="AA47" s="70">
        <f>'TRA_Inv EU28'!AA47-'TRA_Inv UK'!AA47</f>
        <v>567452</v>
      </c>
      <c r="AB47" s="70">
        <f>'TRA_Inv EU28'!AB47-'TRA_Inv UK'!AB47</f>
        <v>580540</v>
      </c>
      <c r="AC47" s="70">
        <f>'TRA_Inv EU28'!AC47-'TRA_Inv UK'!AC47</f>
        <v>598215</v>
      </c>
      <c r="AD47" s="70">
        <f>'TRA_Inv EU28'!AD47-'TRA_Inv UK'!AD47</f>
        <v>647291</v>
      </c>
      <c r="AE47" s="70">
        <f>'TRA_Inv EU28'!AE47-'TRA_Inv UK'!AE47</f>
        <v>655168</v>
      </c>
      <c r="AF47" s="70">
        <f>'TRA_Inv EU28'!AF47-'TRA_Inv UK'!AF47</f>
        <v>638608</v>
      </c>
      <c r="AG47" s="70">
        <f>'TRA_Inv EU28'!AG47-'TRA_Inv UK'!AG47</f>
        <v>618152</v>
      </c>
      <c r="AH47" s="70">
        <f>'TRA_Inv EU28'!AH47-'TRA_Inv UK'!AH47</f>
        <v>596464</v>
      </c>
      <c r="AI47" s="70">
        <f>'TRA_Inv EU28'!AI47-'TRA_Inv UK'!AI47</f>
        <v>581160</v>
      </c>
      <c r="AJ47" s="70">
        <f>'TRA_Inv EU28'!AJ47-'TRA_Inv UK'!AJ47</f>
        <v>569606</v>
      </c>
      <c r="AK47" s="70">
        <f>'TRA_Inv EU28'!AK47-'TRA_Inv UK'!AK47</f>
        <v>558271</v>
      </c>
      <c r="AL47" s="70">
        <f>'TRA_Inv EU28'!AL47-'TRA_Inv UK'!AL47</f>
        <v>549640</v>
      </c>
      <c r="AM47" s="70">
        <f>'TRA_Inv EU28'!AM47-'TRA_Inv UK'!AM47</f>
        <v>539558</v>
      </c>
      <c r="AN47" s="70">
        <f>'TRA_Inv EU28'!AN47-'TRA_Inv UK'!AN47</f>
        <v>532611</v>
      </c>
      <c r="AO47" s="70">
        <f>'TRA_Inv EU28'!AO47-'TRA_Inv UK'!AO47</f>
        <v>523994</v>
      </c>
      <c r="AP47" s="70">
        <f>'TRA_Inv EU28'!AP47-'TRA_Inv UK'!AP47</f>
        <v>518290</v>
      </c>
      <c r="AQ47" s="70">
        <f>'TRA_Inv EU28'!AQ47-'TRA_Inv UK'!AQ47</f>
        <v>511849</v>
      </c>
      <c r="AR47" s="70">
        <f>'TRA_Inv EU28'!AR47-'TRA_Inv UK'!AR47</f>
        <v>506554</v>
      </c>
      <c r="AS47" s="70">
        <f>'TRA_Inv EU28'!AS47-'TRA_Inv UK'!AS47</f>
        <v>499653</v>
      </c>
      <c r="AT47" s="70">
        <f>'TRA_Inv EU28'!AT47-'TRA_Inv UK'!AT47</f>
        <v>493869</v>
      </c>
      <c r="AU47" s="70">
        <f>'TRA_Inv EU28'!AU47-'TRA_Inv UK'!AU47</f>
        <v>486910</v>
      </c>
      <c r="AV47" s="70">
        <f>'TRA_Inv EU28'!AV47-'TRA_Inv UK'!AV47</f>
        <v>480481</v>
      </c>
      <c r="AW47" s="70">
        <f>'TRA_Inv EU28'!AW47-'TRA_Inv UK'!AW47</f>
        <v>473221</v>
      </c>
      <c r="AX47" s="70">
        <f>'TRA_Inv EU28'!AX47-'TRA_Inv UK'!AX47</f>
        <v>467822</v>
      </c>
      <c r="AY47" s="70">
        <f>'TRA_Inv EU28'!AY47-'TRA_Inv UK'!AY47</f>
        <v>461317</v>
      </c>
      <c r="AZ47" s="70">
        <f>'TRA_Inv EU28'!AZ47-'TRA_Inv UK'!AZ47</f>
        <v>454948</v>
      </c>
    </row>
    <row r="48" spans="1:52" x14ac:dyDescent="0.35">
      <c r="A48" s="69" t="s">
        <v>879</v>
      </c>
      <c r="B48" s="70"/>
      <c r="C48" s="70">
        <f>'TRA_Inv EU28'!C48-'TRA_Inv UK'!C48</f>
        <v>9293884</v>
      </c>
      <c r="D48" s="70">
        <f>'TRA_Inv EU28'!D48-'TRA_Inv UK'!D48</f>
        <v>8053281</v>
      </c>
      <c r="E48" s="70">
        <f>'TRA_Inv EU28'!E48-'TRA_Inv UK'!E48</f>
        <v>7817975</v>
      </c>
      <c r="F48" s="70">
        <f>'TRA_Inv EU28'!F48-'TRA_Inv UK'!F48</f>
        <v>7872846</v>
      </c>
      <c r="G48" s="70">
        <f>'TRA_Inv EU28'!G48-'TRA_Inv UK'!G48</f>
        <v>7939567</v>
      </c>
      <c r="H48" s="70">
        <f>'TRA_Inv EU28'!H48-'TRA_Inv UK'!H48</f>
        <v>8093107</v>
      </c>
      <c r="I48" s="70">
        <f>'TRA_Inv EU28'!I48-'TRA_Inv UK'!I48</f>
        <v>8894499</v>
      </c>
      <c r="J48" s="70">
        <f>'TRA_Inv EU28'!J48-'TRA_Inv UK'!J48</f>
        <v>8218651</v>
      </c>
      <c r="K48" s="70">
        <f>'TRA_Inv EU28'!K48-'TRA_Inv UK'!K48</f>
        <v>7651546</v>
      </c>
      <c r="L48" s="70">
        <f>'TRA_Inv EU28'!L48-'TRA_Inv UK'!L48</f>
        <v>6954638</v>
      </c>
      <c r="M48" s="70">
        <f>'TRA_Inv EU28'!M48-'TRA_Inv UK'!M48</f>
        <v>6686623</v>
      </c>
      <c r="N48" s="70">
        <f>'TRA_Inv EU28'!N48-'TRA_Inv UK'!N48</f>
        <v>6127471</v>
      </c>
      <c r="O48" s="70">
        <f>'TRA_Inv EU28'!O48-'TRA_Inv UK'!O48</f>
        <v>5989384</v>
      </c>
      <c r="P48" s="70">
        <f>'TRA_Inv EU28'!P48-'TRA_Inv UK'!P48</f>
        <v>6337564</v>
      </c>
      <c r="Q48" s="70">
        <f>'TRA_Inv EU28'!Q48-'TRA_Inv UK'!Q48</f>
        <v>7563972</v>
      </c>
      <c r="R48" s="70">
        <f>'TRA_Inv EU28'!R48-'TRA_Inv UK'!R48</f>
        <v>8245422</v>
      </c>
      <c r="S48" s="70">
        <f>'TRA_Inv EU28'!S48-'TRA_Inv UK'!S48</f>
        <v>9123276</v>
      </c>
      <c r="T48" s="70">
        <f>'TRA_Inv EU28'!T48-'TRA_Inv UK'!T48</f>
        <v>9344643</v>
      </c>
      <c r="U48" s="70">
        <f>'TRA_Inv EU28'!U48-'TRA_Inv UK'!U48</f>
        <v>9797257</v>
      </c>
      <c r="V48" s="70">
        <f>'TRA_Inv EU28'!V48-'TRA_Inv UK'!V48</f>
        <v>10067973</v>
      </c>
      <c r="W48" s="70">
        <f>'TRA_Inv EU28'!W48-'TRA_Inv UK'!W48</f>
        <v>10026578</v>
      </c>
      <c r="X48" s="70">
        <f>'TRA_Inv EU28'!X48-'TRA_Inv UK'!X48</f>
        <v>10279233</v>
      </c>
      <c r="Y48" s="70">
        <f>'TRA_Inv EU28'!Y48-'TRA_Inv UK'!Y48</f>
        <v>10121928</v>
      </c>
      <c r="Z48" s="70">
        <f>'TRA_Inv EU28'!Z48-'TRA_Inv UK'!Z48</f>
        <v>10220279</v>
      </c>
      <c r="AA48" s="70">
        <f>'TRA_Inv EU28'!AA48-'TRA_Inv UK'!AA48</f>
        <v>10274598</v>
      </c>
      <c r="AB48" s="70">
        <f>'TRA_Inv EU28'!AB48-'TRA_Inv UK'!AB48</f>
        <v>10184972</v>
      </c>
      <c r="AC48" s="70">
        <f>'TRA_Inv EU28'!AC48-'TRA_Inv UK'!AC48</f>
        <v>10157922</v>
      </c>
      <c r="AD48" s="70">
        <f>'TRA_Inv EU28'!AD48-'TRA_Inv UK'!AD48</f>
        <v>10293303</v>
      </c>
      <c r="AE48" s="70">
        <f>'TRA_Inv EU28'!AE48-'TRA_Inv UK'!AE48</f>
        <v>10197128</v>
      </c>
      <c r="AF48" s="70">
        <f>'TRA_Inv EU28'!AF48-'TRA_Inv UK'!AF48</f>
        <v>10027808</v>
      </c>
      <c r="AG48" s="70">
        <f>'TRA_Inv EU28'!AG48-'TRA_Inv UK'!AG48</f>
        <v>9867382</v>
      </c>
      <c r="AH48" s="70">
        <f>'TRA_Inv EU28'!AH48-'TRA_Inv UK'!AH48</f>
        <v>9705244</v>
      </c>
      <c r="AI48" s="70">
        <f>'TRA_Inv EU28'!AI48-'TRA_Inv UK'!AI48</f>
        <v>9639472</v>
      </c>
      <c r="AJ48" s="70">
        <f>'TRA_Inv EU28'!AJ48-'TRA_Inv UK'!AJ48</f>
        <v>9520413</v>
      </c>
      <c r="AK48" s="70">
        <f>'TRA_Inv EU28'!AK48-'TRA_Inv UK'!AK48</f>
        <v>9412119</v>
      </c>
      <c r="AL48" s="70">
        <f>'TRA_Inv EU28'!AL48-'TRA_Inv UK'!AL48</f>
        <v>9281997</v>
      </c>
      <c r="AM48" s="70">
        <f>'TRA_Inv EU28'!AM48-'TRA_Inv UK'!AM48</f>
        <v>9155897</v>
      </c>
      <c r="AN48" s="70">
        <f>'TRA_Inv EU28'!AN48-'TRA_Inv UK'!AN48</f>
        <v>9028033</v>
      </c>
      <c r="AO48" s="70">
        <f>'TRA_Inv EU28'!AO48-'TRA_Inv UK'!AO48</f>
        <v>8902171</v>
      </c>
      <c r="AP48" s="70">
        <f>'TRA_Inv EU28'!AP48-'TRA_Inv UK'!AP48</f>
        <v>8803856</v>
      </c>
      <c r="AQ48" s="70">
        <f>'TRA_Inv EU28'!AQ48-'TRA_Inv UK'!AQ48</f>
        <v>8735767</v>
      </c>
      <c r="AR48" s="70">
        <f>'TRA_Inv EU28'!AR48-'TRA_Inv UK'!AR48</f>
        <v>8656137</v>
      </c>
      <c r="AS48" s="70">
        <f>'TRA_Inv EU28'!AS48-'TRA_Inv UK'!AS48</f>
        <v>8597417</v>
      </c>
      <c r="AT48" s="70">
        <f>'TRA_Inv EU28'!AT48-'TRA_Inv UK'!AT48</f>
        <v>8524357</v>
      </c>
      <c r="AU48" s="70">
        <f>'TRA_Inv EU28'!AU48-'TRA_Inv UK'!AU48</f>
        <v>8475678</v>
      </c>
      <c r="AV48" s="70">
        <f>'TRA_Inv EU28'!AV48-'TRA_Inv UK'!AV48</f>
        <v>8404440</v>
      </c>
      <c r="AW48" s="70">
        <f>'TRA_Inv EU28'!AW48-'TRA_Inv UK'!AW48</f>
        <v>8347990</v>
      </c>
      <c r="AX48" s="70">
        <f>'TRA_Inv EU28'!AX48-'TRA_Inv UK'!AX48</f>
        <v>8275475</v>
      </c>
      <c r="AY48" s="70">
        <f>'TRA_Inv EU28'!AY48-'TRA_Inv UK'!AY48</f>
        <v>8220989</v>
      </c>
      <c r="AZ48" s="70">
        <f>'TRA_Inv EU28'!AZ48-'TRA_Inv UK'!AZ48</f>
        <v>8134938</v>
      </c>
    </row>
    <row r="49" spans="1:52" x14ac:dyDescent="0.35">
      <c r="A49" s="69" t="s">
        <v>890</v>
      </c>
      <c r="B49" s="70"/>
      <c r="C49" s="70">
        <f>'TRA_Inv EU28'!C49-'TRA_Inv UK'!C49</f>
        <v>49060</v>
      </c>
      <c r="D49" s="70">
        <f>'TRA_Inv EU28'!D49-'TRA_Inv UK'!D49</f>
        <v>1342</v>
      </c>
      <c r="E49" s="70">
        <f>'TRA_Inv EU28'!E49-'TRA_Inv UK'!E49</f>
        <v>5700</v>
      </c>
      <c r="F49" s="70">
        <f>'TRA_Inv EU28'!F49-'TRA_Inv UK'!F49</f>
        <v>21101</v>
      </c>
      <c r="G49" s="70">
        <f>'TRA_Inv EU28'!G49-'TRA_Inv UK'!G49</f>
        <v>99393</v>
      </c>
      <c r="H49" s="70">
        <f>'TRA_Inv EU28'!H49-'TRA_Inv UK'!H49</f>
        <v>79971</v>
      </c>
      <c r="I49" s="70">
        <f>'TRA_Inv EU28'!I49-'TRA_Inv UK'!I49</f>
        <v>81200</v>
      </c>
      <c r="J49" s="70">
        <f>'TRA_Inv EU28'!J49-'TRA_Inv UK'!J49</f>
        <v>85863</v>
      </c>
      <c r="K49" s="70">
        <f>'TRA_Inv EU28'!K49-'TRA_Inv UK'!K49</f>
        <v>177336</v>
      </c>
      <c r="L49" s="70">
        <f>'TRA_Inv EU28'!L49-'TRA_Inv UK'!L49</f>
        <v>175770</v>
      </c>
      <c r="M49" s="70">
        <f>'TRA_Inv EU28'!M49-'TRA_Inv UK'!M49</f>
        <v>71498</v>
      </c>
      <c r="N49" s="70">
        <f>'TRA_Inv EU28'!N49-'TRA_Inv UK'!N49</f>
        <v>127541</v>
      </c>
      <c r="O49" s="70">
        <f>'TRA_Inv EU28'!O49-'TRA_Inv UK'!O49</f>
        <v>99242</v>
      </c>
      <c r="P49" s="70">
        <f>'TRA_Inv EU28'!P49-'TRA_Inv UK'!P49</f>
        <v>122987</v>
      </c>
      <c r="Q49" s="70">
        <f>'TRA_Inv EU28'!Q49-'TRA_Inv UK'!Q49</f>
        <v>94046</v>
      </c>
      <c r="R49" s="70">
        <f>'TRA_Inv EU28'!R49-'TRA_Inv UK'!R49</f>
        <v>101109</v>
      </c>
      <c r="S49" s="70">
        <f>'TRA_Inv EU28'!S49-'TRA_Inv UK'!S49</f>
        <v>111599</v>
      </c>
      <c r="T49" s="70">
        <f>'TRA_Inv EU28'!T49-'TRA_Inv UK'!T49</f>
        <v>117611</v>
      </c>
      <c r="U49" s="70">
        <f>'TRA_Inv EU28'!U49-'TRA_Inv UK'!U49</f>
        <v>129192</v>
      </c>
      <c r="V49" s="70">
        <f>'TRA_Inv EU28'!V49-'TRA_Inv UK'!V49</f>
        <v>139443</v>
      </c>
      <c r="W49" s="70">
        <f>'TRA_Inv EU28'!W49-'TRA_Inv UK'!W49</f>
        <v>128042</v>
      </c>
      <c r="X49" s="70">
        <f>'TRA_Inv EU28'!X49-'TRA_Inv UK'!X49</f>
        <v>153090</v>
      </c>
      <c r="Y49" s="70">
        <f>'TRA_Inv EU28'!Y49-'TRA_Inv UK'!Y49</f>
        <v>162516</v>
      </c>
      <c r="Z49" s="70">
        <f>'TRA_Inv EU28'!Z49-'TRA_Inv UK'!Z49</f>
        <v>180719</v>
      </c>
      <c r="AA49" s="70">
        <f>'TRA_Inv EU28'!AA49-'TRA_Inv UK'!AA49</f>
        <v>198697</v>
      </c>
      <c r="AB49" s="70">
        <f>'TRA_Inv EU28'!AB49-'TRA_Inv UK'!AB49</f>
        <v>218171</v>
      </c>
      <c r="AC49" s="70">
        <f>'TRA_Inv EU28'!AC49-'TRA_Inv UK'!AC49</f>
        <v>236615</v>
      </c>
      <c r="AD49" s="70">
        <f>'TRA_Inv EU28'!AD49-'TRA_Inv UK'!AD49</f>
        <v>261854</v>
      </c>
      <c r="AE49" s="70">
        <f>'TRA_Inv EU28'!AE49-'TRA_Inv UK'!AE49</f>
        <v>273743</v>
      </c>
      <c r="AF49" s="70">
        <f>'TRA_Inv EU28'!AF49-'TRA_Inv UK'!AF49</f>
        <v>284913</v>
      </c>
      <c r="AG49" s="70">
        <f>'TRA_Inv EU28'!AG49-'TRA_Inv UK'!AG49</f>
        <v>297726</v>
      </c>
      <c r="AH49" s="70">
        <f>'TRA_Inv EU28'!AH49-'TRA_Inv UK'!AH49</f>
        <v>310811</v>
      </c>
      <c r="AI49" s="70">
        <f>'TRA_Inv EU28'!AI49-'TRA_Inv UK'!AI49</f>
        <v>326174</v>
      </c>
      <c r="AJ49" s="70">
        <f>'TRA_Inv EU28'!AJ49-'TRA_Inv UK'!AJ49</f>
        <v>341115</v>
      </c>
      <c r="AK49" s="70">
        <f>'TRA_Inv EU28'!AK49-'TRA_Inv UK'!AK49</f>
        <v>357145</v>
      </c>
      <c r="AL49" s="70">
        <f>'TRA_Inv EU28'!AL49-'TRA_Inv UK'!AL49</f>
        <v>372104</v>
      </c>
      <c r="AM49" s="70">
        <f>'TRA_Inv EU28'!AM49-'TRA_Inv UK'!AM49</f>
        <v>387941</v>
      </c>
      <c r="AN49" s="70">
        <f>'TRA_Inv EU28'!AN49-'TRA_Inv UK'!AN49</f>
        <v>403515</v>
      </c>
      <c r="AO49" s="70">
        <f>'TRA_Inv EU28'!AO49-'TRA_Inv UK'!AO49</f>
        <v>420055</v>
      </c>
      <c r="AP49" s="70">
        <f>'TRA_Inv EU28'!AP49-'TRA_Inv UK'!AP49</f>
        <v>437484</v>
      </c>
      <c r="AQ49" s="70">
        <f>'TRA_Inv EU28'!AQ49-'TRA_Inv UK'!AQ49</f>
        <v>456492</v>
      </c>
      <c r="AR49" s="70">
        <f>'TRA_Inv EU28'!AR49-'TRA_Inv UK'!AR49</f>
        <v>475258</v>
      </c>
      <c r="AS49" s="70">
        <f>'TRA_Inv EU28'!AS49-'TRA_Inv UK'!AS49</f>
        <v>495930</v>
      </c>
      <c r="AT49" s="70">
        <f>'TRA_Inv EU28'!AT49-'TRA_Inv UK'!AT49</f>
        <v>515802</v>
      </c>
      <c r="AU49" s="70">
        <f>'TRA_Inv EU28'!AU49-'TRA_Inv UK'!AU49</f>
        <v>537695</v>
      </c>
      <c r="AV49" s="70">
        <f>'TRA_Inv EU28'!AV49-'TRA_Inv UK'!AV49</f>
        <v>557741</v>
      </c>
      <c r="AW49" s="70">
        <f>'TRA_Inv EU28'!AW49-'TRA_Inv UK'!AW49</f>
        <v>580373</v>
      </c>
      <c r="AX49" s="70">
        <f>'TRA_Inv EU28'!AX49-'TRA_Inv UK'!AX49</f>
        <v>602505</v>
      </c>
      <c r="AY49" s="70">
        <f>'TRA_Inv EU28'!AY49-'TRA_Inv UK'!AY49</f>
        <v>625848</v>
      </c>
      <c r="AZ49" s="70">
        <f>'TRA_Inv EU28'!AZ49-'TRA_Inv UK'!AZ49</f>
        <v>647167</v>
      </c>
    </row>
    <row r="50" spans="1:52" x14ac:dyDescent="0.35">
      <c r="A50" s="69" t="s">
        <v>891</v>
      </c>
      <c r="B50" s="70"/>
      <c r="C50" s="70">
        <f>'TRA_Inv EU28'!C50-'TRA_Inv UK'!C50</f>
        <v>0</v>
      </c>
      <c r="D50" s="70">
        <f>'TRA_Inv EU28'!D50-'TRA_Inv UK'!D50</f>
        <v>0</v>
      </c>
      <c r="E50" s="70">
        <f>'TRA_Inv EU28'!E50-'TRA_Inv UK'!E50</f>
        <v>0</v>
      </c>
      <c r="F50" s="70">
        <f>'TRA_Inv EU28'!F50-'TRA_Inv UK'!F50</f>
        <v>0</v>
      </c>
      <c r="G50" s="70">
        <f>'TRA_Inv EU28'!G50-'TRA_Inv UK'!G50</f>
        <v>0</v>
      </c>
      <c r="H50" s="70">
        <f>'TRA_Inv EU28'!H50-'TRA_Inv UK'!H50</f>
        <v>0</v>
      </c>
      <c r="I50" s="70">
        <f>'TRA_Inv EU28'!I50-'TRA_Inv UK'!I50</f>
        <v>0</v>
      </c>
      <c r="J50" s="70">
        <f>'TRA_Inv EU28'!J50-'TRA_Inv UK'!J50</f>
        <v>0</v>
      </c>
      <c r="K50" s="70">
        <f>'TRA_Inv EU28'!K50-'TRA_Inv UK'!K50</f>
        <v>0</v>
      </c>
      <c r="L50" s="70">
        <f>'TRA_Inv EU28'!L50-'TRA_Inv UK'!L50</f>
        <v>0</v>
      </c>
      <c r="M50" s="70">
        <f>'TRA_Inv EU28'!M50-'TRA_Inv UK'!M50</f>
        <v>0</v>
      </c>
      <c r="N50" s="70">
        <f>'TRA_Inv EU28'!N50-'TRA_Inv UK'!N50</f>
        <v>0</v>
      </c>
      <c r="O50" s="70">
        <f>'TRA_Inv EU28'!O50-'TRA_Inv UK'!O50</f>
        <v>0</v>
      </c>
      <c r="P50" s="70">
        <f>'TRA_Inv EU28'!P50-'TRA_Inv UK'!P50</f>
        <v>0</v>
      </c>
      <c r="Q50" s="70">
        <f>'TRA_Inv EU28'!Q50-'TRA_Inv UK'!Q50</f>
        <v>0</v>
      </c>
      <c r="R50" s="70">
        <f>'TRA_Inv EU28'!R50-'TRA_Inv UK'!R50</f>
        <v>2358</v>
      </c>
      <c r="S50" s="70">
        <f>'TRA_Inv EU28'!S50-'TRA_Inv UK'!S50</f>
        <v>3105</v>
      </c>
      <c r="T50" s="70">
        <f>'TRA_Inv EU28'!T50-'TRA_Inv UK'!T50</f>
        <v>3881</v>
      </c>
      <c r="U50" s="70">
        <f>'TRA_Inv EU28'!U50-'TRA_Inv UK'!U50</f>
        <v>4876</v>
      </c>
      <c r="V50" s="70">
        <f>'TRA_Inv EU28'!V50-'TRA_Inv UK'!V50</f>
        <v>6028</v>
      </c>
      <c r="W50" s="70">
        <f>'TRA_Inv EU28'!W50-'TRA_Inv UK'!W50</f>
        <v>11783</v>
      </c>
      <c r="X50" s="70">
        <f>'TRA_Inv EU28'!X50-'TRA_Inv UK'!X50</f>
        <v>13777</v>
      </c>
      <c r="Y50" s="70">
        <f>'TRA_Inv EU28'!Y50-'TRA_Inv UK'!Y50</f>
        <v>15862</v>
      </c>
      <c r="Z50" s="70">
        <f>'TRA_Inv EU28'!Z50-'TRA_Inv UK'!Z50</f>
        <v>17446</v>
      </c>
      <c r="AA50" s="70">
        <f>'TRA_Inv EU28'!AA50-'TRA_Inv UK'!AA50</f>
        <v>19295</v>
      </c>
      <c r="AB50" s="70">
        <f>'TRA_Inv EU28'!AB50-'TRA_Inv UK'!AB50</f>
        <v>20601</v>
      </c>
      <c r="AC50" s="70">
        <f>'TRA_Inv EU28'!AC50-'TRA_Inv UK'!AC50</f>
        <v>22574</v>
      </c>
      <c r="AD50" s="70">
        <f>'TRA_Inv EU28'!AD50-'TRA_Inv UK'!AD50</f>
        <v>24442</v>
      </c>
      <c r="AE50" s="70">
        <f>'TRA_Inv EU28'!AE50-'TRA_Inv UK'!AE50</f>
        <v>26654</v>
      </c>
      <c r="AF50" s="70">
        <f>'TRA_Inv EU28'!AF50-'TRA_Inv UK'!AF50</f>
        <v>30342</v>
      </c>
      <c r="AG50" s="70">
        <f>'TRA_Inv EU28'!AG50-'TRA_Inv UK'!AG50</f>
        <v>34385</v>
      </c>
      <c r="AH50" s="70">
        <f>'TRA_Inv EU28'!AH50-'TRA_Inv UK'!AH50</f>
        <v>38842</v>
      </c>
      <c r="AI50" s="70">
        <f>'TRA_Inv EU28'!AI50-'TRA_Inv UK'!AI50</f>
        <v>44070</v>
      </c>
      <c r="AJ50" s="70">
        <f>'TRA_Inv EU28'!AJ50-'TRA_Inv UK'!AJ50</f>
        <v>49613</v>
      </c>
      <c r="AK50" s="70">
        <f>'TRA_Inv EU28'!AK50-'TRA_Inv UK'!AK50</f>
        <v>55682</v>
      </c>
      <c r="AL50" s="70">
        <f>'TRA_Inv EU28'!AL50-'TRA_Inv UK'!AL50</f>
        <v>62175</v>
      </c>
      <c r="AM50" s="70">
        <f>'TRA_Inv EU28'!AM50-'TRA_Inv UK'!AM50</f>
        <v>69185</v>
      </c>
      <c r="AN50" s="70">
        <f>'TRA_Inv EU28'!AN50-'TRA_Inv UK'!AN50</f>
        <v>76732</v>
      </c>
      <c r="AO50" s="70">
        <f>'TRA_Inv EU28'!AO50-'TRA_Inv UK'!AO50</f>
        <v>84830</v>
      </c>
      <c r="AP50" s="70">
        <f>'TRA_Inv EU28'!AP50-'TRA_Inv UK'!AP50</f>
        <v>93759</v>
      </c>
      <c r="AQ50" s="70">
        <f>'TRA_Inv EU28'!AQ50-'TRA_Inv UK'!AQ50</f>
        <v>103599</v>
      </c>
      <c r="AR50" s="70">
        <f>'TRA_Inv EU28'!AR50-'TRA_Inv UK'!AR50</f>
        <v>114029</v>
      </c>
      <c r="AS50" s="70">
        <f>'TRA_Inv EU28'!AS50-'TRA_Inv UK'!AS50</f>
        <v>125357</v>
      </c>
      <c r="AT50" s="70">
        <f>'TRA_Inv EU28'!AT50-'TRA_Inv UK'!AT50</f>
        <v>137193</v>
      </c>
      <c r="AU50" s="70">
        <f>'TRA_Inv EU28'!AU50-'TRA_Inv UK'!AU50</f>
        <v>150100</v>
      </c>
      <c r="AV50" s="70">
        <f>'TRA_Inv EU28'!AV50-'TRA_Inv UK'!AV50</f>
        <v>163303</v>
      </c>
      <c r="AW50" s="70">
        <f>'TRA_Inv EU28'!AW50-'TRA_Inv UK'!AW50</f>
        <v>177487</v>
      </c>
      <c r="AX50" s="70">
        <f>'TRA_Inv EU28'!AX50-'TRA_Inv UK'!AX50</f>
        <v>192116</v>
      </c>
      <c r="AY50" s="70">
        <f>'TRA_Inv EU28'!AY50-'TRA_Inv UK'!AY50</f>
        <v>207703</v>
      </c>
      <c r="AZ50" s="70">
        <f>'TRA_Inv EU28'!AZ50-'TRA_Inv UK'!AZ50</f>
        <v>223192</v>
      </c>
    </row>
    <row r="51" spans="1:52" x14ac:dyDescent="0.35">
      <c r="A51" s="69" t="s">
        <v>880</v>
      </c>
      <c r="B51" s="70"/>
      <c r="C51" s="70">
        <f>'TRA_Inv EU28'!C51-'TRA_Inv UK'!C51</f>
        <v>5843913</v>
      </c>
      <c r="D51" s="70">
        <f>'TRA_Inv EU28'!D51-'TRA_Inv UK'!D51</f>
        <v>5950040</v>
      </c>
      <c r="E51" s="70">
        <f>'TRA_Inv EU28'!E51-'TRA_Inv UK'!E51</f>
        <v>6449430</v>
      </c>
      <c r="F51" s="70">
        <f>'TRA_Inv EU28'!F51-'TRA_Inv UK'!F51</f>
        <v>7359286</v>
      </c>
      <c r="G51" s="70">
        <f>'TRA_Inv EU28'!G51-'TRA_Inv UK'!G51</f>
        <v>7571415</v>
      </c>
      <c r="H51" s="70">
        <f>'TRA_Inv EU28'!H51-'TRA_Inv UK'!H51</f>
        <v>8382362</v>
      </c>
      <c r="I51" s="70">
        <f>'TRA_Inv EU28'!I51-'TRA_Inv UK'!I51</f>
        <v>8299107</v>
      </c>
      <c r="J51" s="70">
        <f>'TRA_Inv EU28'!J51-'TRA_Inv UK'!J51</f>
        <v>7757535</v>
      </c>
      <c r="K51" s="70">
        <f>'TRA_Inv EU28'!K51-'TRA_Inv UK'!K51</f>
        <v>6853656</v>
      </c>
      <c r="L51" s="70">
        <f>'TRA_Inv EU28'!L51-'TRA_Inv UK'!L51</f>
        <v>7281103</v>
      </c>
      <c r="M51" s="70">
        <f>'TRA_Inv EU28'!M51-'TRA_Inv UK'!M51</f>
        <v>7717682</v>
      </c>
      <c r="N51" s="70">
        <f>'TRA_Inv EU28'!N51-'TRA_Inv UK'!N51</f>
        <v>7029017</v>
      </c>
      <c r="O51" s="70">
        <f>'TRA_Inv EU28'!O51-'TRA_Inv UK'!O51</f>
        <v>6948620</v>
      </c>
      <c r="P51" s="70">
        <f>'TRA_Inv EU28'!P51-'TRA_Inv UK'!P51</f>
        <v>6986169</v>
      </c>
      <c r="Q51" s="70">
        <f>'TRA_Inv EU28'!Q51-'TRA_Inv UK'!Q51</f>
        <v>7510071</v>
      </c>
      <c r="R51" s="70">
        <f>'TRA_Inv EU28'!R51-'TRA_Inv UK'!R51</f>
        <v>6838773</v>
      </c>
      <c r="S51" s="70">
        <f>'TRA_Inv EU28'!S51-'TRA_Inv UK'!S51</f>
        <v>7102723</v>
      </c>
      <c r="T51" s="70">
        <f>'TRA_Inv EU28'!T51-'TRA_Inv UK'!T51</f>
        <v>7390705</v>
      </c>
      <c r="U51" s="70">
        <f>'TRA_Inv EU28'!U51-'TRA_Inv UK'!U51</f>
        <v>7683124</v>
      </c>
      <c r="V51" s="70">
        <f>'TRA_Inv EU28'!V51-'TRA_Inv UK'!V51</f>
        <v>7842441</v>
      </c>
      <c r="W51" s="70">
        <f>'TRA_Inv EU28'!W51-'TRA_Inv UK'!W51</f>
        <v>7350038</v>
      </c>
      <c r="X51" s="70">
        <f>'TRA_Inv EU28'!X51-'TRA_Inv UK'!X51</f>
        <v>7546911</v>
      </c>
      <c r="Y51" s="70">
        <f>'TRA_Inv EU28'!Y51-'TRA_Inv UK'!Y51</f>
        <v>7418476</v>
      </c>
      <c r="Z51" s="70">
        <f>'TRA_Inv EU28'!Z51-'TRA_Inv UK'!Z51</f>
        <v>7514694</v>
      </c>
      <c r="AA51" s="70">
        <f>'TRA_Inv EU28'!AA51-'TRA_Inv UK'!AA51</f>
        <v>7555432</v>
      </c>
      <c r="AB51" s="70">
        <f>'TRA_Inv EU28'!AB51-'TRA_Inv UK'!AB51</f>
        <v>7513338</v>
      </c>
      <c r="AC51" s="70">
        <f>'TRA_Inv EU28'!AC51-'TRA_Inv UK'!AC51</f>
        <v>7476291</v>
      </c>
      <c r="AD51" s="70">
        <f>'TRA_Inv EU28'!AD51-'TRA_Inv UK'!AD51</f>
        <v>7574559</v>
      </c>
      <c r="AE51" s="70">
        <f>'TRA_Inv EU28'!AE51-'TRA_Inv UK'!AE51</f>
        <v>7501533</v>
      </c>
      <c r="AF51" s="70">
        <f>'TRA_Inv EU28'!AF51-'TRA_Inv UK'!AF51</f>
        <v>7353746</v>
      </c>
      <c r="AG51" s="70">
        <f>'TRA_Inv EU28'!AG51-'TRA_Inv UK'!AG51</f>
        <v>7199852</v>
      </c>
      <c r="AH51" s="70">
        <f>'TRA_Inv EU28'!AH51-'TRA_Inv UK'!AH51</f>
        <v>7057177</v>
      </c>
      <c r="AI51" s="70">
        <f>'TRA_Inv EU28'!AI51-'TRA_Inv UK'!AI51</f>
        <v>6957691</v>
      </c>
      <c r="AJ51" s="70">
        <f>'TRA_Inv EU28'!AJ51-'TRA_Inv UK'!AJ51</f>
        <v>6832198</v>
      </c>
      <c r="AK51" s="70">
        <f>'TRA_Inv EU28'!AK51-'TRA_Inv UK'!AK51</f>
        <v>6709555</v>
      </c>
      <c r="AL51" s="70">
        <f>'TRA_Inv EU28'!AL51-'TRA_Inv UK'!AL51</f>
        <v>6578855</v>
      </c>
      <c r="AM51" s="70">
        <f>'TRA_Inv EU28'!AM51-'TRA_Inv UK'!AM51</f>
        <v>6448725</v>
      </c>
      <c r="AN51" s="70">
        <f>'TRA_Inv EU28'!AN51-'TRA_Inv UK'!AN51</f>
        <v>6320697</v>
      </c>
      <c r="AO51" s="70">
        <f>'TRA_Inv EU28'!AO51-'TRA_Inv UK'!AO51</f>
        <v>6198102</v>
      </c>
      <c r="AP51" s="70">
        <f>'TRA_Inv EU28'!AP51-'TRA_Inv UK'!AP51</f>
        <v>6093412</v>
      </c>
      <c r="AQ51" s="70">
        <f>'TRA_Inv EU28'!AQ51-'TRA_Inv UK'!AQ51</f>
        <v>6008480</v>
      </c>
      <c r="AR51" s="70">
        <f>'TRA_Inv EU28'!AR51-'TRA_Inv UK'!AR51</f>
        <v>5921683</v>
      </c>
      <c r="AS51" s="70">
        <f>'TRA_Inv EU28'!AS51-'TRA_Inv UK'!AS51</f>
        <v>5845847</v>
      </c>
      <c r="AT51" s="70">
        <f>'TRA_Inv EU28'!AT51-'TRA_Inv UK'!AT51</f>
        <v>5761239</v>
      </c>
      <c r="AU51" s="70">
        <f>'TRA_Inv EU28'!AU51-'TRA_Inv UK'!AU51</f>
        <v>5693960</v>
      </c>
      <c r="AV51" s="70">
        <f>'TRA_Inv EU28'!AV51-'TRA_Inv UK'!AV51</f>
        <v>5610360</v>
      </c>
      <c r="AW51" s="70">
        <f>'TRA_Inv EU28'!AW51-'TRA_Inv UK'!AW51</f>
        <v>5539119</v>
      </c>
      <c r="AX51" s="70">
        <f>'TRA_Inv EU28'!AX51-'TRA_Inv UK'!AX51</f>
        <v>5463528</v>
      </c>
      <c r="AY51" s="70">
        <f>'TRA_Inv EU28'!AY51-'TRA_Inv UK'!AY51</f>
        <v>5393852</v>
      </c>
      <c r="AZ51" s="70">
        <f>'TRA_Inv EU28'!AZ51-'TRA_Inv UK'!AZ51</f>
        <v>5308138</v>
      </c>
    </row>
    <row r="52" spans="1:52" x14ac:dyDescent="0.35">
      <c r="A52" s="69" t="s">
        <v>881</v>
      </c>
      <c r="B52" s="70"/>
      <c r="C52" s="70">
        <f>'TRA_Inv EU28'!C52-'TRA_Inv UK'!C52</f>
        <v>0</v>
      </c>
      <c r="D52" s="70">
        <f>'TRA_Inv EU28'!D52-'TRA_Inv UK'!D52</f>
        <v>0</v>
      </c>
      <c r="E52" s="70">
        <f>'TRA_Inv EU28'!E52-'TRA_Inv UK'!E52</f>
        <v>0</v>
      </c>
      <c r="F52" s="70">
        <f>'TRA_Inv EU28'!F52-'TRA_Inv UK'!F52</f>
        <v>0</v>
      </c>
      <c r="G52" s="70">
        <f>'TRA_Inv EU28'!G52-'TRA_Inv UK'!G52</f>
        <v>0</v>
      </c>
      <c r="H52" s="70">
        <f>'TRA_Inv EU28'!H52-'TRA_Inv UK'!H52</f>
        <v>0</v>
      </c>
      <c r="I52" s="70">
        <f>'TRA_Inv EU28'!I52-'TRA_Inv UK'!I52</f>
        <v>0</v>
      </c>
      <c r="J52" s="70">
        <f>'TRA_Inv EU28'!J52-'TRA_Inv UK'!J52</f>
        <v>0</v>
      </c>
      <c r="K52" s="70">
        <f>'TRA_Inv EU28'!K52-'TRA_Inv UK'!K52</f>
        <v>0</v>
      </c>
      <c r="L52" s="70">
        <f>'TRA_Inv EU28'!L52-'TRA_Inv UK'!L52</f>
        <v>0</v>
      </c>
      <c r="M52" s="70">
        <f>'TRA_Inv EU28'!M52-'TRA_Inv UK'!M52</f>
        <v>0</v>
      </c>
      <c r="N52" s="70">
        <f>'TRA_Inv EU28'!N52-'TRA_Inv UK'!N52</f>
        <v>0</v>
      </c>
      <c r="O52" s="70">
        <f>'TRA_Inv EU28'!O52-'TRA_Inv UK'!O52</f>
        <v>0</v>
      </c>
      <c r="P52" s="70">
        <f>'TRA_Inv EU28'!P52-'TRA_Inv UK'!P52</f>
        <v>0</v>
      </c>
      <c r="Q52" s="70">
        <f>'TRA_Inv EU28'!Q52-'TRA_Inv UK'!Q52</f>
        <v>0</v>
      </c>
      <c r="R52" s="70">
        <f>'TRA_Inv EU28'!R52-'TRA_Inv UK'!R52</f>
        <v>23</v>
      </c>
      <c r="S52" s="70">
        <f>'TRA_Inv EU28'!S52-'TRA_Inv UK'!S52</f>
        <v>34</v>
      </c>
      <c r="T52" s="70">
        <f>'TRA_Inv EU28'!T52-'TRA_Inv UK'!T52</f>
        <v>46</v>
      </c>
      <c r="U52" s="70">
        <f>'TRA_Inv EU28'!U52-'TRA_Inv UK'!U52</f>
        <v>65</v>
      </c>
      <c r="V52" s="70">
        <f>'TRA_Inv EU28'!V52-'TRA_Inv UK'!V52</f>
        <v>91</v>
      </c>
      <c r="W52" s="70">
        <f>'TRA_Inv EU28'!W52-'TRA_Inv UK'!W52</f>
        <v>126</v>
      </c>
      <c r="X52" s="70">
        <f>'TRA_Inv EU28'!X52-'TRA_Inv UK'!X52</f>
        <v>172</v>
      </c>
      <c r="Y52" s="70">
        <f>'TRA_Inv EU28'!Y52-'TRA_Inv UK'!Y52</f>
        <v>225</v>
      </c>
      <c r="Z52" s="70">
        <f>'TRA_Inv EU28'!Z52-'TRA_Inv UK'!Z52</f>
        <v>300</v>
      </c>
      <c r="AA52" s="70">
        <f>'TRA_Inv EU28'!AA52-'TRA_Inv UK'!AA52</f>
        <v>395</v>
      </c>
      <c r="AB52" s="70">
        <f>'TRA_Inv EU28'!AB52-'TRA_Inv UK'!AB52</f>
        <v>521</v>
      </c>
      <c r="AC52" s="70">
        <f>'TRA_Inv EU28'!AC52-'TRA_Inv UK'!AC52</f>
        <v>686</v>
      </c>
      <c r="AD52" s="70">
        <f>'TRA_Inv EU28'!AD52-'TRA_Inv UK'!AD52</f>
        <v>916</v>
      </c>
      <c r="AE52" s="70">
        <f>'TRA_Inv EU28'!AE52-'TRA_Inv UK'!AE52</f>
        <v>1201</v>
      </c>
      <c r="AF52" s="70">
        <f>'TRA_Inv EU28'!AF52-'TRA_Inv UK'!AF52</f>
        <v>1569</v>
      </c>
      <c r="AG52" s="70">
        <f>'TRA_Inv EU28'!AG52-'TRA_Inv UK'!AG52</f>
        <v>2046</v>
      </c>
      <c r="AH52" s="70">
        <f>'TRA_Inv EU28'!AH52-'TRA_Inv UK'!AH52</f>
        <v>2676</v>
      </c>
      <c r="AI52" s="70">
        <f>'TRA_Inv EU28'!AI52-'TRA_Inv UK'!AI52</f>
        <v>3508</v>
      </c>
      <c r="AJ52" s="70">
        <f>'TRA_Inv EU28'!AJ52-'TRA_Inv UK'!AJ52</f>
        <v>4597</v>
      </c>
      <c r="AK52" s="70">
        <f>'TRA_Inv EU28'!AK52-'TRA_Inv UK'!AK52</f>
        <v>5999</v>
      </c>
      <c r="AL52" s="70">
        <f>'TRA_Inv EU28'!AL52-'TRA_Inv UK'!AL52</f>
        <v>7830</v>
      </c>
      <c r="AM52" s="70">
        <f>'TRA_Inv EU28'!AM52-'TRA_Inv UK'!AM52</f>
        <v>10166</v>
      </c>
      <c r="AN52" s="70">
        <f>'TRA_Inv EU28'!AN52-'TRA_Inv UK'!AN52</f>
        <v>13233</v>
      </c>
      <c r="AO52" s="70">
        <f>'TRA_Inv EU28'!AO52-'TRA_Inv UK'!AO52</f>
        <v>17106</v>
      </c>
      <c r="AP52" s="70">
        <f>'TRA_Inv EU28'!AP52-'TRA_Inv UK'!AP52</f>
        <v>22223</v>
      </c>
      <c r="AQ52" s="70">
        <f>'TRA_Inv EU28'!AQ52-'TRA_Inv UK'!AQ52</f>
        <v>28727</v>
      </c>
      <c r="AR52" s="70">
        <f>'TRA_Inv EU28'!AR52-'TRA_Inv UK'!AR52</f>
        <v>37140</v>
      </c>
      <c r="AS52" s="70">
        <f>'TRA_Inv EU28'!AS52-'TRA_Inv UK'!AS52</f>
        <v>47652</v>
      </c>
      <c r="AT52" s="70">
        <f>'TRA_Inv EU28'!AT52-'TRA_Inv UK'!AT52</f>
        <v>61025</v>
      </c>
      <c r="AU52" s="70">
        <f>'TRA_Inv EU28'!AU52-'TRA_Inv UK'!AU52</f>
        <v>77498</v>
      </c>
      <c r="AV52" s="70">
        <f>'TRA_Inv EU28'!AV52-'TRA_Inv UK'!AV52</f>
        <v>97915</v>
      </c>
      <c r="AW52" s="70">
        <f>'TRA_Inv EU28'!AW52-'TRA_Inv UK'!AW52</f>
        <v>122325</v>
      </c>
      <c r="AX52" s="70">
        <f>'TRA_Inv EU28'!AX52-'TRA_Inv UK'!AX52</f>
        <v>151926</v>
      </c>
      <c r="AY52" s="70">
        <f>'TRA_Inv EU28'!AY52-'TRA_Inv UK'!AY52</f>
        <v>186131</v>
      </c>
      <c r="AZ52" s="70">
        <f>'TRA_Inv EU28'!AZ52-'TRA_Inv UK'!AZ52</f>
        <v>225724</v>
      </c>
    </row>
    <row r="53" spans="1:52" x14ac:dyDescent="0.35">
      <c r="A53" s="69" t="s">
        <v>892</v>
      </c>
      <c r="B53" s="70"/>
      <c r="C53" s="70">
        <f>'TRA_Inv EU28'!C53-'TRA_Inv UK'!C53</f>
        <v>0</v>
      </c>
      <c r="D53" s="70">
        <f>'TRA_Inv EU28'!D53-'TRA_Inv UK'!D53</f>
        <v>0</v>
      </c>
      <c r="E53" s="70">
        <f>'TRA_Inv EU28'!E53-'TRA_Inv UK'!E53</f>
        <v>0</v>
      </c>
      <c r="F53" s="70">
        <f>'TRA_Inv EU28'!F53-'TRA_Inv UK'!F53</f>
        <v>0</v>
      </c>
      <c r="G53" s="70">
        <f>'TRA_Inv EU28'!G53-'TRA_Inv UK'!G53</f>
        <v>0</v>
      </c>
      <c r="H53" s="70">
        <f>'TRA_Inv EU28'!H53-'TRA_Inv UK'!H53</f>
        <v>0</v>
      </c>
      <c r="I53" s="70">
        <f>'TRA_Inv EU28'!I53-'TRA_Inv UK'!I53</f>
        <v>0</v>
      </c>
      <c r="J53" s="70">
        <f>'TRA_Inv EU28'!J53-'TRA_Inv UK'!J53</f>
        <v>0</v>
      </c>
      <c r="K53" s="70">
        <f>'TRA_Inv EU28'!K53-'TRA_Inv UK'!K53</f>
        <v>0</v>
      </c>
      <c r="L53" s="70">
        <f>'TRA_Inv EU28'!L53-'TRA_Inv UK'!L53</f>
        <v>0</v>
      </c>
      <c r="M53" s="70">
        <f>'TRA_Inv EU28'!M53-'TRA_Inv UK'!M53</f>
        <v>0</v>
      </c>
      <c r="N53" s="70">
        <f>'TRA_Inv EU28'!N53-'TRA_Inv UK'!N53</f>
        <v>0</v>
      </c>
      <c r="O53" s="70">
        <f>'TRA_Inv EU28'!O53-'TRA_Inv UK'!O53</f>
        <v>0</v>
      </c>
      <c r="P53" s="70">
        <f>'TRA_Inv EU28'!P53-'TRA_Inv UK'!P53</f>
        <v>0</v>
      </c>
      <c r="Q53" s="70">
        <f>'TRA_Inv EU28'!Q53-'TRA_Inv UK'!Q53</f>
        <v>0</v>
      </c>
      <c r="R53" s="70">
        <f>'TRA_Inv EU28'!R53-'TRA_Inv UK'!R53</f>
        <v>0</v>
      </c>
      <c r="S53" s="70">
        <f>'TRA_Inv EU28'!S53-'TRA_Inv UK'!S53</f>
        <v>0</v>
      </c>
      <c r="T53" s="70">
        <f>'TRA_Inv EU28'!T53-'TRA_Inv UK'!T53</f>
        <v>0</v>
      </c>
      <c r="U53" s="70">
        <f>'TRA_Inv EU28'!U53-'TRA_Inv UK'!U53</f>
        <v>0</v>
      </c>
      <c r="V53" s="70">
        <f>'TRA_Inv EU28'!V53-'TRA_Inv UK'!V53</f>
        <v>0</v>
      </c>
      <c r="W53" s="70">
        <f>'TRA_Inv EU28'!W53-'TRA_Inv UK'!W53</f>
        <v>0</v>
      </c>
      <c r="X53" s="70">
        <f>'TRA_Inv EU28'!X53-'TRA_Inv UK'!X53</f>
        <v>0</v>
      </c>
      <c r="Y53" s="70">
        <f>'TRA_Inv EU28'!Y53-'TRA_Inv UK'!Y53</f>
        <v>0</v>
      </c>
      <c r="Z53" s="70">
        <f>'TRA_Inv EU28'!Z53-'TRA_Inv UK'!Z53</f>
        <v>0</v>
      </c>
      <c r="AA53" s="70">
        <f>'TRA_Inv EU28'!AA53-'TRA_Inv UK'!AA53</f>
        <v>0</v>
      </c>
      <c r="AB53" s="70">
        <f>'TRA_Inv EU28'!AB53-'TRA_Inv UK'!AB53</f>
        <v>0</v>
      </c>
      <c r="AC53" s="70">
        <f>'TRA_Inv EU28'!AC53-'TRA_Inv UK'!AC53</f>
        <v>0</v>
      </c>
      <c r="AD53" s="70">
        <f>'TRA_Inv EU28'!AD53-'TRA_Inv UK'!AD53</f>
        <v>0</v>
      </c>
      <c r="AE53" s="70">
        <f>'TRA_Inv EU28'!AE53-'TRA_Inv UK'!AE53</f>
        <v>0</v>
      </c>
      <c r="AF53" s="70">
        <f>'TRA_Inv EU28'!AF53-'TRA_Inv UK'!AF53</f>
        <v>0</v>
      </c>
      <c r="AG53" s="70">
        <f>'TRA_Inv EU28'!AG53-'TRA_Inv UK'!AG53</f>
        <v>0</v>
      </c>
      <c r="AH53" s="70">
        <f>'TRA_Inv EU28'!AH53-'TRA_Inv UK'!AH53</f>
        <v>0</v>
      </c>
      <c r="AI53" s="70">
        <f>'TRA_Inv EU28'!AI53-'TRA_Inv UK'!AI53</f>
        <v>0</v>
      </c>
      <c r="AJ53" s="70">
        <f>'TRA_Inv EU28'!AJ53-'TRA_Inv UK'!AJ53</f>
        <v>0</v>
      </c>
      <c r="AK53" s="70">
        <f>'TRA_Inv EU28'!AK53-'TRA_Inv UK'!AK53</f>
        <v>0</v>
      </c>
      <c r="AL53" s="70">
        <f>'TRA_Inv EU28'!AL53-'TRA_Inv UK'!AL53</f>
        <v>0</v>
      </c>
      <c r="AM53" s="70">
        <f>'TRA_Inv EU28'!AM53-'TRA_Inv UK'!AM53</f>
        <v>0</v>
      </c>
      <c r="AN53" s="70">
        <f>'TRA_Inv EU28'!AN53-'TRA_Inv UK'!AN53</f>
        <v>0</v>
      </c>
      <c r="AO53" s="70">
        <f>'TRA_Inv EU28'!AO53-'TRA_Inv UK'!AO53</f>
        <v>0</v>
      </c>
      <c r="AP53" s="70">
        <f>'TRA_Inv EU28'!AP53-'TRA_Inv UK'!AP53</f>
        <v>0</v>
      </c>
      <c r="AQ53" s="70">
        <f>'TRA_Inv EU28'!AQ53-'TRA_Inv UK'!AQ53</f>
        <v>0</v>
      </c>
      <c r="AR53" s="70">
        <f>'TRA_Inv EU28'!AR53-'TRA_Inv UK'!AR53</f>
        <v>0</v>
      </c>
      <c r="AS53" s="70">
        <f>'TRA_Inv EU28'!AS53-'TRA_Inv UK'!AS53</f>
        <v>0</v>
      </c>
      <c r="AT53" s="70">
        <f>'TRA_Inv EU28'!AT53-'TRA_Inv UK'!AT53</f>
        <v>0</v>
      </c>
      <c r="AU53" s="70">
        <f>'TRA_Inv EU28'!AU53-'TRA_Inv UK'!AU53</f>
        <v>0</v>
      </c>
      <c r="AV53" s="70">
        <f>'TRA_Inv EU28'!AV53-'TRA_Inv UK'!AV53</f>
        <v>0</v>
      </c>
      <c r="AW53" s="70">
        <f>'TRA_Inv EU28'!AW53-'TRA_Inv UK'!AW53</f>
        <v>0</v>
      </c>
      <c r="AX53" s="70">
        <f>'TRA_Inv EU28'!AX53-'TRA_Inv UK'!AX53</f>
        <v>0</v>
      </c>
      <c r="AY53" s="70">
        <f>'TRA_Inv EU28'!AY53-'TRA_Inv UK'!AY53</f>
        <v>0</v>
      </c>
      <c r="AZ53" s="70">
        <f>'TRA_Inv EU28'!AZ53-'TRA_Inv UK'!AZ53</f>
        <v>0</v>
      </c>
    </row>
    <row r="54" spans="1:52" hidden="1" x14ac:dyDescent="0.35">
      <c r="A54" s="67"/>
      <c r="B54" s="68"/>
      <c r="C54" s="68">
        <f>'TRA_Inv EU28'!C54-'TRA_Inv UK'!C54</f>
        <v>0</v>
      </c>
      <c r="D54" s="68">
        <f>'TRA_Inv EU28'!D54-'TRA_Inv UK'!D54</f>
        <v>0</v>
      </c>
      <c r="E54" s="68">
        <f>'TRA_Inv EU28'!E54-'TRA_Inv UK'!E54</f>
        <v>0</v>
      </c>
      <c r="F54" s="68">
        <f>'TRA_Inv EU28'!F54-'TRA_Inv UK'!F54</f>
        <v>0</v>
      </c>
      <c r="G54" s="68">
        <f>'TRA_Inv EU28'!G54-'TRA_Inv UK'!G54</f>
        <v>0</v>
      </c>
      <c r="H54" s="68">
        <f>'TRA_Inv EU28'!H54-'TRA_Inv UK'!H54</f>
        <v>0</v>
      </c>
      <c r="I54" s="68">
        <f>'TRA_Inv EU28'!I54-'TRA_Inv UK'!I54</f>
        <v>0</v>
      </c>
      <c r="J54" s="68">
        <f>'TRA_Inv EU28'!J54-'TRA_Inv UK'!J54</f>
        <v>0</v>
      </c>
      <c r="K54" s="68">
        <f>'TRA_Inv EU28'!K54-'TRA_Inv UK'!K54</f>
        <v>0</v>
      </c>
      <c r="L54" s="68">
        <f>'TRA_Inv EU28'!L54-'TRA_Inv UK'!L54</f>
        <v>0</v>
      </c>
      <c r="M54" s="68">
        <f>'TRA_Inv EU28'!M54-'TRA_Inv UK'!M54</f>
        <v>0</v>
      </c>
      <c r="N54" s="68">
        <f>'TRA_Inv EU28'!N54-'TRA_Inv UK'!N54</f>
        <v>0</v>
      </c>
      <c r="O54" s="68">
        <f>'TRA_Inv EU28'!O54-'TRA_Inv UK'!O54</f>
        <v>0</v>
      </c>
      <c r="P54" s="68">
        <f>'TRA_Inv EU28'!P54-'TRA_Inv UK'!P54</f>
        <v>0</v>
      </c>
      <c r="Q54" s="68">
        <f>'TRA_Inv EU28'!Q54-'TRA_Inv UK'!Q54</f>
        <v>0</v>
      </c>
      <c r="R54" s="68">
        <f>'TRA_Inv EU28'!R54-'TRA_Inv UK'!R54</f>
        <v>0</v>
      </c>
      <c r="S54" s="68">
        <f>'TRA_Inv EU28'!S54-'TRA_Inv UK'!S54</f>
        <v>0</v>
      </c>
      <c r="T54" s="68">
        <f>'TRA_Inv EU28'!T54-'TRA_Inv UK'!T54</f>
        <v>0</v>
      </c>
      <c r="U54" s="68">
        <f>'TRA_Inv EU28'!U54-'TRA_Inv UK'!U54</f>
        <v>0</v>
      </c>
      <c r="V54" s="68">
        <f>'TRA_Inv EU28'!V54-'TRA_Inv UK'!V54</f>
        <v>0</v>
      </c>
      <c r="W54" s="68">
        <f>'TRA_Inv EU28'!W54-'TRA_Inv UK'!W54</f>
        <v>0</v>
      </c>
      <c r="X54" s="68">
        <f>'TRA_Inv EU28'!X54-'TRA_Inv UK'!X54</f>
        <v>0</v>
      </c>
      <c r="Y54" s="68">
        <f>'TRA_Inv EU28'!Y54-'TRA_Inv UK'!Y54</f>
        <v>0</v>
      </c>
      <c r="Z54" s="68">
        <f>'TRA_Inv EU28'!Z54-'TRA_Inv UK'!Z54</f>
        <v>0</v>
      </c>
      <c r="AA54" s="68">
        <f>'TRA_Inv EU28'!AA54-'TRA_Inv UK'!AA54</f>
        <v>0</v>
      </c>
      <c r="AB54" s="68">
        <f>'TRA_Inv EU28'!AB54-'TRA_Inv UK'!AB54</f>
        <v>0</v>
      </c>
      <c r="AC54" s="68">
        <f>'TRA_Inv EU28'!AC54-'TRA_Inv UK'!AC54</f>
        <v>0</v>
      </c>
      <c r="AD54" s="68">
        <f>'TRA_Inv EU28'!AD54-'TRA_Inv UK'!AD54</f>
        <v>0</v>
      </c>
      <c r="AE54" s="68">
        <f>'TRA_Inv EU28'!AE54-'TRA_Inv UK'!AE54</f>
        <v>0</v>
      </c>
      <c r="AF54" s="68">
        <f>'TRA_Inv EU28'!AF54-'TRA_Inv UK'!AF54</f>
        <v>0</v>
      </c>
      <c r="AG54" s="68">
        <f>'TRA_Inv EU28'!AG54-'TRA_Inv UK'!AG54</f>
        <v>0</v>
      </c>
      <c r="AH54" s="68">
        <f>'TRA_Inv EU28'!AH54-'TRA_Inv UK'!AH54</f>
        <v>0</v>
      </c>
      <c r="AI54" s="68">
        <f>'TRA_Inv EU28'!AI54-'TRA_Inv UK'!AI54</f>
        <v>0</v>
      </c>
      <c r="AJ54" s="68">
        <f>'TRA_Inv EU28'!AJ54-'TRA_Inv UK'!AJ54</f>
        <v>0</v>
      </c>
      <c r="AK54" s="68">
        <f>'TRA_Inv EU28'!AK54-'TRA_Inv UK'!AK54</f>
        <v>0</v>
      </c>
      <c r="AL54" s="68">
        <f>'TRA_Inv EU28'!AL54-'TRA_Inv UK'!AL54</f>
        <v>0</v>
      </c>
      <c r="AM54" s="68">
        <f>'TRA_Inv EU28'!AM54-'TRA_Inv UK'!AM54</f>
        <v>0</v>
      </c>
      <c r="AN54" s="68">
        <f>'TRA_Inv EU28'!AN54-'TRA_Inv UK'!AN54</f>
        <v>0</v>
      </c>
      <c r="AO54" s="68">
        <f>'TRA_Inv EU28'!AO54-'TRA_Inv UK'!AO54</f>
        <v>0</v>
      </c>
      <c r="AP54" s="68">
        <f>'TRA_Inv EU28'!AP54-'TRA_Inv UK'!AP54</f>
        <v>0</v>
      </c>
      <c r="AQ54" s="68">
        <f>'TRA_Inv EU28'!AQ54-'TRA_Inv UK'!AQ54</f>
        <v>0</v>
      </c>
      <c r="AR54" s="68">
        <f>'TRA_Inv EU28'!AR54-'TRA_Inv UK'!AR54</f>
        <v>0</v>
      </c>
      <c r="AS54" s="68">
        <f>'TRA_Inv EU28'!AS54-'TRA_Inv UK'!AS54</f>
        <v>0</v>
      </c>
      <c r="AT54" s="68">
        <f>'TRA_Inv EU28'!AT54-'TRA_Inv UK'!AT54</f>
        <v>0</v>
      </c>
      <c r="AU54" s="68">
        <f>'TRA_Inv EU28'!AU54-'TRA_Inv UK'!AU54</f>
        <v>0</v>
      </c>
      <c r="AV54" s="68">
        <f>'TRA_Inv EU28'!AV54-'TRA_Inv UK'!AV54</f>
        <v>0</v>
      </c>
      <c r="AW54" s="68">
        <f>'TRA_Inv EU28'!AW54-'TRA_Inv UK'!AW54</f>
        <v>0</v>
      </c>
      <c r="AX54" s="68">
        <f>'TRA_Inv EU28'!AX54-'TRA_Inv UK'!AX54</f>
        <v>0</v>
      </c>
      <c r="AY54" s="68">
        <f>'TRA_Inv EU28'!AY54-'TRA_Inv UK'!AY54</f>
        <v>0</v>
      </c>
      <c r="AZ54" s="68">
        <f>'TRA_Inv EU28'!AZ54-'TRA_Inv UK'!AZ54</f>
        <v>0</v>
      </c>
    </row>
    <row r="55" spans="1:52" hidden="1" x14ac:dyDescent="0.35">
      <c r="A55" s="69"/>
      <c r="B55" s="70"/>
      <c r="C55" s="70">
        <f>'TRA_Inv EU28'!C55-'TRA_Inv UK'!C55</f>
        <v>0</v>
      </c>
      <c r="D55" s="70">
        <f>'TRA_Inv EU28'!D55-'TRA_Inv UK'!D55</f>
        <v>0</v>
      </c>
      <c r="E55" s="70">
        <f>'TRA_Inv EU28'!E55-'TRA_Inv UK'!E55</f>
        <v>0</v>
      </c>
      <c r="F55" s="70">
        <f>'TRA_Inv EU28'!F55-'TRA_Inv UK'!F55</f>
        <v>0</v>
      </c>
      <c r="G55" s="70">
        <f>'TRA_Inv EU28'!G55-'TRA_Inv UK'!G55</f>
        <v>0</v>
      </c>
      <c r="H55" s="70">
        <f>'TRA_Inv EU28'!H55-'TRA_Inv UK'!H55</f>
        <v>0</v>
      </c>
      <c r="I55" s="70">
        <f>'TRA_Inv EU28'!I55-'TRA_Inv UK'!I55</f>
        <v>0</v>
      </c>
      <c r="J55" s="70">
        <f>'TRA_Inv EU28'!J55-'TRA_Inv UK'!J55</f>
        <v>0</v>
      </c>
      <c r="K55" s="70">
        <f>'TRA_Inv EU28'!K55-'TRA_Inv UK'!K55</f>
        <v>0</v>
      </c>
      <c r="L55" s="70">
        <f>'TRA_Inv EU28'!L55-'TRA_Inv UK'!L55</f>
        <v>0</v>
      </c>
      <c r="M55" s="70">
        <f>'TRA_Inv EU28'!M55-'TRA_Inv UK'!M55</f>
        <v>0</v>
      </c>
      <c r="N55" s="70">
        <f>'TRA_Inv EU28'!N55-'TRA_Inv UK'!N55</f>
        <v>0</v>
      </c>
      <c r="O55" s="70">
        <f>'TRA_Inv EU28'!O55-'TRA_Inv UK'!O55</f>
        <v>0</v>
      </c>
      <c r="P55" s="70">
        <f>'TRA_Inv EU28'!P55-'TRA_Inv UK'!P55</f>
        <v>0</v>
      </c>
      <c r="Q55" s="70">
        <f>'TRA_Inv EU28'!Q55-'TRA_Inv UK'!Q55</f>
        <v>0</v>
      </c>
      <c r="R55" s="70">
        <f>'TRA_Inv EU28'!R55-'TRA_Inv UK'!R55</f>
        <v>0</v>
      </c>
      <c r="S55" s="70">
        <f>'TRA_Inv EU28'!S55-'TRA_Inv UK'!S55</f>
        <v>0</v>
      </c>
      <c r="T55" s="70">
        <f>'TRA_Inv EU28'!T55-'TRA_Inv UK'!T55</f>
        <v>0</v>
      </c>
      <c r="U55" s="70">
        <f>'TRA_Inv EU28'!U55-'TRA_Inv UK'!U55</f>
        <v>0</v>
      </c>
      <c r="V55" s="70">
        <f>'TRA_Inv EU28'!V55-'TRA_Inv UK'!V55</f>
        <v>0</v>
      </c>
      <c r="W55" s="70">
        <f>'TRA_Inv EU28'!W55-'TRA_Inv UK'!W55</f>
        <v>0</v>
      </c>
      <c r="X55" s="70">
        <f>'TRA_Inv EU28'!X55-'TRA_Inv UK'!X55</f>
        <v>0</v>
      </c>
      <c r="Y55" s="70">
        <f>'TRA_Inv EU28'!Y55-'TRA_Inv UK'!Y55</f>
        <v>0</v>
      </c>
      <c r="Z55" s="70">
        <f>'TRA_Inv EU28'!Z55-'TRA_Inv UK'!Z55</f>
        <v>0</v>
      </c>
      <c r="AA55" s="70">
        <f>'TRA_Inv EU28'!AA55-'TRA_Inv UK'!AA55</f>
        <v>0</v>
      </c>
      <c r="AB55" s="70">
        <f>'TRA_Inv EU28'!AB55-'TRA_Inv UK'!AB55</f>
        <v>0</v>
      </c>
      <c r="AC55" s="70">
        <f>'TRA_Inv EU28'!AC55-'TRA_Inv UK'!AC55</f>
        <v>0</v>
      </c>
      <c r="AD55" s="70">
        <f>'TRA_Inv EU28'!AD55-'TRA_Inv UK'!AD55</f>
        <v>0</v>
      </c>
      <c r="AE55" s="70">
        <f>'TRA_Inv EU28'!AE55-'TRA_Inv UK'!AE55</f>
        <v>0</v>
      </c>
      <c r="AF55" s="70">
        <f>'TRA_Inv EU28'!AF55-'TRA_Inv UK'!AF55</f>
        <v>0</v>
      </c>
      <c r="AG55" s="70">
        <f>'TRA_Inv EU28'!AG55-'TRA_Inv UK'!AG55</f>
        <v>0</v>
      </c>
      <c r="AH55" s="70">
        <f>'TRA_Inv EU28'!AH55-'TRA_Inv UK'!AH55</f>
        <v>0</v>
      </c>
      <c r="AI55" s="70">
        <f>'TRA_Inv EU28'!AI55-'TRA_Inv UK'!AI55</f>
        <v>0</v>
      </c>
      <c r="AJ55" s="70">
        <f>'TRA_Inv EU28'!AJ55-'TRA_Inv UK'!AJ55</f>
        <v>0</v>
      </c>
      <c r="AK55" s="70">
        <f>'TRA_Inv EU28'!AK55-'TRA_Inv UK'!AK55</f>
        <v>0</v>
      </c>
      <c r="AL55" s="70">
        <f>'TRA_Inv EU28'!AL55-'TRA_Inv UK'!AL55</f>
        <v>0</v>
      </c>
      <c r="AM55" s="70">
        <f>'TRA_Inv EU28'!AM55-'TRA_Inv UK'!AM55</f>
        <v>0</v>
      </c>
      <c r="AN55" s="70">
        <f>'TRA_Inv EU28'!AN55-'TRA_Inv UK'!AN55</f>
        <v>0</v>
      </c>
      <c r="AO55" s="70">
        <f>'TRA_Inv EU28'!AO55-'TRA_Inv UK'!AO55</f>
        <v>0</v>
      </c>
      <c r="AP55" s="70">
        <f>'TRA_Inv EU28'!AP55-'TRA_Inv UK'!AP55</f>
        <v>0</v>
      </c>
      <c r="AQ55" s="70">
        <f>'TRA_Inv EU28'!AQ55-'TRA_Inv UK'!AQ55</f>
        <v>0</v>
      </c>
      <c r="AR55" s="70">
        <f>'TRA_Inv EU28'!AR55-'TRA_Inv UK'!AR55</f>
        <v>0</v>
      </c>
      <c r="AS55" s="70">
        <f>'TRA_Inv EU28'!AS55-'TRA_Inv UK'!AS55</f>
        <v>0</v>
      </c>
      <c r="AT55" s="70">
        <f>'TRA_Inv EU28'!AT55-'TRA_Inv UK'!AT55</f>
        <v>0</v>
      </c>
      <c r="AU55" s="70">
        <f>'TRA_Inv EU28'!AU55-'TRA_Inv UK'!AU55</f>
        <v>0</v>
      </c>
      <c r="AV55" s="70">
        <f>'TRA_Inv EU28'!AV55-'TRA_Inv UK'!AV55</f>
        <v>0</v>
      </c>
      <c r="AW55" s="70">
        <f>'TRA_Inv EU28'!AW55-'TRA_Inv UK'!AW55</f>
        <v>0</v>
      </c>
      <c r="AX55" s="70">
        <f>'TRA_Inv EU28'!AX55-'TRA_Inv UK'!AX55</f>
        <v>0</v>
      </c>
      <c r="AY55" s="70">
        <f>'TRA_Inv EU28'!AY55-'TRA_Inv UK'!AY55</f>
        <v>0</v>
      </c>
      <c r="AZ55" s="70">
        <f>'TRA_Inv EU28'!AZ55-'TRA_Inv UK'!AZ55</f>
        <v>0</v>
      </c>
    </row>
    <row r="56" spans="1:52" hidden="1" x14ac:dyDescent="0.35">
      <c r="A56" s="69"/>
      <c r="B56" s="70"/>
      <c r="C56" s="70">
        <f>'TRA_Inv EU28'!C56-'TRA_Inv UK'!C56</f>
        <v>0</v>
      </c>
      <c r="D56" s="70">
        <f>'TRA_Inv EU28'!D56-'TRA_Inv UK'!D56</f>
        <v>0</v>
      </c>
      <c r="E56" s="70">
        <f>'TRA_Inv EU28'!E56-'TRA_Inv UK'!E56</f>
        <v>0</v>
      </c>
      <c r="F56" s="70">
        <f>'TRA_Inv EU28'!F56-'TRA_Inv UK'!F56</f>
        <v>0</v>
      </c>
      <c r="G56" s="70">
        <f>'TRA_Inv EU28'!G56-'TRA_Inv UK'!G56</f>
        <v>0</v>
      </c>
      <c r="H56" s="70">
        <f>'TRA_Inv EU28'!H56-'TRA_Inv UK'!H56</f>
        <v>0</v>
      </c>
      <c r="I56" s="70">
        <f>'TRA_Inv EU28'!I56-'TRA_Inv UK'!I56</f>
        <v>0</v>
      </c>
      <c r="J56" s="70">
        <f>'TRA_Inv EU28'!J56-'TRA_Inv UK'!J56</f>
        <v>0</v>
      </c>
      <c r="K56" s="70">
        <f>'TRA_Inv EU28'!K56-'TRA_Inv UK'!K56</f>
        <v>0</v>
      </c>
      <c r="L56" s="70">
        <f>'TRA_Inv EU28'!L56-'TRA_Inv UK'!L56</f>
        <v>0</v>
      </c>
      <c r="M56" s="70">
        <f>'TRA_Inv EU28'!M56-'TRA_Inv UK'!M56</f>
        <v>0</v>
      </c>
      <c r="N56" s="70">
        <f>'TRA_Inv EU28'!N56-'TRA_Inv UK'!N56</f>
        <v>0</v>
      </c>
      <c r="O56" s="70">
        <f>'TRA_Inv EU28'!O56-'TRA_Inv UK'!O56</f>
        <v>0</v>
      </c>
      <c r="P56" s="70">
        <f>'TRA_Inv EU28'!P56-'TRA_Inv UK'!P56</f>
        <v>0</v>
      </c>
      <c r="Q56" s="70">
        <f>'TRA_Inv EU28'!Q56-'TRA_Inv UK'!Q56</f>
        <v>0</v>
      </c>
      <c r="R56" s="70">
        <f>'TRA_Inv EU28'!R56-'TRA_Inv UK'!R56</f>
        <v>0</v>
      </c>
      <c r="S56" s="70">
        <f>'TRA_Inv EU28'!S56-'TRA_Inv UK'!S56</f>
        <v>0</v>
      </c>
      <c r="T56" s="70">
        <f>'TRA_Inv EU28'!T56-'TRA_Inv UK'!T56</f>
        <v>0</v>
      </c>
      <c r="U56" s="70">
        <f>'TRA_Inv EU28'!U56-'TRA_Inv UK'!U56</f>
        <v>0</v>
      </c>
      <c r="V56" s="70">
        <f>'TRA_Inv EU28'!V56-'TRA_Inv UK'!V56</f>
        <v>0</v>
      </c>
      <c r="W56" s="70">
        <f>'TRA_Inv EU28'!W56-'TRA_Inv UK'!W56</f>
        <v>0</v>
      </c>
      <c r="X56" s="70">
        <f>'TRA_Inv EU28'!X56-'TRA_Inv UK'!X56</f>
        <v>0</v>
      </c>
      <c r="Y56" s="70">
        <f>'TRA_Inv EU28'!Y56-'TRA_Inv UK'!Y56</f>
        <v>0</v>
      </c>
      <c r="Z56" s="70">
        <f>'TRA_Inv EU28'!Z56-'TRA_Inv UK'!Z56</f>
        <v>0</v>
      </c>
      <c r="AA56" s="70">
        <f>'TRA_Inv EU28'!AA56-'TRA_Inv UK'!AA56</f>
        <v>0</v>
      </c>
      <c r="AB56" s="70">
        <f>'TRA_Inv EU28'!AB56-'TRA_Inv UK'!AB56</f>
        <v>0</v>
      </c>
      <c r="AC56" s="70">
        <f>'TRA_Inv EU28'!AC56-'TRA_Inv UK'!AC56</f>
        <v>0</v>
      </c>
      <c r="AD56" s="70">
        <f>'TRA_Inv EU28'!AD56-'TRA_Inv UK'!AD56</f>
        <v>0</v>
      </c>
      <c r="AE56" s="70">
        <f>'TRA_Inv EU28'!AE56-'TRA_Inv UK'!AE56</f>
        <v>0</v>
      </c>
      <c r="AF56" s="70">
        <f>'TRA_Inv EU28'!AF56-'TRA_Inv UK'!AF56</f>
        <v>0</v>
      </c>
      <c r="AG56" s="70">
        <f>'TRA_Inv EU28'!AG56-'TRA_Inv UK'!AG56</f>
        <v>0</v>
      </c>
      <c r="AH56" s="70">
        <f>'TRA_Inv EU28'!AH56-'TRA_Inv UK'!AH56</f>
        <v>0</v>
      </c>
      <c r="AI56" s="70">
        <f>'TRA_Inv EU28'!AI56-'TRA_Inv UK'!AI56</f>
        <v>0</v>
      </c>
      <c r="AJ56" s="70">
        <f>'TRA_Inv EU28'!AJ56-'TRA_Inv UK'!AJ56</f>
        <v>0</v>
      </c>
      <c r="AK56" s="70">
        <f>'TRA_Inv EU28'!AK56-'TRA_Inv UK'!AK56</f>
        <v>0</v>
      </c>
      <c r="AL56" s="70">
        <f>'TRA_Inv EU28'!AL56-'TRA_Inv UK'!AL56</f>
        <v>0</v>
      </c>
      <c r="AM56" s="70">
        <f>'TRA_Inv EU28'!AM56-'TRA_Inv UK'!AM56</f>
        <v>0</v>
      </c>
      <c r="AN56" s="70">
        <f>'TRA_Inv EU28'!AN56-'TRA_Inv UK'!AN56</f>
        <v>0</v>
      </c>
      <c r="AO56" s="70">
        <f>'TRA_Inv EU28'!AO56-'TRA_Inv UK'!AO56</f>
        <v>0</v>
      </c>
      <c r="AP56" s="70">
        <f>'TRA_Inv EU28'!AP56-'TRA_Inv UK'!AP56</f>
        <v>0</v>
      </c>
      <c r="AQ56" s="70">
        <f>'TRA_Inv EU28'!AQ56-'TRA_Inv UK'!AQ56</f>
        <v>0</v>
      </c>
      <c r="AR56" s="70">
        <f>'TRA_Inv EU28'!AR56-'TRA_Inv UK'!AR56</f>
        <v>0</v>
      </c>
      <c r="AS56" s="70">
        <f>'TRA_Inv EU28'!AS56-'TRA_Inv UK'!AS56</f>
        <v>0</v>
      </c>
      <c r="AT56" s="70">
        <f>'TRA_Inv EU28'!AT56-'TRA_Inv UK'!AT56</f>
        <v>0</v>
      </c>
      <c r="AU56" s="70">
        <f>'TRA_Inv EU28'!AU56-'TRA_Inv UK'!AU56</f>
        <v>0</v>
      </c>
      <c r="AV56" s="70">
        <f>'TRA_Inv EU28'!AV56-'TRA_Inv UK'!AV56</f>
        <v>0</v>
      </c>
      <c r="AW56" s="70">
        <f>'TRA_Inv EU28'!AW56-'TRA_Inv UK'!AW56</f>
        <v>0</v>
      </c>
      <c r="AX56" s="70">
        <f>'TRA_Inv EU28'!AX56-'TRA_Inv UK'!AX56</f>
        <v>0</v>
      </c>
      <c r="AY56" s="70">
        <f>'TRA_Inv EU28'!AY56-'TRA_Inv UK'!AY56</f>
        <v>0</v>
      </c>
      <c r="AZ56" s="70">
        <f>'TRA_Inv EU28'!AZ56-'TRA_Inv UK'!AZ56</f>
        <v>0</v>
      </c>
    </row>
    <row r="57" spans="1:52" hidden="1" x14ac:dyDescent="0.35">
      <c r="A57" s="69"/>
      <c r="B57" s="70"/>
      <c r="C57" s="70">
        <f>'TRA_Inv EU28'!C57-'TRA_Inv UK'!C57</f>
        <v>0</v>
      </c>
      <c r="D57" s="70">
        <f>'TRA_Inv EU28'!D57-'TRA_Inv UK'!D57</f>
        <v>0</v>
      </c>
      <c r="E57" s="70">
        <f>'TRA_Inv EU28'!E57-'TRA_Inv UK'!E57</f>
        <v>0</v>
      </c>
      <c r="F57" s="70">
        <f>'TRA_Inv EU28'!F57-'TRA_Inv UK'!F57</f>
        <v>0</v>
      </c>
      <c r="G57" s="70">
        <f>'TRA_Inv EU28'!G57-'TRA_Inv UK'!G57</f>
        <v>0</v>
      </c>
      <c r="H57" s="70">
        <f>'TRA_Inv EU28'!H57-'TRA_Inv UK'!H57</f>
        <v>0</v>
      </c>
      <c r="I57" s="70">
        <f>'TRA_Inv EU28'!I57-'TRA_Inv UK'!I57</f>
        <v>0</v>
      </c>
      <c r="J57" s="70">
        <f>'TRA_Inv EU28'!J57-'TRA_Inv UK'!J57</f>
        <v>0</v>
      </c>
      <c r="K57" s="70">
        <f>'TRA_Inv EU28'!K57-'TRA_Inv UK'!K57</f>
        <v>0</v>
      </c>
      <c r="L57" s="70">
        <f>'TRA_Inv EU28'!L57-'TRA_Inv UK'!L57</f>
        <v>0</v>
      </c>
      <c r="M57" s="70">
        <f>'TRA_Inv EU28'!M57-'TRA_Inv UK'!M57</f>
        <v>0</v>
      </c>
      <c r="N57" s="70">
        <f>'TRA_Inv EU28'!N57-'TRA_Inv UK'!N57</f>
        <v>0</v>
      </c>
      <c r="O57" s="70">
        <f>'TRA_Inv EU28'!O57-'TRA_Inv UK'!O57</f>
        <v>0</v>
      </c>
      <c r="P57" s="70">
        <f>'TRA_Inv EU28'!P57-'TRA_Inv UK'!P57</f>
        <v>0</v>
      </c>
      <c r="Q57" s="70">
        <f>'TRA_Inv EU28'!Q57-'TRA_Inv UK'!Q57</f>
        <v>0</v>
      </c>
      <c r="R57" s="70">
        <f>'TRA_Inv EU28'!R57-'TRA_Inv UK'!R57</f>
        <v>0</v>
      </c>
      <c r="S57" s="70">
        <f>'TRA_Inv EU28'!S57-'TRA_Inv UK'!S57</f>
        <v>0</v>
      </c>
      <c r="T57" s="70">
        <f>'TRA_Inv EU28'!T57-'TRA_Inv UK'!T57</f>
        <v>0</v>
      </c>
      <c r="U57" s="70">
        <f>'TRA_Inv EU28'!U57-'TRA_Inv UK'!U57</f>
        <v>0</v>
      </c>
      <c r="V57" s="70">
        <f>'TRA_Inv EU28'!V57-'TRA_Inv UK'!V57</f>
        <v>0</v>
      </c>
      <c r="W57" s="70">
        <f>'TRA_Inv EU28'!W57-'TRA_Inv UK'!W57</f>
        <v>0</v>
      </c>
      <c r="X57" s="70">
        <f>'TRA_Inv EU28'!X57-'TRA_Inv UK'!X57</f>
        <v>0</v>
      </c>
      <c r="Y57" s="70">
        <f>'TRA_Inv EU28'!Y57-'TRA_Inv UK'!Y57</f>
        <v>0</v>
      </c>
      <c r="Z57" s="70">
        <f>'TRA_Inv EU28'!Z57-'TRA_Inv UK'!Z57</f>
        <v>0</v>
      </c>
      <c r="AA57" s="70">
        <f>'TRA_Inv EU28'!AA57-'TRA_Inv UK'!AA57</f>
        <v>0</v>
      </c>
      <c r="AB57" s="70">
        <f>'TRA_Inv EU28'!AB57-'TRA_Inv UK'!AB57</f>
        <v>0</v>
      </c>
      <c r="AC57" s="70">
        <f>'TRA_Inv EU28'!AC57-'TRA_Inv UK'!AC57</f>
        <v>0</v>
      </c>
      <c r="AD57" s="70">
        <f>'TRA_Inv EU28'!AD57-'TRA_Inv UK'!AD57</f>
        <v>0</v>
      </c>
      <c r="AE57" s="70">
        <f>'TRA_Inv EU28'!AE57-'TRA_Inv UK'!AE57</f>
        <v>0</v>
      </c>
      <c r="AF57" s="70">
        <f>'TRA_Inv EU28'!AF57-'TRA_Inv UK'!AF57</f>
        <v>0</v>
      </c>
      <c r="AG57" s="70">
        <f>'TRA_Inv EU28'!AG57-'TRA_Inv UK'!AG57</f>
        <v>0</v>
      </c>
      <c r="AH57" s="70">
        <f>'TRA_Inv EU28'!AH57-'TRA_Inv UK'!AH57</f>
        <v>0</v>
      </c>
      <c r="AI57" s="70">
        <f>'TRA_Inv EU28'!AI57-'TRA_Inv UK'!AI57</f>
        <v>0</v>
      </c>
      <c r="AJ57" s="70">
        <f>'TRA_Inv EU28'!AJ57-'TRA_Inv UK'!AJ57</f>
        <v>0</v>
      </c>
      <c r="AK57" s="70">
        <f>'TRA_Inv EU28'!AK57-'TRA_Inv UK'!AK57</f>
        <v>0</v>
      </c>
      <c r="AL57" s="70">
        <f>'TRA_Inv EU28'!AL57-'TRA_Inv UK'!AL57</f>
        <v>0</v>
      </c>
      <c r="AM57" s="70">
        <f>'TRA_Inv EU28'!AM57-'TRA_Inv UK'!AM57</f>
        <v>0</v>
      </c>
      <c r="AN57" s="70">
        <f>'TRA_Inv EU28'!AN57-'TRA_Inv UK'!AN57</f>
        <v>0</v>
      </c>
      <c r="AO57" s="70">
        <f>'TRA_Inv EU28'!AO57-'TRA_Inv UK'!AO57</f>
        <v>0</v>
      </c>
      <c r="AP57" s="70">
        <f>'TRA_Inv EU28'!AP57-'TRA_Inv UK'!AP57</f>
        <v>0</v>
      </c>
      <c r="AQ57" s="70">
        <f>'TRA_Inv EU28'!AQ57-'TRA_Inv UK'!AQ57</f>
        <v>0</v>
      </c>
      <c r="AR57" s="70">
        <f>'TRA_Inv EU28'!AR57-'TRA_Inv UK'!AR57</f>
        <v>0</v>
      </c>
      <c r="AS57" s="70">
        <f>'TRA_Inv EU28'!AS57-'TRA_Inv UK'!AS57</f>
        <v>0</v>
      </c>
      <c r="AT57" s="70">
        <f>'TRA_Inv EU28'!AT57-'TRA_Inv UK'!AT57</f>
        <v>0</v>
      </c>
      <c r="AU57" s="70">
        <f>'TRA_Inv EU28'!AU57-'TRA_Inv UK'!AU57</f>
        <v>0</v>
      </c>
      <c r="AV57" s="70">
        <f>'TRA_Inv EU28'!AV57-'TRA_Inv UK'!AV57</f>
        <v>0</v>
      </c>
      <c r="AW57" s="70">
        <f>'TRA_Inv EU28'!AW57-'TRA_Inv UK'!AW57</f>
        <v>0</v>
      </c>
      <c r="AX57" s="70">
        <f>'TRA_Inv EU28'!AX57-'TRA_Inv UK'!AX57</f>
        <v>0</v>
      </c>
      <c r="AY57" s="70">
        <f>'TRA_Inv EU28'!AY57-'TRA_Inv UK'!AY57</f>
        <v>0</v>
      </c>
      <c r="AZ57" s="70">
        <f>'TRA_Inv EU28'!AZ57-'TRA_Inv UK'!AZ57</f>
        <v>0</v>
      </c>
    </row>
    <row r="58" spans="1:52" hidden="1" x14ac:dyDescent="0.35">
      <c r="A58" s="69"/>
      <c r="B58" s="70"/>
      <c r="C58" s="70">
        <f>'TRA_Inv EU28'!C58-'TRA_Inv UK'!C58</f>
        <v>0</v>
      </c>
      <c r="D58" s="70">
        <f>'TRA_Inv EU28'!D58-'TRA_Inv UK'!D58</f>
        <v>0</v>
      </c>
      <c r="E58" s="70">
        <f>'TRA_Inv EU28'!E58-'TRA_Inv UK'!E58</f>
        <v>0</v>
      </c>
      <c r="F58" s="70">
        <f>'TRA_Inv EU28'!F58-'TRA_Inv UK'!F58</f>
        <v>0</v>
      </c>
      <c r="G58" s="70">
        <f>'TRA_Inv EU28'!G58-'TRA_Inv UK'!G58</f>
        <v>0</v>
      </c>
      <c r="H58" s="70">
        <f>'TRA_Inv EU28'!H58-'TRA_Inv UK'!H58</f>
        <v>0</v>
      </c>
      <c r="I58" s="70">
        <f>'TRA_Inv EU28'!I58-'TRA_Inv UK'!I58</f>
        <v>0</v>
      </c>
      <c r="J58" s="70">
        <f>'TRA_Inv EU28'!J58-'TRA_Inv UK'!J58</f>
        <v>0</v>
      </c>
      <c r="K58" s="70">
        <f>'TRA_Inv EU28'!K58-'TRA_Inv UK'!K58</f>
        <v>0</v>
      </c>
      <c r="L58" s="70">
        <f>'TRA_Inv EU28'!L58-'TRA_Inv UK'!L58</f>
        <v>0</v>
      </c>
      <c r="M58" s="70">
        <f>'TRA_Inv EU28'!M58-'TRA_Inv UK'!M58</f>
        <v>0</v>
      </c>
      <c r="N58" s="70">
        <f>'TRA_Inv EU28'!N58-'TRA_Inv UK'!N58</f>
        <v>0</v>
      </c>
      <c r="O58" s="70">
        <f>'TRA_Inv EU28'!O58-'TRA_Inv UK'!O58</f>
        <v>0</v>
      </c>
      <c r="P58" s="70">
        <f>'TRA_Inv EU28'!P58-'TRA_Inv UK'!P58</f>
        <v>0</v>
      </c>
      <c r="Q58" s="70">
        <f>'TRA_Inv EU28'!Q58-'TRA_Inv UK'!Q58</f>
        <v>0</v>
      </c>
      <c r="R58" s="70">
        <f>'TRA_Inv EU28'!R58-'TRA_Inv UK'!R58</f>
        <v>0</v>
      </c>
      <c r="S58" s="70">
        <f>'TRA_Inv EU28'!S58-'TRA_Inv UK'!S58</f>
        <v>0</v>
      </c>
      <c r="T58" s="70">
        <f>'TRA_Inv EU28'!T58-'TRA_Inv UK'!T58</f>
        <v>0</v>
      </c>
      <c r="U58" s="70">
        <f>'TRA_Inv EU28'!U58-'TRA_Inv UK'!U58</f>
        <v>0</v>
      </c>
      <c r="V58" s="70">
        <f>'TRA_Inv EU28'!V58-'TRA_Inv UK'!V58</f>
        <v>0</v>
      </c>
      <c r="W58" s="70">
        <f>'TRA_Inv EU28'!W58-'TRA_Inv UK'!W58</f>
        <v>0</v>
      </c>
      <c r="X58" s="70">
        <f>'TRA_Inv EU28'!X58-'TRA_Inv UK'!X58</f>
        <v>0</v>
      </c>
      <c r="Y58" s="70">
        <f>'TRA_Inv EU28'!Y58-'TRA_Inv UK'!Y58</f>
        <v>0</v>
      </c>
      <c r="Z58" s="70">
        <f>'TRA_Inv EU28'!Z58-'TRA_Inv UK'!Z58</f>
        <v>0</v>
      </c>
      <c r="AA58" s="70">
        <f>'TRA_Inv EU28'!AA58-'TRA_Inv UK'!AA58</f>
        <v>0</v>
      </c>
      <c r="AB58" s="70">
        <f>'TRA_Inv EU28'!AB58-'TRA_Inv UK'!AB58</f>
        <v>0</v>
      </c>
      <c r="AC58" s="70">
        <f>'TRA_Inv EU28'!AC58-'TRA_Inv UK'!AC58</f>
        <v>0</v>
      </c>
      <c r="AD58" s="70">
        <f>'TRA_Inv EU28'!AD58-'TRA_Inv UK'!AD58</f>
        <v>0</v>
      </c>
      <c r="AE58" s="70">
        <f>'TRA_Inv EU28'!AE58-'TRA_Inv UK'!AE58</f>
        <v>0</v>
      </c>
      <c r="AF58" s="70">
        <f>'TRA_Inv EU28'!AF58-'TRA_Inv UK'!AF58</f>
        <v>0</v>
      </c>
      <c r="AG58" s="70">
        <f>'TRA_Inv EU28'!AG58-'TRA_Inv UK'!AG58</f>
        <v>0</v>
      </c>
      <c r="AH58" s="70">
        <f>'TRA_Inv EU28'!AH58-'TRA_Inv UK'!AH58</f>
        <v>0</v>
      </c>
      <c r="AI58" s="70">
        <f>'TRA_Inv EU28'!AI58-'TRA_Inv UK'!AI58</f>
        <v>0</v>
      </c>
      <c r="AJ58" s="70">
        <f>'TRA_Inv EU28'!AJ58-'TRA_Inv UK'!AJ58</f>
        <v>0</v>
      </c>
      <c r="AK58" s="70">
        <f>'TRA_Inv EU28'!AK58-'TRA_Inv UK'!AK58</f>
        <v>0</v>
      </c>
      <c r="AL58" s="70">
        <f>'TRA_Inv EU28'!AL58-'TRA_Inv UK'!AL58</f>
        <v>0</v>
      </c>
      <c r="AM58" s="70">
        <f>'TRA_Inv EU28'!AM58-'TRA_Inv UK'!AM58</f>
        <v>0</v>
      </c>
      <c r="AN58" s="70">
        <f>'TRA_Inv EU28'!AN58-'TRA_Inv UK'!AN58</f>
        <v>0</v>
      </c>
      <c r="AO58" s="70">
        <f>'TRA_Inv EU28'!AO58-'TRA_Inv UK'!AO58</f>
        <v>0</v>
      </c>
      <c r="AP58" s="70">
        <f>'TRA_Inv EU28'!AP58-'TRA_Inv UK'!AP58</f>
        <v>0</v>
      </c>
      <c r="AQ58" s="70">
        <f>'TRA_Inv EU28'!AQ58-'TRA_Inv UK'!AQ58</f>
        <v>0</v>
      </c>
      <c r="AR58" s="70">
        <f>'TRA_Inv EU28'!AR58-'TRA_Inv UK'!AR58</f>
        <v>0</v>
      </c>
      <c r="AS58" s="70">
        <f>'TRA_Inv EU28'!AS58-'TRA_Inv UK'!AS58</f>
        <v>0</v>
      </c>
      <c r="AT58" s="70">
        <f>'TRA_Inv EU28'!AT58-'TRA_Inv UK'!AT58</f>
        <v>0</v>
      </c>
      <c r="AU58" s="70">
        <f>'TRA_Inv EU28'!AU58-'TRA_Inv UK'!AU58</f>
        <v>0</v>
      </c>
      <c r="AV58" s="70">
        <f>'TRA_Inv EU28'!AV58-'TRA_Inv UK'!AV58</f>
        <v>0</v>
      </c>
      <c r="AW58" s="70">
        <f>'TRA_Inv EU28'!AW58-'TRA_Inv UK'!AW58</f>
        <v>0</v>
      </c>
      <c r="AX58" s="70">
        <f>'TRA_Inv EU28'!AX58-'TRA_Inv UK'!AX58</f>
        <v>0</v>
      </c>
      <c r="AY58" s="70">
        <f>'TRA_Inv EU28'!AY58-'TRA_Inv UK'!AY58</f>
        <v>0</v>
      </c>
      <c r="AZ58" s="70">
        <f>'TRA_Inv EU28'!AZ58-'TRA_Inv UK'!AZ58</f>
        <v>0</v>
      </c>
    </row>
    <row r="59" spans="1:52" hidden="1" x14ac:dyDescent="0.35">
      <c r="A59" s="69"/>
      <c r="B59" s="70"/>
      <c r="C59" s="70">
        <f>'TRA_Inv EU28'!C59-'TRA_Inv UK'!C59</f>
        <v>0</v>
      </c>
      <c r="D59" s="70">
        <f>'TRA_Inv EU28'!D59-'TRA_Inv UK'!D59</f>
        <v>0</v>
      </c>
      <c r="E59" s="70">
        <f>'TRA_Inv EU28'!E59-'TRA_Inv UK'!E59</f>
        <v>0</v>
      </c>
      <c r="F59" s="70">
        <f>'TRA_Inv EU28'!F59-'TRA_Inv UK'!F59</f>
        <v>0</v>
      </c>
      <c r="G59" s="70">
        <f>'TRA_Inv EU28'!G59-'TRA_Inv UK'!G59</f>
        <v>0</v>
      </c>
      <c r="H59" s="70">
        <f>'TRA_Inv EU28'!H59-'TRA_Inv UK'!H59</f>
        <v>0</v>
      </c>
      <c r="I59" s="70">
        <f>'TRA_Inv EU28'!I59-'TRA_Inv UK'!I59</f>
        <v>0</v>
      </c>
      <c r="J59" s="70">
        <f>'TRA_Inv EU28'!J59-'TRA_Inv UK'!J59</f>
        <v>0</v>
      </c>
      <c r="K59" s="70">
        <f>'TRA_Inv EU28'!K59-'TRA_Inv UK'!K59</f>
        <v>0</v>
      </c>
      <c r="L59" s="70">
        <f>'TRA_Inv EU28'!L59-'TRA_Inv UK'!L59</f>
        <v>0</v>
      </c>
      <c r="M59" s="70">
        <f>'TRA_Inv EU28'!M59-'TRA_Inv UK'!M59</f>
        <v>0</v>
      </c>
      <c r="N59" s="70">
        <f>'TRA_Inv EU28'!N59-'TRA_Inv UK'!N59</f>
        <v>0</v>
      </c>
      <c r="O59" s="70">
        <f>'TRA_Inv EU28'!O59-'TRA_Inv UK'!O59</f>
        <v>0</v>
      </c>
      <c r="P59" s="70">
        <f>'TRA_Inv EU28'!P59-'TRA_Inv UK'!P59</f>
        <v>0</v>
      </c>
      <c r="Q59" s="70">
        <f>'TRA_Inv EU28'!Q59-'TRA_Inv UK'!Q59</f>
        <v>0</v>
      </c>
      <c r="R59" s="70">
        <f>'TRA_Inv EU28'!R59-'TRA_Inv UK'!R59</f>
        <v>0</v>
      </c>
      <c r="S59" s="70">
        <f>'TRA_Inv EU28'!S59-'TRA_Inv UK'!S59</f>
        <v>0</v>
      </c>
      <c r="T59" s="70">
        <f>'TRA_Inv EU28'!T59-'TRA_Inv UK'!T59</f>
        <v>0</v>
      </c>
      <c r="U59" s="70">
        <f>'TRA_Inv EU28'!U59-'TRA_Inv UK'!U59</f>
        <v>0</v>
      </c>
      <c r="V59" s="70">
        <f>'TRA_Inv EU28'!V59-'TRA_Inv UK'!V59</f>
        <v>0</v>
      </c>
      <c r="W59" s="70">
        <f>'TRA_Inv EU28'!W59-'TRA_Inv UK'!W59</f>
        <v>0</v>
      </c>
      <c r="X59" s="70">
        <f>'TRA_Inv EU28'!X59-'TRA_Inv UK'!X59</f>
        <v>0</v>
      </c>
      <c r="Y59" s="70">
        <f>'TRA_Inv EU28'!Y59-'TRA_Inv UK'!Y59</f>
        <v>0</v>
      </c>
      <c r="Z59" s="70">
        <f>'TRA_Inv EU28'!Z59-'TRA_Inv UK'!Z59</f>
        <v>0</v>
      </c>
      <c r="AA59" s="70">
        <f>'TRA_Inv EU28'!AA59-'TRA_Inv UK'!AA59</f>
        <v>0</v>
      </c>
      <c r="AB59" s="70">
        <f>'TRA_Inv EU28'!AB59-'TRA_Inv UK'!AB59</f>
        <v>0</v>
      </c>
      <c r="AC59" s="70">
        <f>'TRA_Inv EU28'!AC59-'TRA_Inv UK'!AC59</f>
        <v>0</v>
      </c>
      <c r="AD59" s="70">
        <f>'TRA_Inv EU28'!AD59-'TRA_Inv UK'!AD59</f>
        <v>0</v>
      </c>
      <c r="AE59" s="70">
        <f>'TRA_Inv EU28'!AE59-'TRA_Inv UK'!AE59</f>
        <v>0</v>
      </c>
      <c r="AF59" s="70">
        <f>'TRA_Inv EU28'!AF59-'TRA_Inv UK'!AF59</f>
        <v>0</v>
      </c>
      <c r="AG59" s="70">
        <f>'TRA_Inv EU28'!AG59-'TRA_Inv UK'!AG59</f>
        <v>0</v>
      </c>
      <c r="AH59" s="70">
        <f>'TRA_Inv EU28'!AH59-'TRA_Inv UK'!AH59</f>
        <v>0</v>
      </c>
      <c r="AI59" s="70">
        <f>'TRA_Inv EU28'!AI59-'TRA_Inv UK'!AI59</f>
        <v>0</v>
      </c>
      <c r="AJ59" s="70">
        <f>'TRA_Inv EU28'!AJ59-'TRA_Inv UK'!AJ59</f>
        <v>0</v>
      </c>
      <c r="AK59" s="70">
        <f>'TRA_Inv EU28'!AK59-'TRA_Inv UK'!AK59</f>
        <v>0</v>
      </c>
      <c r="AL59" s="70">
        <f>'TRA_Inv EU28'!AL59-'TRA_Inv UK'!AL59</f>
        <v>0</v>
      </c>
      <c r="AM59" s="70">
        <f>'TRA_Inv EU28'!AM59-'TRA_Inv UK'!AM59</f>
        <v>0</v>
      </c>
      <c r="AN59" s="70">
        <f>'TRA_Inv EU28'!AN59-'TRA_Inv UK'!AN59</f>
        <v>0</v>
      </c>
      <c r="AO59" s="70">
        <f>'TRA_Inv EU28'!AO59-'TRA_Inv UK'!AO59</f>
        <v>0</v>
      </c>
      <c r="AP59" s="70">
        <f>'TRA_Inv EU28'!AP59-'TRA_Inv UK'!AP59</f>
        <v>0</v>
      </c>
      <c r="AQ59" s="70">
        <f>'TRA_Inv EU28'!AQ59-'TRA_Inv UK'!AQ59</f>
        <v>0</v>
      </c>
      <c r="AR59" s="70">
        <f>'TRA_Inv EU28'!AR59-'TRA_Inv UK'!AR59</f>
        <v>0</v>
      </c>
      <c r="AS59" s="70">
        <f>'TRA_Inv EU28'!AS59-'TRA_Inv UK'!AS59</f>
        <v>0</v>
      </c>
      <c r="AT59" s="70">
        <f>'TRA_Inv EU28'!AT59-'TRA_Inv UK'!AT59</f>
        <v>0</v>
      </c>
      <c r="AU59" s="70">
        <f>'TRA_Inv EU28'!AU59-'TRA_Inv UK'!AU59</f>
        <v>0</v>
      </c>
      <c r="AV59" s="70">
        <f>'TRA_Inv EU28'!AV59-'TRA_Inv UK'!AV59</f>
        <v>0</v>
      </c>
      <c r="AW59" s="70">
        <f>'TRA_Inv EU28'!AW59-'TRA_Inv UK'!AW59</f>
        <v>0</v>
      </c>
      <c r="AX59" s="70">
        <f>'TRA_Inv EU28'!AX59-'TRA_Inv UK'!AX59</f>
        <v>0</v>
      </c>
      <c r="AY59" s="70">
        <f>'TRA_Inv EU28'!AY59-'TRA_Inv UK'!AY59</f>
        <v>0</v>
      </c>
      <c r="AZ59" s="70">
        <f>'TRA_Inv EU28'!AZ59-'TRA_Inv UK'!AZ59</f>
        <v>0</v>
      </c>
    </row>
    <row r="60" spans="1:52" hidden="1" x14ac:dyDescent="0.35">
      <c r="A60" s="69"/>
      <c r="B60" s="70"/>
      <c r="C60" s="70">
        <f>'TRA_Inv EU28'!C60-'TRA_Inv UK'!C60</f>
        <v>0</v>
      </c>
      <c r="D60" s="70">
        <f>'TRA_Inv EU28'!D60-'TRA_Inv UK'!D60</f>
        <v>0</v>
      </c>
      <c r="E60" s="70">
        <f>'TRA_Inv EU28'!E60-'TRA_Inv UK'!E60</f>
        <v>0</v>
      </c>
      <c r="F60" s="70">
        <f>'TRA_Inv EU28'!F60-'TRA_Inv UK'!F60</f>
        <v>0</v>
      </c>
      <c r="G60" s="70">
        <f>'TRA_Inv EU28'!G60-'TRA_Inv UK'!G60</f>
        <v>0</v>
      </c>
      <c r="H60" s="70">
        <f>'TRA_Inv EU28'!H60-'TRA_Inv UK'!H60</f>
        <v>0</v>
      </c>
      <c r="I60" s="70">
        <f>'TRA_Inv EU28'!I60-'TRA_Inv UK'!I60</f>
        <v>0</v>
      </c>
      <c r="J60" s="70">
        <f>'TRA_Inv EU28'!J60-'TRA_Inv UK'!J60</f>
        <v>0</v>
      </c>
      <c r="K60" s="70">
        <f>'TRA_Inv EU28'!K60-'TRA_Inv UK'!K60</f>
        <v>0</v>
      </c>
      <c r="L60" s="70">
        <f>'TRA_Inv EU28'!L60-'TRA_Inv UK'!L60</f>
        <v>0</v>
      </c>
      <c r="M60" s="70">
        <f>'TRA_Inv EU28'!M60-'TRA_Inv UK'!M60</f>
        <v>0</v>
      </c>
      <c r="N60" s="70">
        <f>'TRA_Inv EU28'!N60-'TRA_Inv UK'!N60</f>
        <v>0</v>
      </c>
      <c r="O60" s="70">
        <f>'TRA_Inv EU28'!O60-'TRA_Inv UK'!O60</f>
        <v>0</v>
      </c>
      <c r="P60" s="70">
        <f>'TRA_Inv EU28'!P60-'TRA_Inv UK'!P60</f>
        <v>0</v>
      </c>
      <c r="Q60" s="70">
        <f>'TRA_Inv EU28'!Q60-'TRA_Inv UK'!Q60</f>
        <v>0</v>
      </c>
      <c r="R60" s="70">
        <f>'TRA_Inv EU28'!R60-'TRA_Inv UK'!R60</f>
        <v>0</v>
      </c>
      <c r="S60" s="70">
        <f>'TRA_Inv EU28'!S60-'TRA_Inv UK'!S60</f>
        <v>0</v>
      </c>
      <c r="T60" s="70">
        <f>'TRA_Inv EU28'!T60-'TRA_Inv UK'!T60</f>
        <v>0</v>
      </c>
      <c r="U60" s="70">
        <f>'TRA_Inv EU28'!U60-'TRA_Inv UK'!U60</f>
        <v>0</v>
      </c>
      <c r="V60" s="70">
        <f>'TRA_Inv EU28'!V60-'TRA_Inv UK'!V60</f>
        <v>0</v>
      </c>
      <c r="W60" s="70">
        <f>'TRA_Inv EU28'!W60-'TRA_Inv UK'!W60</f>
        <v>0</v>
      </c>
      <c r="X60" s="70">
        <f>'TRA_Inv EU28'!X60-'TRA_Inv UK'!X60</f>
        <v>0</v>
      </c>
      <c r="Y60" s="70">
        <f>'TRA_Inv EU28'!Y60-'TRA_Inv UK'!Y60</f>
        <v>0</v>
      </c>
      <c r="Z60" s="70">
        <f>'TRA_Inv EU28'!Z60-'TRA_Inv UK'!Z60</f>
        <v>0</v>
      </c>
      <c r="AA60" s="70">
        <f>'TRA_Inv EU28'!AA60-'TRA_Inv UK'!AA60</f>
        <v>0</v>
      </c>
      <c r="AB60" s="70">
        <f>'TRA_Inv EU28'!AB60-'TRA_Inv UK'!AB60</f>
        <v>0</v>
      </c>
      <c r="AC60" s="70">
        <f>'TRA_Inv EU28'!AC60-'TRA_Inv UK'!AC60</f>
        <v>0</v>
      </c>
      <c r="AD60" s="70">
        <f>'TRA_Inv EU28'!AD60-'TRA_Inv UK'!AD60</f>
        <v>0</v>
      </c>
      <c r="AE60" s="70">
        <f>'TRA_Inv EU28'!AE60-'TRA_Inv UK'!AE60</f>
        <v>0</v>
      </c>
      <c r="AF60" s="70">
        <f>'TRA_Inv EU28'!AF60-'TRA_Inv UK'!AF60</f>
        <v>0</v>
      </c>
      <c r="AG60" s="70">
        <f>'TRA_Inv EU28'!AG60-'TRA_Inv UK'!AG60</f>
        <v>0</v>
      </c>
      <c r="AH60" s="70">
        <f>'TRA_Inv EU28'!AH60-'TRA_Inv UK'!AH60</f>
        <v>0</v>
      </c>
      <c r="AI60" s="70">
        <f>'TRA_Inv EU28'!AI60-'TRA_Inv UK'!AI60</f>
        <v>0</v>
      </c>
      <c r="AJ60" s="70">
        <f>'TRA_Inv EU28'!AJ60-'TRA_Inv UK'!AJ60</f>
        <v>0</v>
      </c>
      <c r="AK60" s="70">
        <f>'TRA_Inv EU28'!AK60-'TRA_Inv UK'!AK60</f>
        <v>0</v>
      </c>
      <c r="AL60" s="70">
        <f>'TRA_Inv EU28'!AL60-'TRA_Inv UK'!AL60</f>
        <v>0</v>
      </c>
      <c r="AM60" s="70">
        <f>'TRA_Inv EU28'!AM60-'TRA_Inv UK'!AM60</f>
        <v>0</v>
      </c>
      <c r="AN60" s="70">
        <f>'TRA_Inv EU28'!AN60-'TRA_Inv UK'!AN60</f>
        <v>0</v>
      </c>
      <c r="AO60" s="70">
        <f>'TRA_Inv EU28'!AO60-'TRA_Inv UK'!AO60</f>
        <v>0</v>
      </c>
      <c r="AP60" s="70">
        <f>'TRA_Inv EU28'!AP60-'TRA_Inv UK'!AP60</f>
        <v>0</v>
      </c>
      <c r="AQ60" s="70">
        <f>'TRA_Inv EU28'!AQ60-'TRA_Inv UK'!AQ60</f>
        <v>0</v>
      </c>
      <c r="AR60" s="70">
        <f>'TRA_Inv EU28'!AR60-'TRA_Inv UK'!AR60</f>
        <v>0</v>
      </c>
      <c r="AS60" s="70">
        <f>'TRA_Inv EU28'!AS60-'TRA_Inv UK'!AS60</f>
        <v>0</v>
      </c>
      <c r="AT60" s="70">
        <f>'TRA_Inv EU28'!AT60-'TRA_Inv UK'!AT60</f>
        <v>0</v>
      </c>
      <c r="AU60" s="70">
        <f>'TRA_Inv EU28'!AU60-'TRA_Inv UK'!AU60</f>
        <v>0</v>
      </c>
      <c r="AV60" s="70">
        <f>'TRA_Inv EU28'!AV60-'TRA_Inv UK'!AV60</f>
        <v>0</v>
      </c>
      <c r="AW60" s="70">
        <f>'TRA_Inv EU28'!AW60-'TRA_Inv UK'!AW60</f>
        <v>0</v>
      </c>
      <c r="AX60" s="70">
        <f>'TRA_Inv EU28'!AX60-'TRA_Inv UK'!AX60</f>
        <v>0</v>
      </c>
      <c r="AY60" s="70">
        <f>'TRA_Inv EU28'!AY60-'TRA_Inv UK'!AY60</f>
        <v>0</v>
      </c>
      <c r="AZ60" s="70">
        <f>'TRA_Inv EU28'!AZ60-'TRA_Inv UK'!AZ60</f>
        <v>0</v>
      </c>
    </row>
    <row r="61" spans="1:52" hidden="1" x14ac:dyDescent="0.35">
      <c r="A61" s="69"/>
      <c r="B61" s="70"/>
      <c r="C61" s="70">
        <f>'TRA_Inv EU28'!C61-'TRA_Inv UK'!C61</f>
        <v>0</v>
      </c>
      <c r="D61" s="70">
        <f>'TRA_Inv EU28'!D61-'TRA_Inv UK'!D61</f>
        <v>0</v>
      </c>
      <c r="E61" s="70">
        <f>'TRA_Inv EU28'!E61-'TRA_Inv UK'!E61</f>
        <v>0</v>
      </c>
      <c r="F61" s="70">
        <f>'TRA_Inv EU28'!F61-'TRA_Inv UK'!F61</f>
        <v>0</v>
      </c>
      <c r="G61" s="70">
        <f>'TRA_Inv EU28'!G61-'TRA_Inv UK'!G61</f>
        <v>0</v>
      </c>
      <c r="H61" s="70">
        <f>'TRA_Inv EU28'!H61-'TRA_Inv UK'!H61</f>
        <v>0</v>
      </c>
      <c r="I61" s="70">
        <f>'TRA_Inv EU28'!I61-'TRA_Inv UK'!I61</f>
        <v>0</v>
      </c>
      <c r="J61" s="70">
        <f>'TRA_Inv EU28'!J61-'TRA_Inv UK'!J61</f>
        <v>0</v>
      </c>
      <c r="K61" s="70">
        <f>'TRA_Inv EU28'!K61-'TRA_Inv UK'!K61</f>
        <v>0</v>
      </c>
      <c r="L61" s="70">
        <f>'TRA_Inv EU28'!L61-'TRA_Inv UK'!L61</f>
        <v>0</v>
      </c>
      <c r="M61" s="70">
        <f>'TRA_Inv EU28'!M61-'TRA_Inv UK'!M61</f>
        <v>0</v>
      </c>
      <c r="N61" s="70">
        <f>'TRA_Inv EU28'!N61-'TRA_Inv UK'!N61</f>
        <v>0</v>
      </c>
      <c r="O61" s="70">
        <f>'TRA_Inv EU28'!O61-'TRA_Inv UK'!O61</f>
        <v>0</v>
      </c>
      <c r="P61" s="70">
        <f>'TRA_Inv EU28'!P61-'TRA_Inv UK'!P61</f>
        <v>0</v>
      </c>
      <c r="Q61" s="70">
        <f>'TRA_Inv EU28'!Q61-'TRA_Inv UK'!Q61</f>
        <v>0</v>
      </c>
      <c r="R61" s="70">
        <f>'TRA_Inv EU28'!R61-'TRA_Inv UK'!R61</f>
        <v>0</v>
      </c>
      <c r="S61" s="70">
        <f>'TRA_Inv EU28'!S61-'TRA_Inv UK'!S61</f>
        <v>0</v>
      </c>
      <c r="T61" s="70">
        <f>'TRA_Inv EU28'!T61-'TRA_Inv UK'!T61</f>
        <v>0</v>
      </c>
      <c r="U61" s="70">
        <f>'TRA_Inv EU28'!U61-'TRA_Inv UK'!U61</f>
        <v>0</v>
      </c>
      <c r="V61" s="70">
        <f>'TRA_Inv EU28'!V61-'TRA_Inv UK'!V61</f>
        <v>0</v>
      </c>
      <c r="W61" s="70">
        <f>'TRA_Inv EU28'!W61-'TRA_Inv UK'!W61</f>
        <v>0</v>
      </c>
      <c r="X61" s="70">
        <f>'TRA_Inv EU28'!X61-'TRA_Inv UK'!X61</f>
        <v>0</v>
      </c>
      <c r="Y61" s="70">
        <f>'TRA_Inv EU28'!Y61-'TRA_Inv UK'!Y61</f>
        <v>0</v>
      </c>
      <c r="Z61" s="70">
        <f>'TRA_Inv EU28'!Z61-'TRA_Inv UK'!Z61</f>
        <v>0</v>
      </c>
      <c r="AA61" s="70">
        <f>'TRA_Inv EU28'!AA61-'TRA_Inv UK'!AA61</f>
        <v>0</v>
      </c>
      <c r="AB61" s="70">
        <f>'TRA_Inv EU28'!AB61-'TRA_Inv UK'!AB61</f>
        <v>0</v>
      </c>
      <c r="AC61" s="70">
        <f>'TRA_Inv EU28'!AC61-'TRA_Inv UK'!AC61</f>
        <v>0</v>
      </c>
      <c r="AD61" s="70">
        <f>'TRA_Inv EU28'!AD61-'TRA_Inv UK'!AD61</f>
        <v>0</v>
      </c>
      <c r="AE61" s="70">
        <f>'TRA_Inv EU28'!AE61-'TRA_Inv UK'!AE61</f>
        <v>0</v>
      </c>
      <c r="AF61" s="70">
        <f>'TRA_Inv EU28'!AF61-'TRA_Inv UK'!AF61</f>
        <v>0</v>
      </c>
      <c r="AG61" s="70">
        <f>'TRA_Inv EU28'!AG61-'TRA_Inv UK'!AG61</f>
        <v>0</v>
      </c>
      <c r="AH61" s="70">
        <f>'TRA_Inv EU28'!AH61-'TRA_Inv UK'!AH61</f>
        <v>0</v>
      </c>
      <c r="AI61" s="70">
        <f>'TRA_Inv EU28'!AI61-'TRA_Inv UK'!AI61</f>
        <v>0</v>
      </c>
      <c r="AJ61" s="70">
        <f>'TRA_Inv EU28'!AJ61-'TRA_Inv UK'!AJ61</f>
        <v>0</v>
      </c>
      <c r="AK61" s="70">
        <f>'TRA_Inv EU28'!AK61-'TRA_Inv UK'!AK61</f>
        <v>0</v>
      </c>
      <c r="AL61" s="70">
        <f>'TRA_Inv EU28'!AL61-'TRA_Inv UK'!AL61</f>
        <v>0</v>
      </c>
      <c r="AM61" s="70">
        <f>'TRA_Inv EU28'!AM61-'TRA_Inv UK'!AM61</f>
        <v>0</v>
      </c>
      <c r="AN61" s="70">
        <f>'TRA_Inv EU28'!AN61-'TRA_Inv UK'!AN61</f>
        <v>0</v>
      </c>
      <c r="AO61" s="70">
        <f>'TRA_Inv EU28'!AO61-'TRA_Inv UK'!AO61</f>
        <v>0</v>
      </c>
      <c r="AP61" s="70">
        <f>'TRA_Inv EU28'!AP61-'TRA_Inv UK'!AP61</f>
        <v>0</v>
      </c>
      <c r="AQ61" s="70">
        <f>'TRA_Inv EU28'!AQ61-'TRA_Inv UK'!AQ61</f>
        <v>0</v>
      </c>
      <c r="AR61" s="70">
        <f>'TRA_Inv EU28'!AR61-'TRA_Inv UK'!AR61</f>
        <v>0</v>
      </c>
      <c r="AS61" s="70">
        <f>'TRA_Inv EU28'!AS61-'TRA_Inv UK'!AS61</f>
        <v>0</v>
      </c>
      <c r="AT61" s="70">
        <f>'TRA_Inv EU28'!AT61-'TRA_Inv UK'!AT61</f>
        <v>0</v>
      </c>
      <c r="AU61" s="70">
        <f>'TRA_Inv EU28'!AU61-'TRA_Inv UK'!AU61</f>
        <v>0</v>
      </c>
      <c r="AV61" s="70">
        <f>'TRA_Inv EU28'!AV61-'TRA_Inv UK'!AV61</f>
        <v>0</v>
      </c>
      <c r="AW61" s="70">
        <f>'TRA_Inv EU28'!AW61-'TRA_Inv UK'!AW61</f>
        <v>0</v>
      </c>
      <c r="AX61" s="70">
        <f>'TRA_Inv EU28'!AX61-'TRA_Inv UK'!AX61</f>
        <v>0</v>
      </c>
      <c r="AY61" s="70">
        <f>'TRA_Inv EU28'!AY61-'TRA_Inv UK'!AY61</f>
        <v>0</v>
      </c>
      <c r="AZ61" s="70">
        <f>'TRA_Inv EU28'!AZ61-'TRA_Inv UK'!AZ61</f>
        <v>0</v>
      </c>
    </row>
    <row r="62" spans="1:52" x14ac:dyDescent="0.35">
      <c r="A62" s="67" t="s">
        <v>882</v>
      </c>
      <c r="B62" s="68"/>
      <c r="C62" s="68">
        <f>'TRA_Inv EU28'!C62-'TRA_Inv UK'!C62</f>
        <v>0</v>
      </c>
      <c r="D62" s="68">
        <f>'TRA_Inv EU28'!D62-'TRA_Inv UK'!D62</f>
        <v>0</v>
      </c>
      <c r="E62" s="68">
        <f>'TRA_Inv EU28'!E62-'TRA_Inv UK'!E62</f>
        <v>0</v>
      </c>
      <c r="F62" s="68">
        <f>'TRA_Inv EU28'!F62-'TRA_Inv UK'!F62</f>
        <v>0</v>
      </c>
      <c r="G62" s="68">
        <f>'TRA_Inv EU28'!G62-'TRA_Inv UK'!G62</f>
        <v>0</v>
      </c>
      <c r="H62" s="68">
        <f>'TRA_Inv EU28'!H62-'TRA_Inv UK'!H62</f>
        <v>0</v>
      </c>
      <c r="I62" s="68">
        <f>'TRA_Inv EU28'!I62-'TRA_Inv UK'!I62</f>
        <v>0</v>
      </c>
      <c r="J62" s="68">
        <f>'TRA_Inv EU28'!J62-'TRA_Inv UK'!J62</f>
        <v>132</v>
      </c>
      <c r="K62" s="68">
        <f>'TRA_Inv EU28'!K62-'TRA_Inv UK'!K62</f>
        <v>33</v>
      </c>
      <c r="L62" s="68">
        <f>'TRA_Inv EU28'!L62-'TRA_Inv UK'!L62</f>
        <v>224</v>
      </c>
      <c r="M62" s="68">
        <f>'TRA_Inv EU28'!M62-'TRA_Inv UK'!M62</f>
        <v>224</v>
      </c>
      <c r="N62" s="68">
        <f>'TRA_Inv EU28'!N62-'TRA_Inv UK'!N62</f>
        <v>6219</v>
      </c>
      <c r="O62" s="68">
        <f>'TRA_Inv EU28'!O62-'TRA_Inv UK'!O62</f>
        <v>24283</v>
      </c>
      <c r="P62" s="68">
        <f>'TRA_Inv EU28'!P62-'TRA_Inv UK'!P62</f>
        <v>55710</v>
      </c>
      <c r="Q62" s="68">
        <f>'TRA_Inv EU28'!Q62-'TRA_Inv UK'!Q62</f>
        <v>72812</v>
      </c>
      <c r="R62" s="68">
        <f>'TRA_Inv EU28'!R62-'TRA_Inv UK'!R62</f>
        <v>91167</v>
      </c>
      <c r="S62" s="68">
        <f>'TRA_Inv EU28'!S62-'TRA_Inv UK'!S62</f>
        <v>109786</v>
      </c>
      <c r="T62" s="68">
        <f>'TRA_Inv EU28'!T62-'TRA_Inv UK'!T62</f>
        <v>127947</v>
      </c>
      <c r="U62" s="68">
        <f>'TRA_Inv EU28'!U62-'TRA_Inv UK'!U62</f>
        <v>170922</v>
      </c>
      <c r="V62" s="68">
        <f>'TRA_Inv EU28'!V62-'TRA_Inv UK'!V62</f>
        <v>223506</v>
      </c>
      <c r="W62" s="68">
        <f>'TRA_Inv EU28'!W62-'TRA_Inv UK'!W62</f>
        <v>678472</v>
      </c>
      <c r="X62" s="68">
        <f>'TRA_Inv EU28'!X62-'TRA_Inv UK'!X62</f>
        <v>918085</v>
      </c>
      <c r="Y62" s="68">
        <f>'TRA_Inv EU28'!Y62-'TRA_Inv UK'!Y62</f>
        <v>1163962</v>
      </c>
      <c r="Z62" s="68">
        <f>'TRA_Inv EU28'!Z62-'TRA_Inv UK'!Z62</f>
        <v>1282069</v>
      </c>
      <c r="AA62" s="68">
        <f>'TRA_Inv EU28'!AA62-'TRA_Inv UK'!AA62</f>
        <v>1390147</v>
      </c>
      <c r="AB62" s="68">
        <f>'TRA_Inv EU28'!AB62-'TRA_Inv UK'!AB62</f>
        <v>1419705</v>
      </c>
      <c r="AC62" s="68">
        <f>'TRA_Inv EU28'!AC62-'TRA_Inv UK'!AC62</f>
        <v>1484297</v>
      </c>
      <c r="AD62" s="68">
        <f>'TRA_Inv EU28'!AD62-'TRA_Inv UK'!AD62</f>
        <v>1510063</v>
      </c>
      <c r="AE62" s="68">
        <f>'TRA_Inv EU28'!AE62-'TRA_Inv UK'!AE62</f>
        <v>1556338</v>
      </c>
      <c r="AF62" s="68">
        <f>'TRA_Inv EU28'!AF62-'TRA_Inv UK'!AF62</f>
        <v>1695210</v>
      </c>
      <c r="AG62" s="68">
        <f>'TRA_Inv EU28'!AG62-'TRA_Inv UK'!AG62</f>
        <v>1834853</v>
      </c>
      <c r="AH62" s="68">
        <f>'TRA_Inv EU28'!AH62-'TRA_Inv UK'!AH62</f>
        <v>1997878</v>
      </c>
      <c r="AI62" s="68">
        <f>'TRA_Inv EU28'!AI62-'TRA_Inv UK'!AI62</f>
        <v>2166677</v>
      </c>
      <c r="AJ62" s="68">
        <f>'TRA_Inv EU28'!AJ62-'TRA_Inv UK'!AJ62</f>
        <v>2337253</v>
      </c>
      <c r="AK62" s="68">
        <f>'TRA_Inv EU28'!AK62-'TRA_Inv UK'!AK62</f>
        <v>2495151</v>
      </c>
      <c r="AL62" s="68">
        <f>'TRA_Inv EU28'!AL62-'TRA_Inv UK'!AL62</f>
        <v>2637493</v>
      </c>
      <c r="AM62" s="68">
        <f>'TRA_Inv EU28'!AM62-'TRA_Inv UK'!AM62</f>
        <v>2754476</v>
      </c>
      <c r="AN62" s="68">
        <f>'TRA_Inv EU28'!AN62-'TRA_Inv UK'!AN62</f>
        <v>2849386</v>
      </c>
      <c r="AO62" s="68">
        <f>'TRA_Inv EU28'!AO62-'TRA_Inv UK'!AO62</f>
        <v>2909175</v>
      </c>
      <c r="AP62" s="68">
        <f>'TRA_Inv EU28'!AP62-'TRA_Inv UK'!AP62</f>
        <v>2944355</v>
      </c>
      <c r="AQ62" s="68">
        <f>'TRA_Inv EU28'!AQ62-'TRA_Inv UK'!AQ62</f>
        <v>2943380</v>
      </c>
      <c r="AR62" s="68">
        <f>'TRA_Inv EU28'!AR62-'TRA_Inv UK'!AR62</f>
        <v>2908758</v>
      </c>
      <c r="AS62" s="68">
        <f>'TRA_Inv EU28'!AS62-'TRA_Inv UK'!AS62</f>
        <v>2853109</v>
      </c>
      <c r="AT62" s="68">
        <f>'TRA_Inv EU28'!AT62-'TRA_Inv UK'!AT62</f>
        <v>2782034</v>
      </c>
      <c r="AU62" s="68">
        <f>'TRA_Inv EU28'!AU62-'TRA_Inv UK'!AU62</f>
        <v>2704547</v>
      </c>
      <c r="AV62" s="68">
        <f>'TRA_Inv EU28'!AV62-'TRA_Inv UK'!AV62</f>
        <v>2614569</v>
      </c>
      <c r="AW62" s="68">
        <f>'TRA_Inv EU28'!AW62-'TRA_Inv UK'!AW62</f>
        <v>2521244</v>
      </c>
      <c r="AX62" s="68">
        <f>'TRA_Inv EU28'!AX62-'TRA_Inv UK'!AX62</f>
        <v>2423222</v>
      </c>
      <c r="AY62" s="68">
        <f>'TRA_Inv EU28'!AY62-'TRA_Inv UK'!AY62</f>
        <v>2329111</v>
      </c>
      <c r="AZ62" s="68">
        <f>'TRA_Inv EU28'!AZ62-'TRA_Inv UK'!AZ62</f>
        <v>2241944</v>
      </c>
    </row>
    <row r="63" spans="1:52" x14ac:dyDescent="0.35">
      <c r="A63" s="69" t="s">
        <v>889</v>
      </c>
      <c r="B63" s="70"/>
      <c r="C63" s="70">
        <f>'TRA_Inv EU28'!C63-'TRA_Inv UK'!C63</f>
        <v>0</v>
      </c>
      <c r="D63" s="70">
        <f>'TRA_Inv EU28'!D63-'TRA_Inv UK'!D63</f>
        <v>0</v>
      </c>
      <c r="E63" s="70">
        <f>'TRA_Inv EU28'!E63-'TRA_Inv UK'!E63</f>
        <v>0</v>
      </c>
      <c r="F63" s="70">
        <f>'TRA_Inv EU28'!F63-'TRA_Inv UK'!F63</f>
        <v>0</v>
      </c>
      <c r="G63" s="70">
        <f>'TRA_Inv EU28'!G63-'TRA_Inv UK'!G63</f>
        <v>0</v>
      </c>
      <c r="H63" s="70">
        <f>'TRA_Inv EU28'!H63-'TRA_Inv UK'!H63</f>
        <v>0</v>
      </c>
      <c r="I63" s="70">
        <f>'TRA_Inv EU28'!I63-'TRA_Inv UK'!I63</f>
        <v>0</v>
      </c>
      <c r="J63" s="70">
        <f>'TRA_Inv EU28'!J63-'TRA_Inv UK'!J63</f>
        <v>0</v>
      </c>
      <c r="K63" s="70">
        <f>'TRA_Inv EU28'!K63-'TRA_Inv UK'!K63</f>
        <v>0</v>
      </c>
      <c r="L63" s="70">
        <f>'TRA_Inv EU28'!L63-'TRA_Inv UK'!L63</f>
        <v>0</v>
      </c>
      <c r="M63" s="70">
        <f>'TRA_Inv EU28'!M63-'TRA_Inv UK'!M63</f>
        <v>0</v>
      </c>
      <c r="N63" s="70">
        <f>'TRA_Inv EU28'!N63-'TRA_Inv UK'!N63</f>
        <v>0</v>
      </c>
      <c r="O63" s="70">
        <f>'TRA_Inv EU28'!O63-'TRA_Inv UK'!O63</f>
        <v>0</v>
      </c>
      <c r="P63" s="70">
        <f>'TRA_Inv EU28'!P63-'TRA_Inv UK'!P63</f>
        <v>0</v>
      </c>
      <c r="Q63" s="70">
        <f>'TRA_Inv EU28'!Q63-'TRA_Inv UK'!Q63</f>
        <v>0</v>
      </c>
      <c r="R63" s="70">
        <f>'TRA_Inv EU28'!R63-'TRA_Inv UK'!R63</f>
        <v>0</v>
      </c>
      <c r="S63" s="70">
        <f>'TRA_Inv EU28'!S63-'TRA_Inv UK'!S63</f>
        <v>0</v>
      </c>
      <c r="T63" s="70">
        <f>'TRA_Inv EU28'!T63-'TRA_Inv UK'!T63</f>
        <v>0</v>
      </c>
      <c r="U63" s="70">
        <f>'TRA_Inv EU28'!U63-'TRA_Inv UK'!U63</f>
        <v>0</v>
      </c>
      <c r="V63" s="70">
        <f>'TRA_Inv EU28'!V63-'TRA_Inv UK'!V63</f>
        <v>0</v>
      </c>
      <c r="W63" s="70">
        <f>'TRA_Inv EU28'!W63-'TRA_Inv UK'!W63</f>
        <v>0</v>
      </c>
      <c r="X63" s="70">
        <f>'TRA_Inv EU28'!X63-'TRA_Inv UK'!X63</f>
        <v>0</v>
      </c>
      <c r="Y63" s="70">
        <f>'TRA_Inv EU28'!Y63-'TRA_Inv UK'!Y63</f>
        <v>0</v>
      </c>
      <c r="Z63" s="70">
        <f>'TRA_Inv EU28'!Z63-'TRA_Inv UK'!Z63</f>
        <v>0</v>
      </c>
      <c r="AA63" s="70">
        <f>'TRA_Inv EU28'!AA63-'TRA_Inv UK'!AA63</f>
        <v>0</v>
      </c>
      <c r="AB63" s="70">
        <f>'TRA_Inv EU28'!AB63-'TRA_Inv UK'!AB63</f>
        <v>0</v>
      </c>
      <c r="AC63" s="70">
        <f>'TRA_Inv EU28'!AC63-'TRA_Inv UK'!AC63</f>
        <v>0</v>
      </c>
      <c r="AD63" s="70">
        <f>'TRA_Inv EU28'!AD63-'TRA_Inv UK'!AD63</f>
        <v>0</v>
      </c>
      <c r="AE63" s="70">
        <f>'TRA_Inv EU28'!AE63-'TRA_Inv UK'!AE63</f>
        <v>0</v>
      </c>
      <c r="AF63" s="70">
        <f>'TRA_Inv EU28'!AF63-'TRA_Inv UK'!AF63</f>
        <v>0</v>
      </c>
      <c r="AG63" s="70">
        <f>'TRA_Inv EU28'!AG63-'TRA_Inv UK'!AG63</f>
        <v>0</v>
      </c>
      <c r="AH63" s="70">
        <f>'TRA_Inv EU28'!AH63-'TRA_Inv UK'!AH63</f>
        <v>0</v>
      </c>
      <c r="AI63" s="70">
        <f>'TRA_Inv EU28'!AI63-'TRA_Inv UK'!AI63</f>
        <v>0</v>
      </c>
      <c r="AJ63" s="70">
        <f>'TRA_Inv EU28'!AJ63-'TRA_Inv UK'!AJ63</f>
        <v>0</v>
      </c>
      <c r="AK63" s="70">
        <f>'TRA_Inv EU28'!AK63-'TRA_Inv UK'!AK63</f>
        <v>0</v>
      </c>
      <c r="AL63" s="70">
        <f>'TRA_Inv EU28'!AL63-'TRA_Inv UK'!AL63</f>
        <v>0</v>
      </c>
      <c r="AM63" s="70">
        <f>'TRA_Inv EU28'!AM63-'TRA_Inv UK'!AM63</f>
        <v>0</v>
      </c>
      <c r="AN63" s="70">
        <f>'TRA_Inv EU28'!AN63-'TRA_Inv UK'!AN63</f>
        <v>0</v>
      </c>
      <c r="AO63" s="70">
        <f>'TRA_Inv EU28'!AO63-'TRA_Inv UK'!AO63</f>
        <v>0</v>
      </c>
      <c r="AP63" s="70">
        <f>'TRA_Inv EU28'!AP63-'TRA_Inv UK'!AP63</f>
        <v>0</v>
      </c>
      <c r="AQ63" s="70">
        <f>'TRA_Inv EU28'!AQ63-'TRA_Inv UK'!AQ63</f>
        <v>0</v>
      </c>
      <c r="AR63" s="70">
        <f>'TRA_Inv EU28'!AR63-'TRA_Inv UK'!AR63</f>
        <v>0</v>
      </c>
      <c r="AS63" s="70">
        <f>'TRA_Inv EU28'!AS63-'TRA_Inv UK'!AS63</f>
        <v>0</v>
      </c>
      <c r="AT63" s="70">
        <f>'TRA_Inv EU28'!AT63-'TRA_Inv UK'!AT63</f>
        <v>0</v>
      </c>
      <c r="AU63" s="70">
        <f>'TRA_Inv EU28'!AU63-'TRA_Inv UK'!AU63</f>
        <v>0</v>
      </c>
      <c r="AV63" s="70">
        <f>'TRA_Inv EU28'!AV63-'TRA_Inv UK'!AV63</f>
        <v>0</v>
      </c>
      <c r="AW63" s="70">
        <f>'TRA_Inv EU28'!AW63-'TRA_Inv UK'!AW63</f>
        <v>0</v>
      </c>
      <c r="AX63" s="70">
        <f>'TRA_Inv EU28'!AX63-'TRA_Inv UK'!AX63</f>
        <v>0</v>
      </c>
      <c r="AY63" s="70">
        <f>'TRA_Inv EU28'!AY63-'TRA_Inv UK'!AY63</f>
        <v>0</v>
      </c>
      <c r="AZ63" s="70">
        <f>'TRA_Inv EU28'!AZ63-'TRA_Inv UK'!AZ63</f>
        <v>0</v>
      </c>
    </row>
    <row r="64" spans="1:52" x14ac:dyDescent="0.35">
      <c r="A64" s="69" t="s">
        <v>879</v>
      </c>
      <c r="B64" s="70"/>
      <c r="C64" s="70">
        <f>'TRA_Inv EU28'!C64-'TRA_Inv UK'!C64</f>
        <v>0</v>
      </c>
      <c r="D64" s="70">
        <f>'TRA_Inv EU28'!D64-'TRA_Inv UK'!D64</f>
        <v>0</v>
      </c>
      <c r="E64" s="70">
        <f>'TRA_Inv EU28'!E64-'TRA_Inv UK'!E64</f>
        <v>0</v>
      </c>
      <c r="F64" s="70">
        <f>'TRA_Inv EU28'!F64-'TRA_Inv UK'!F64</f>
        <v>0</v>
      </c>
      <c r="G64" s="70">
        <f>'TRA_Inv EU28'!G64-'TRA_Inv UK'!G64</f>
        <v>0</v>
      </c>
      <c r="H64" s="70">
        <f>'TRA_Inv EU28'!H64-'TRA_Inv UK'!H64</f>
        <v>0</v>
      </c>
      <c r="I64" s="70">
        <f>'TRA_Inv EU28'!I64-'TRA_Inv UK'!I64</f>
        <v>0</v>
      </c>
      <c r="J64" s="70">
        <f>'TRA_Inv EU28'!J64-'TRA_Inv UK'!J64</f>
        <v>132</v>
      </c>
      <c r="K64" s="70">
        <f>'TRA_Inv EU28'!K64-'TRA_Inv UK'!K64</f>
        <v>33</v>
      </c>
      <c r="L64" s="70">
        <f>'TRA_Inv EU28'!L64-'TRA_Inv UK'!L64</f>
        <v>224</v>
      </c>
      <c r="M64" s="70">
        <f>'TRA_Inv EU28'!M64-'TRA_Inv UK'!M64</f>
        <v>224</v>
      </c>
      <c r="N64" s="70">
        <f>'TRA_Inv EU28'!N64-'TRA_Inv UK'!N64</f>
        <v>6219</v>
      </c>
      <c r="O64" s="70">
        <f>'TRA_Inv EU28'!O64-'TRA_Inv UK'!O64</f>
        <v>24283</v>
      </c>
      <c r="P64" s="70">
        <f>'TRA_Inv EU28'!P64-'TRA_Inv UK'!P64</f>
        <v>55710</v>
      </c>
      <c r="Q64" s="70">
        <f>'TRA_Inv EU28'!Q64-'TRA_Inv UK'!Q64</f>
        <v>72812</v>
      </c>
      <c r="R64" s="70">
        <f>'TRA_Inv EU28'!R64-'TRA_Inv UK'!R64</f>
        <v>91167</v>
      </c>
      <c r="S64" s="70">
        <f>'TRA_Inv EU28'!S64-'TRA_Inv UK'!S64</f>
        <v>109786</v>
      </c>
      <c r="T64" s="70">
        <f>'TRA_Inv EU28'!T64-'TRA_Inv UK'!T64</f>
        <v>127947</v>
      </c>
      <c r="U64" s="70">
        <f>'TRA_Inv EU28'!U64-'TRA_Inv UK'!U64</f>
        <v>170922</v>
      </c>
      <c r="V64" s="70">
        <f>'TRA_Inv EU28'!V64-'TRA_Inv UK'!V64</f>
        <v>223506</v>
      </c>
      <c r="W64" s="70">
        <f>'TRA_Inv EU28'!W64-'TRA_Inv UK'!W64</f>
        <v>678471</v>
      </c>
      <c r="X64" s="70">
        <f>'TRA_Inv EU28'!X64-'TRA_Inv UK'!X64</f>
        <v>918083</v>
      </c>
      <c r="Y64" s="70">
        <f>'TRA_Inv EU28'!Y64-'TRA_Inv UK'!Y64</f>
        <v>1163959</v>
      </c>
      <c r="Z64" s="70">
        <f>'TRA_Inv EU28'!Z64-'TRA_Inv UK'!Z64</f>
        <v>1282065</v>
      </c>
      <c r="AA64" s="70">
        <f>'TRA_Inv EU28'!AA64-'TRA_Inv UK'!AA64</f>
        <v>1390143</v>
      </c>
      <c r="AB64" s="70">
        <f>'TRA_Inv EU28'!AB64-'TRA_Inv UK'!AB64</f>
        <v>1419701</v>
      </c>
      <c r="AC64" s="70">
        <f>'TRA_Inv EU28'!AC64-'TRA_Inv UK'!AC64</f>
        <v>1484293</v>
      </c>
      <c r="AD64" s="70">
        <f>'TRA_Inv EU28'!AD64-'TRA_Inv UK'!AD64</f>
        <v>1510059</v>
      </c>
      <c r="AE64" s="70">
        <f>'TRA_Inv EU28'!AE64-'TRA_Inv UK'!AE64</f>
        <v>1556334</v>
      </c>
      <c r="AF64" s="70">
        <f>'TRA_Inv EU28'!AF64-'TRA_Inv UK'!AF64</f>
        <v>1695205</v>
      </c>
      <c r="AG64" s="70">
        <f>'TRA_Inv EU28'!AG64-'TRA_Inv UK'!AG64</f>
        <v>1834847</v>
      </c>
      <c r="AH64" s="70">
        <f>'TRA_Inv EU28'!AH64-'TRA_Inv UK'!AH64</f>
        <v>1997872</v>
      </c>
      <c r="AI64" s="70">
        <f>'TRA_Inv EU28'!AI64-'TRA_Inv UK'!AI64</f>
        <v>2166670</v>
      </c>
      <c r="AJ64" s="70">
        <f>'TRA_Inv EU28'!AJ64-'TRA_Inv UK'!AJ64</f>
        <v>2337246</v>
      </c>
      <c r="AK64" s="70">
        <f>'TRA_Inv EU28'!AK64-'TRA_Inv UK'!AK64</f>
        <v>2495143</v>
      </c>
      <c r="AL64" s="70">
        <f>'TRA_Inv EU28'!AL64-'TRA_Inv UK'!AL64</f>
        <v>2637485</v>
      </c>
      <c r="AM64" s="70">
        <f>'TRA_Inv EU28'!AM64-'TRA_Inv UK'!AM64</f>
        <v>2754468</v>
      </c>
      <c r="AN64" s="70">
        <f>'TRA_Inv EU28'!AN64-'TRA_Inv UK'!AN64</f>
        <v>2849378</v>
      </c>
      <c r="AO64" s="70">
        <f>'TRA_Inv EU28'!AO64-'TRA_Inv UK'!AO64</f>
        <v>2909167</v>
      </c>
      <c r="AP64" s="70">
        <f>'TRA_Inv EU28'!AP64-'TRA_Inv UK'!AP64</f>
        <v>2944347</v>
      </c>
      <c r="AQ64" s="70">
        <f>'TRA_Inv EU28'!AQ64-'TRA_Inv UK'!AQ64</f>
        <v>2943372</v>
      </c>
      <c r="AR64" s="70">
        <f>'TRA_Inv EU28'!AR64-'TRA_Inv UK'!AR64</f>
        <v>2908750</v>
      </c>
      <c r="AS64" s="70">
        <f>'TRA_Inv EU28'!AS64-'TRA_Inv UK'!AS64</f>
        <v>2853101</v>
      </c>
      <c r="AT64" s="70">
        <f>'TRA_Inv EU28'!AT64-'TRA_Inv UK'!AT64</f>
        <v>2782026</v>
      </c>
      <c r="AU64" s="70">
        <f>'TRA_Inv EU28'!AU64-'TRA_Inv UK'!AU64</f>
        <v>2704539</v>
      </c>
      <c r="AV64" s="70">
        <f>'TRA_Inv EU28'!AV64-'TRA_Inv UK'!AV64</f>
        <v>2614561</v>
      </c>
      <c r="AW64" s="70">
        <f>'TRA_Inv EU28'!AW64-'TRA_Inv UK'!AW64</f>
        <v>2521237</v>
      </c>
      <c r="AX64" s="70">
        <f>'TRA_Inv EU28'!AX64-'TRA_Inv UK'!AX64</f>
        <v>2423215</v>
      </c>
      <c r="AY64" s="70">
        <f>'TRA_Inv EU28'!AY64-'TRA_Inv UK'!AY64</f>
        <v>2329105</v>
      </c>
      <c r="AZ64" s="70">
        <f>'TRA_Inv EU28'!AZ64-'TRA_Inv UK'!AZ64</f>
        <v>2241938</v>
      </c>
    </row>
    <row r="65" spans="1:52" x14ac:dyDescent="0.35">
      <c r="A65" s="69" t="s">
        <v>890</v>
      </c>
      <c r="B65" s="70"/>
      <c r="C65" s="70">
        <f>'TRA_Inv EU28'!C65-'TRA_Inv UK'!C65</f>
        <v>0</v>
      </c>
      <c r="D65" s="70">
        <f>'TRA_Inv EU28'!D65-'TRA_Inv UK'!D65</f>
        <v>0</v>
      </c>
      <c r="E65" s="70">
        <f>'TRA_Inv EU28'!E65-'TRA_Inv UK'!E65</f>
        <v>0</v>
      </c>
      <c r="F65" s="70">
        <f>'TRA_Inv EU28'!F65-'TRA_Inv UK'!F65</f>
        <v>0</v>
      </c>
      <c r="G65" s="70">
        <f>'TRA_Inv EU28'!G65-'TRA_Inv UK'!G65</f>
        <v>0</v>
      </c>
      <c r="H65" s="70">
        <f>'TRA_Inv EU28'!H65-'TRA_Inv UK'!H65</f>
        <v>0</v>
      </c>
      <c r="I65" s="70">
        <f>'TRA_Inv EU28'!I65-'TRA_Inv UK'!I65</f>
        <v>0</v>
      </c>
      <c r="J65" s="70">
        <f>'TRA_Inv EU28'!J65-'TRA_Inv UK'!J65</f>
        <v>0</v>
      </c>
      <c r="K65" s="70">
        <f>'TRA_Inv EU28'!K65-'TRA_Inv UK'!K65</f>
        <v>0</v>
      </c>
      <c r="L65" s="70">
        <f>'TRA_Inv EU28'!L65-'TRA_Inv UK'!L65</f>
        <v>0</v>
      </c>
      <c r="M65" s="70">
        <f>'TRA_Inv EU28'!M65-'TRA_Inv UK'!M65</f>
        <v>0</v>
      </c>
      <c r="N65" s="70">
        <f>'TRA_Inv EU28'!N65-'TRA_Inv UK'!N65</f>
        <v>0</v>
      </c>
      <c r="O65" s="70">
        <f>'TRA_Inv EU28'!O65-'TRA_Inv UK'!O65</f>
        <v>0</v>
      </c>
      <c r="P65" s="70">
        <f>'TRA_Inv EU28'!P65-'TRA_Inv UK'!P65</f>
        <v>0</v>
      </c>
      <c r="Q65" s="70">
        <f>'TRA_Inv EU28'!Q65-'TRA_Inv UK'!Q65</f>
        <v>0</v>
      </c>
      <c r="R65" s="70">
        <f>'TRA_Inv EU28'!R65-'TRA_Inv UK'!R65</f>
        <v>0</v>
      </c>
      <c r="S65" s="70">
        <f>'TRA_Inv EU28'!S65-'TRA_Inv UK'!S65</f>
        <v>0</v>
      </c>
      <c r="T65" s="70">
        <f>'TRA_Inv EU28'!T65-'TRA_Inv UK'!T65</f>
        <v>0</v>
      </c>
      <c r="U65" s="70">
        <f>'TRA_Inv EU28'!U65-'TRA_Inv UK'!U65</f>
        <v>0</v>
      </c>
      <c r="V65" s="70">
        <f>'TRA_Inv EU28'!V65-'TRA_Inv UK'!V65</f>
        <v>0</v>
      </c>
      <c r="W65" s="70">
        <f>'TRA_Inv EU28'!W65-'TRA_Inv UK'!W65</f>
        <v>0</v>
      </c>
      <c r="X65" s="70">
        <f>'TRA_Inv EU28'!X65-'TRA_Inv UK'!X65</f>
        <v>0</v>
      </c>
      <c r="Y65" s="70">
        <f>'TRA_Inv EU28'!Y65-'TRA_Inv UK'!Y65</f>
        <v>0</v>
      </c>
      <c r="Z65" s="70">
        <f>'TRA_Inv EU28'!Z65-'TRA_Inv UK'!Z65</f>
        <v>0</v>
      </c>
      <c r="AA65" s="70">
        <f>'TRA_Inv EU28'!AA65-'TRA_Inv UK'!AA65</f>
        <v>0</v>
      </c>
      <c r="AB65" s="70">
        <f>'TRA_Inv EU28'!AB65-'TRA_Inv UK'!AB65</f>
        <v>0</v>
      </c>
      <c r="AC65" s="70">
        <f>'TRA_Inv EU28'!AC65-'TRA_Inv UK'!AC65</f>
        <v>0</v>
      </c>
      <c r="AD65" s="70">
        <f>'TRA_Inv EU28'!AD65-'TRA_Inv UK'!AD65</f>
        <v>0</v>
      </c>
      <c r="AE65" s="70">
        <f>'TRA_Inv EU28'!AE65-'TRA_Inv UK'!AE65</f>
        <v>0</v>
      </c>
      <c r="AF65" s="70">
        <f>'TRA_Inv EU28'!AF65-'TRA_Inv UK'!AF65</f>
        <v>0</v>
      </c>
      <c r="AG65" s="70">
        <f>'TRA_Inv EU28'!AG65-'TRA_Inv UK'!AG65</f>
        <v>0</v>
      </c>
      <c r="AH65" s="70">
        <f>'TRA_Inv EU28'!AH65-'TRA_Inv UK'!AH65</f>
        <v>0</v>
      </c>
      <c r="AI65" s="70">
        <f>'TRA_Inv EU28'!AI65-'TRA_Inv UK'!AI65</f>
        <v>0</v>
      </c>
      <c r="AJ65" s="70">
        <f>'TRA_Inv EU28'!AJ65-'TRA_Inv UK'!AJ65</f>
        <v>0</v>
      </c>
      <c r="AK65" s="70">
        <f>'TRA_Inv EU28'!AK65-'TRA_Inv UK'!AK65</f>
        <v>0</v>
      </c>
      <c r="AL65" s="70">
        <f>'TRA_Inv EU28'!AL65-'TRA_Inv UK'!AL65</f>
        <v>0</v>
      </c>
      <c r="AM65" s="70">
        <f>'TRA_Inv EU28'!AM65-'TRA_Inv UK'!AM65</f>
        <v>0</v>
      </c>
      <c r="AN65" s="70">
        <f>'TRA_Inv EU28'!AN65-'TRA_Inv UK'!AN65</f>
        <v>0</v>
      </c>
      <c r="AO65" s="70">
        <f>'TRA_Inv EU28'!AO65-'TRA_Inv UK'!AO65</f>
        <v>0</v>
      </c>
      <c r="AP65" s="70">
        <f>'TRA_Inv EU28'!AP65-'TRA_Inv UK'!AP65</f>
        <v>0</v>
      </c>
      <c r="AQ65" s="70">
        <f>'TRA_Inv EU28'!AQ65-'TRA_Inv UK'!AQ65</f>
        <v>0</v>
      </c>
      <c r="AR65" s="70">
        <f>'TRA_Inv EU28'!AR65-'TRA_Inv UK'!AR65</f>
        <v>0</v>
      </c>
      <c r="AS65" s="70">
        <f>'TRA_Inv EU28'!AS65-'TRA_Inv UK'!AS65</f>
        <v>0</v>
      </c>
      <c r="AT65" s="70">
        <f>'TRA_Inv EU28'!AT65-'TRA_Inv UK'!AT65</f>
        <v>0</v>
      </c>
      <c r="AU65" s="70">
        <f>'TRA_Inv EU28'!AU65-'TRA_Inv UK'!AU65</f>
        <v>0</v>
      </c>
      <c r="AV65" s="70">
        <f>'TRA_Inv EU28'!AV65-'TRA_Inv UK'!AV65</f>
        <v>0</v>
      </c>
      <c r="AW65" s="70">
        <f>'TRA_Inv EU28'!AW65-'TRA_Inv UK'!AW65</f>
        <v>0</v>
      </c>
      <c r="AX65" s="70">
        <f>'TRA_Inv EU28'!AX65-'TRA_Inv UK'!AX65</f>
        <v>0</v>
      </c>
      <c r="AY65" s="70">
        <f>'TRA_Inv EU28'!AY65-'TRA_Inv UK'!AY65</f>
        <v>0</v>
      </c>
      <c r="AZ65" s="70">
        <f>'TRA_Inv EU28'!AZ65-'TRA_Inv UK'!AZ65</f>
        <v>0</v>
      </c>
    </row>
    <row r="66" spans="1:52" x14ac:dyDescent="0.35">
      <c r="A66" s="69" t="s">
        <v>891</v>
      </c>
      <c r="B66" s="70"/>
      <c r="C66" s="70">
        <f>'TRA_Inv EU28'!C66-'TRA_Inv UK'!C66</f>
        <v>0</v>
      </c>
      <c r="D66" s="70">
        <f>'TRA_Inv EU28'!D66-'TRA_Inv UK'!D66</f>
        <v>0</v>
      </c>
      <c r="E66" s="70">
        <f>'TRA_Inv EU28'!E66-'TRA_Inv UK'!E66</f>
        <v>0</v>
      </c>
      <c r="F66" s="70">
        <f>'TRA_Inv EU28'!F66-'TRA_Inv UK'!F66</f>
        <v>0</v>
      </c>
      <c r="G66" s="70">
        <f>'TRA_Inv EU28'!G66-'TRA_Inv UK'!G66</f>
        <v>0</v>
      </c>
      <c r="H66" s="70">
        <f>'TRA_Inv EU28'!H66-'TRA_Inv UK'!H66</f>
        <v>0</v>
      </c>
      <c r="I66" s="70">
        <f>'TRA_Inv EU28'!I66-'TRA_Inv UK'!I66</f>
        <v>0</v>
      </c>
      <c r="J66" s="70">
        <f>'TRA_Inv EU28'!J66-'TRA_Inv UK'!J66</f>
        <v>0</v>
      </c>
      <c r="K66" s="70">
        <f>'TRA_Inv EU28'!K66-'TRA_Inv UK'!K66</f>
        <v>0</v>
      </c>
      <c r="L66" s="70">
        <f>'TRA_Inv EU28'!L66-'TRA_Inv UK'!L66</f>
        <v>0</v>
      </c>
      <c r="M66" s="70">
        <f>'TRA_Inv EU28'!M66-'TRA_Inv UK'!M66</f>
        <v>0</v>
      </c>
      <c r="N66" s="70">
        <f>'TRA_Inv EU28'!N66-'TRA_Inv UK'!N66</f>
        <v>0</v>
      </c>
      <c r="O66" s="70">
        <f>'TRA_Inv EU28'!O66-'TRA_Inv UK'!O66</f>
        <v>0</v>
      </c>
      <c r="P66" s="70">
        <f>'TRA_Inv EU28'!P66-'TRA_Inv UK'!P66</f>
        <v>0</v>
      </c>
      <c r="Q66" s="70">
        <f>'TRA_Inv EU28'!Q66-'TRA_Inv UK'!Q66</f>
        <v>0</v>
      </c>
      <c r="R66" s="70">
        <f>'TRA_Inv EU28'!R66-'TRA_Inv UK'!R66</f>
        <v>0</v>
      </c>
      <c r="S66" s="70">
        <f>'TRA_Inv EU28'!S66-'TRA_Inv UK'!S66</f>
        <v>0</v>
      </c>
      <c r="T66" s="70">
        <f>'TRA_Inv EU28'!T66-'TRA_Inv UK'!T66</f>
        <v>0</v>
      </c>
      <c r="U66" s="70">
        <f>'TRA_Inv EU28'!U66-'TRA_Inv UK'!U66</f>
        <v>0</v>
      </c>
      <c r="V66" s="70">
        <f>'TRA_Inv EU28'!V66-'TRA_Inv UK'!V66</f>
        <v>0</v>
      </c>
      <c r="W66" s="70">
        <f>'TRA_Inv EU28'!W66-'TRA_Inv UK'!W66</f>
        <v>0</v>
      </c>
      <c r="X66" s="70">
        <f>'TRA_Inv EU28'!X66-'TRA_Inv UK'!X66</f>
        <v>0</v>
      </c>
      <c r="Y66" s="70">
        <f>'TRA_Inv EU28'!Y66-'TRA_Inv UK'!Y66</f>
        <v>0</v>
      </c>
      <c r="Z66" s="70">
        <f>'TRA_Inv EU28'!Z66-'TRA_Inv UK'!Z66</f>
        <v>0</v>
      </c>
      <c r="AA66" s="70">
        <f>'TRA_Inv EU28'!AA66-'TRA_Inv UK'!AA66</f>
        <v>0</v>
      </c>
      <c r="AB66" s="70">
        <f>'TRA_Inv EU28'!AB66-'TRA_Inv UK'!AB66</f>
        <v>0</v>
      </c>
      <c r="AC66" s="70">
        <f>'TRA_Inv EU28'!AC66-'TRA_Inv UK'!AC66</f>
        <v>0</v>
      </c>
      <c r="AD66" s="70">
        <f>'TRA_Inv EU28'!AD66-'TRA_Inv UK'!AD66</f>
        <v>0</v>
      </c>
      <c r="AE66" s="70">
        <f>'TRA_Inv EU28'!AE66-'TRA_Inv UK'!AE66</f>
        <v>0</v>
      </c>
      <c r="AF66" s="70">
        <f>'TRA_Inv EU28'!AF66-'TRA_Inv UK'!AF66</f>
        <v>0</v>
      </c>
      <c r="AG66" s="70">
        <f>'TRA_Inv EU28'!AG66-'TRA_Inv UK'!AG66</f>
        <v>0</v>
      </c>
      <c r="AH66" s="70">
        <f>'TRA_Inv EU28'!AH66-'TRA_Inv UK'!AH66</f>
        <v>0</v>
      </c>
      <c r="AI66" s="70">
        <f>'TRA_Inv EU28'!AI66-'TRA_Inv UK'!AI66</f>
        <v>0</v>
      </c>
      <c r="AJ66" s="70">
        <f>'TRA_Inv EU28'!AJ66-'TRA_Inv UK'!AJ66</f>
        <v>0</v>
      </c>
      <c r="AK66" s="70">
        <f>'TRA_Inv EU28'!AK66-'TRA_Inv UK'!AK66</f>
        <v>0</v>
      </c>
      <c r="AL66" s="70">
        <f>'TRA_Inv EU28'!AL66-'TRA_Inv UK'!AL66</f>
        <v>0</v>
      </c>
      <c r="AM66" s="70">
        <f>'TRA_Inv EU28'!AM66-'TRA_Inv UK'!AM66</f>
        <v>0</v>
      </c>
      <c r="AN66" s="70">
        <f>'TRA_Inv EU28'!AN66-'TRA_Inv UK'!AN66</f>
        <v>0</v>
      </c>
      <c r="AO66" s="70">
        <f>'TRA_Inv EU28'!AO66-'TRA_Inv UK'!AO66</f>
        <v>0</v>
      </c>
      <c r="AP66" s="70">
        <f>'TRA_Inv EU28'!AP66-'TRA_Inv UK'!AP66</f>
        <v>0</v>
      </c>
      <c r="AQ66" s="70">
        <f>'TRA_Inv EU28'!AQ66-'TRA_Inv UK'!AQ66</f>
        <v>0</v>
      </c>
      <c r="AR66" s="70">
        <f>'TRA_Inv EU28'!AR66-'TRA_Inv UK'!AR66</f>
        <v>0</v>
      </c>
      <c r="AS66" s="70">
        <f>'TRA_Inv EU28'!AS66-'TRA_Inv UK'!AS66</f>
        <v>0</v>
      </c>
      <c r="AT66" s="70">
        <f>'TRA_Inv EU28'!AT66-'TRA_Inv UK'!AT66</f>
        <v>0</v>
      </c>
      <c r="AU66" s="70">
        <f>'TRA_Inv EU28'!AU66-'TRA_Inv UK'!AU66</f>
        <v>0</v>
      </c>
      <c r="AV66" s="70">
        <f>'TRA_Inv EU28'!AV66-'TRA_Inv UK'!AV66</f>
        <v>0</v>
      </c>
      <c r="AW66" s="70">
        <f>'TRA_Inv EU28'!AW66-'TRA_Inv UK'!AW66</f>
        <v>0</v>
      </c>
      <c r="AX66" s="70">
        <f>'TRA_Inv EU28'!AX66-'TRA_Inv UK'!AX66</f>
        <v>0</v>
      </c>
      <c r="AY66" s="70">
        <f>'TRA_Inv EU28'!AY66-'TRA_Inv UK'!AY66</f>
        <v>0</v>
      </c>
      <c r="AZ66" s="70">
        <f>'TRA_Inv EU28'!AZ66-'TRA_Inv UK'!AZ66</f>
        <v>0</v>
      </c>
    </row>
    <row r="67" spans="1:52" x14ac:dyDescent="0.35">
      <c r="A67" s="69" t="s">
        <v>880</v>
      </c>
      <c r="B67" s="70"/>
      <c r="C67" s="70">
        <f>'TRA_Inv EU28'!C67-'TRA_Inv UK'!C67</f>
        <v>0</v>
      </c>
      <c r="D67" s="70">
        <f>'TRA_Inv EU28'!D67-'TRA_Inv UK'!D67</f>
        <v>0</v>
      </c>
      <c r="E67" s="70">
        <f>'TRA_Inv EU28'!E67-'TRA_Inv UK'!E67</f>
        <v>0</v>
      </c>
      <c r="F67" s="70">
        <f>'TRA_Inv EU28'!F67-'TRA_Inv UK'!F67</f>
        <v>0</v>
      </c>
      <c r="G67" s="70">
        <f>'TRA_Inv EU28'!G67-'TRA_Inv UK'!G67</f>
        <v>0</v>
      </c>
      <c r="H67" s="70">
        <f>'TRA_Inv EU28'!H67-'TRA_Inv UK'!H67</f>
        <v>0</v>
      </c>
      <c r="I67" s="70">
        <f>'TRA_Inv EU28'!I67-'TRA_Inv UK'!I67</f>
        <v>0</v>
      </c>
      <c r="J67" s="70">
        <f>'TRA_Inv EU28'!J67-'TRA_Inv UK'!J67</f>
        <v>0</v>
      </c>
      <c r="K67" s="70">
        <f>'TRA_Inv EU28'!K67-'TRA_Inv UK'!K67</f>
        <v>0</v>
      </c>
      <c r="L67" s="70">
        <f>'TRA_Inv EU28'!L67-'TRA_Inv UK'!L67</f>
        <v>0</v>
      </c>
      <c r="M67" s="70">
        <f>'TRA_Inv EU28'!M67-'TRA_Inv UK'!M67</f>
        <v>0</v>
      </c>
      <c r="N67" s="70">
        <f>'TRA_Inv EU28'!N67-'TRA_Inv UK'!N67</f>
        <v>0</v>
      </c>
      <c r="O67" s="70">
        <f>'TRA_Inv EU28'!O67-'TRA_Inv UK'!O67</f>
        <v>0</v>
      </c>
      <c r="P67" s="70">
        <f>'TRA_Inv EU28'!P67-'TRA_Inv UK'!P67</f>
        <v>0</v>
      </c>
      <c r="Q67" s="70">
        <f>'TRA_Inv EU28'!Q67-'TRA_Inv UK'!Q67</f>
        <v>0</v>
      </c>
      <c r="R67" s="70">
        <f>'TRA_Inv EU28'!R67-'TRA_Inv UK'!R67</f>
        <v>0</v>
      </c>
      <c r="S67" s="70">
        <f>'TRA_Inv EU28'!S67-'TRA_Inv UK'!S67</f>
        <v>0</v>
      </c>
      <c r="T67" s="70">
        <f>'TRA_Inv EU28'!T67-'TRA_Inv UK'!T67</f>
        <v>0</v>
      </c>
      <c r="U67" s="70">
        <f>'TRA_Inv EU28'!U67-'TRA_Inv UK'!U67</f>
        <v>0</v>
      </c>
      <c r="V67" s="70">
        <f>'TRA_Inv EU28'!V67-'TRA_Inv UK'!V67</f>
        <v>0</v>
      </c>
      <c r="W67" s="70">
        <f>'TRA_Inv EU28'!W67-'TRA_Inv UK'!W67</f>
        <v>1</v>
      </c>
      <c r="X67" s="70">
        <f>'TRA_Inv EU28'!X67-'TRA_Inv UK'!X67</f>
        <v>2</v>
      </c>
      <c r="Y67" s="70">
        <f>'TRA_Inv EU28'!Y67-'TRA_Inv UK'!Y67</f>
        <v>3</v>
      </c>
      <c r="Z67" s="70">
        <f>'TRA_Inv EU28'!Z67-'TRA_Inv UK'!Z67</f>
        <v>4</v>
      </c>
      <c r="AA67" s="70">
        <f>'TRA_Inv EU28'!AA67-'TRA_Inv UK'!AA67</f>
        <v>4</v>
      </c>
      <c r="AB67" s="70">
        <f>'TRA_Inv EU28'!AB67-'TRA_Inv UK'!AB67</f>
        <v>4</v>
      </c>
      <c r="AC67" s="70">
        <f>'TRA_Inv EU28'!AC67-'TRA_Inv UK'!AC67</f>
        <v>4</v>
      </c>
      <c r="AD67" s="70">
        <f>'TRA_Inv EU28'!AD67-'TRA_Inv UK'!AD67</f>
        <v>4</v>
      </c>
      <c r="AE67" s="70">
        <f>'TRA_Inv EU28'!AE67-'TRA_Inv UK'!AE67</f>
        <v>4</v>
      </c>
      <c r="AF67" s="70">
        <f>'TRA_Inv EU28'!AF67-'TRA_Inv UK'!AF67</f>
        <v>5</v>
      </c>
      <c r="AG67" s="70">
        <f>'TRA_Inv EU28'!AG67-'TRA_Inv UK'!AG67</f>
        <v>6</v>
      </c>
      <c r="AH67" s="70">
        <f>'TRA_Inv EU28'!AH67-'TRA_Inv UK'!AH67</f>
        <v>6</v>
      </c>
      <c r="AI67" s="70">
        <f>'TRA_Inv EU28'!AI67-'TRA_Inv UK'!AI67</f>
        <v>7</v>
      </c>
      <c r="AJ67" s="70">
        <f>'TRA_Inv EU28'!AJ67-'TRA_Inv UK'!AJ67</f>
        <v>7</v>
      </c>
      <c r="AK67" s="70">
        <f>'TRA_Inv EU28'!AK67-'TRA_Inv UK'!AK67</f>
        <v>8</v>
      </c>
      <c r="AL67" s="70">
        <f>'TRA_Inv EU28'!AL67-'TRA_Inv UK'!AL67</f>
        <v>8</v>
      </c>
      <c r="AM67" s="70">
        <f>'TRA_Inv EU28'!AM67-'TRA_Inv UK'!AM67</f>
        <v>8</v>
      </c>
      <c r="AN67" s="70">
        <f>'TRA_Inv EU28'!AN67-'TRA_Inv UK'!AN67</f>
        <v>8</v>
      </c>
      <c r="AO67" s="70">
        <f>'TRA_Inv EU28'!AO67-'TRA_Inv UK'!AO67</f>
        <v>8</v>
      </c>
      <c r="AP67" s="70">
        <f>'TRA_Inv EU28'!AP67-'TRA_Inv UK'!AP67</f>
        <v>8</v>
      </c>
      <c r="AQ67" s="70">
        <f>'TRA_Inv EU28'!AQ67-'TRA_Inv UK'!AQ67</f>
        <v>8</v>
      </c>
      <c r="AR67" s="70">
        <f>'TRA_Inv EU28'!AR67-'TRA_Inv UK'!AR67</f>
        <v>8</v>
      </c>
      <c r="AS67" s="70">
        <f>'TRA_Inv EU28'!AS67-'TRA_Inv UK'!AS67</f>
        <v>8</v>
      </c>
      <c r="AT67" s="70">
        <f>'TRA_Inv EU28'!AT67-'TRA_Inv UK'!AT67</f>
        <v>8</v>
      </c>
      <c r="AU67" s="70">
        <f>'TRA_Inv EU28'!AU67-'TRA_Inv UK'!AU67</f>
        <v>8</v>
      </c>
      <c r="AV67" s="70">
        <f>'TRA_Inv EU28'!AV67-'TRA_Inv UK'!AV67</f>
        <v>8</v>
      </c>
      <c r="AW67" s="70">
        <f>'TRA_Inv EU28'!AW67-'TRA_Inv UK'!AW67</f>
        <v>7</v>
      </c>
      <c r="AX67" s="70">
        <f>'TRA_Inv EU28'!AX67-'TRA_Inv UK'!AX67</f>
        <v>7</v>
      </c>
      <c r="AY67" s="70">
        <f>'TRA_Inv EU28'!AY67-'TRA_Inv UK'!AY67</f>
        <v>6</v>
      </c>
      <c r="AZ67" s="70">
        <f>'TRA_Inv EU28'!AZ67-'TRA_Inv UK'!AZ67</f>
        <v>6</v>
      </c>
    </row>
    <row r="68" spans="1:52" x14ac:dyDescent="0.35">
      <c r="A68" s="69" t="s">
        <v>881</v>
      </c>
      <c r="B68" s="70"/>
      <c r="C68" s="70">
        <f>'TRA_Inv EU28'!C68-'TRA_Inv UK'!C68</f>
        <v>0</v>
      </c>
      <c r="D68" s="70">
        <f>'TRA_Inv EU28'!D68-'TRA_Inv UK'!D68</f>
        <v>0</v>
      </c>
      <c r="E68" s="70">
        <f>'TRA_Inv EU28'!E68-'TRA_Inv UK'!E68</f>
        <v>0</v>
      </c>
      <c r="F68" s="70">
        <f>'TRA_Inv EU28'!F68-'TRA_Inv UK'!F68</f>
        <v>0</v>
      </c>
      <c r="G68" s="70">
        <f>'TRA_Inv EU28'!G68-'TRA_Inv UK'!G68</f>
        <v>0</v>
      </c>
      <c r="H68" s="70">
        <f>'TRA_Inv EU28'!H68-'TRA_Inv UK'!H68</f>
        <v>0</v>
      </c>
      <c r="I68" s="70">
        <f>'TRA_Inv EU28'!I68-'TRA_Inv UK'!I68</f>
        <v>0</v>
      </c>
      <c r="J68" s="70">
        <f>'TRA_Inv EU28'!J68-'TRA_Inv UK'!J68</f>
        <v>0</v>
      </c>
      <c r="K68" s="70">
        <f>'TRA_Inv EU28'!K68-'TRA_Inv UK'!K68</f>
        <v>0</v>
      </c>
      <c r="L68" s="70">
        <f>'TRA_Inv EU28'!L68-'TRA_Inv UK'!L68</f>
        <v>0</v>
      </c>
      <c r="M68" s="70">
        <f>'TRA_Inv EU28'!M68-'TRA_Inv UK'!M68</f>
        <v>0</v>
      </c>
      <c r="N68" s="70">
        <f>'TRA_Inv EU28'!N68-'TRA_Inv UK'!N68</f>
        <v>0</v>
      </c>
      <c r="O68" s="70">
        <f>'TRA_Inv EU28'!O68-'TRA_Inv UK'!O68</f>
        <v>0</v>
      </c>
      <c r="P68" s="70">
        <f>'TRA_Inv EU28'!P68-'TRA_Inv UK'!P68</f>
        <v>0</v>
      </c>
      <c r="Q68" s="70">
        <f>'TRA_Inv EU28'!Q68-'TRA_Inv UK'!Q68</f>
        <v>0</v>
      </c>
      <c r="R68" s="70">
        <f>'TRA_Inv EU28'!R68-'TRA_Inv UK'!R68</f>
        <v>0</v>
      </c>
      <c r="S68" s="70">
        <f>'TRA_Inv EU28'!S68-'TRA_Inv UK'!S68</f>
        <v>0</v>
      </c>
      <c r="T68" s="70">
        <f>'TRA_Inv EU28'!T68-'TRA_Inv UK'!T68</f>
        <v>0</v>
      </c>
      <c r="U68" s="70">
        <f>'TRA_Inv EU28'!U68-'TRA_Inv UK'!U68</f>
        <v>0</v>
      </c>
      <c r="V68" s="70">
        <f>'TRA_Inv EU28'!V68-'TRA_Inv UK'!V68</f>
        <v>0</v>
      </c>
      <c r="W68" s="70">
        <f>'TRA_Inv EU28'!W68-'TRA_Inv UK'!W68</f>
        <v>0</v>
      </c>
      <c r="X68" s="70">
        <f>'TRA_Inv EU28'!X68-'TRA_Inv UK'!X68</f>
        <v>0</v>
      </c>
      <c r="Y68" s="70">
        <f>'TRA_Inv EU28'!Y68-'TRA_Inv UK'!Y68</f>
        <v>0</v>
      </c>
      <c r="Z68" s="70">
        <f>'TRA_Inv EU28'!Z68-'TRA_Inv UK'!Z68</f>
        <v>0</v>
      </c>
      <c r="AA68" s="70">
        <f>'TRA_Inv EU28'!AA68-'TRA_Inv UK'!AA68</f>
        <v>0</v>
      </c>
      <c r="AB68" s="70">
        <f>'TRA_Inv EU28'!AB68-'TRA_Inv UK'!AB68</f>
        <v>0</v>
      </c>
      <c r="AC68" s="70">
        <f>'TRA_Inv EU28'!AC68-'TRA_Inv UK'!AC68</f>
        <v>0</v>
      </c>
      <c r="AD68" s="70">
        <f>'TRA_Inv EU28'!AD68-'TRA_Inv UK'!AD68</f>
        <v>0</v>
      </c>
      <c r="AE68" s="70">
        <f>'TRA_Inv EU28'!AE68-'TRA_Inv UK'!AE68</f>
        <v>0</v>
      </c>
      <c r="AF68" s="70">
        <f>'TRA_Inv EU28'!AF68-'TRA_Inv UK'!AF68</f>
        <v>0</v>
      </c>
      <c r="AG68" s="70">
        <f>'TRA_Inv EU28'!AG68-'TRA_Inv UK'!AG68</f>
        <v>0</v>
      </c>
      <c r="AH68" s="70">
        <f>'TRA_Inv EU28'!AH68-'TRA_Inv UK'!AH68</f>
        <v>0</v>
      </c>
      <c r="AI68" s="70">
        <f>'TRA_Inv EU28'!AI68-'TRA_Inv UK'!AI68</f>
        <v>0</v>
      </c>
      <c r="AJ68" s="70">
        <f>'TRA_Inv EU28'!AJ68-'TRA_Inv UK'!AJ68</f>
        <v>0</v>
      </c>
      <c r="AK68" s="70">
        <f>'TRA_Inv EU28'!AK68-'TRA_Inv UK'!AK68</f>
        <v>0</v>
      </c>
      <c r="AL68" s="70">
        <f>'TRA_Inv EU28'!AL68-'TRA_Inv UK'!AL68</f>
        <v>0</v>
      </c>
      <c r="AM68" s="70">
        <f>'TRA_Inv EU28'!AM68-'TRA_Inv UK'!AM68</f>
        <v>0</v>
      </c>
      <c r="AN68" s="70">
        <f>'TRA_Inv EU28'!AN68-'TRA_Inv UK'!AN68</f>
        <v>0</v>
      </c>
      <c r="AO68" s="70">
        <f>'TRA_Inv EU28'!AO68-'TRA_Inv UK'!AO68</f>
        <v>0</v>
      </c>
      <c r="AP68" s="70">
        <f>'TRA_Inv EU28'!AP68-'TRA_Inv UK'!AP68</f>
        <v>0</v>
      </c>
      <c r="AQ68" s="70">
        <f>'TRA_Inv EU28'!AQ68-'TRA_Inv UK'!AQ68</f>
        <v>0</v>
      </c>
      <c r="AR68" s="70">
        <f>'TRA_Inv EU28'!AR68-'TRA_Inv UK'!AR68</f>
        <v>0</v>
      </c>
      <c r="AS68" s="70">
        <f>'TRA_Inv EU28'!AS68-'TRA_Inv UK'!AS68</f>
        <v>0</v>
      </c>
      <c r="AT68" s="70">
        <f>'TRA_Inv EU28'!AT68-'TRA_Inv UK'!AT68</f>
        <v>0</v>
      </c>
      <c r="AU68" s="70">
        <f>'TRA_Inv EU28'!AU68-'TRA_Inv UK'!AU68</f>
        <v>0</v>
      </c>
      <c r="AV68" s="70">
        <f>'TRA_Inv EU28'!AV68-'TRA_Inv UK'!AV68</f>
        <v>0</v>
      </c>
      <c r="AW68" s="70">
        <f>'TRA_Inv EU28'!AW68-'TRA_Inv UK'!AW68</f>
        <v>0</v>
      </c>
      <c r="AX68" s="70">
        <f>'TRA_Inv EU28'!AX68-'TRA_Inv UK'!AX68</f>
        <v>0</v>
      </c>
      <c r="AY68" s="70">
        <f>'TRA_Inv EU28'!AY68-'TRA_Inv UK'!AY68</f>
        <v>0</v>
      </c>
      <c r="AZ68" s="70">
        <f>'TRA_Inv EU28'!AZ68-'TRA_Inv UK'!AZ68</f>
        <v>0</v>
      </c>
    </row>
    <row r="69" spans="1:52" x14ac:dyDescent="0.35">
      <c r="A69" s="69" t="s">
        <v>892</v>
      </c>
      <c r="B69" s="70"/>
      <c r="C69" s="70">
        <f>'TRA_Inv EU28'!C69-'TRA_Inv UK'!C69</f>
        <v>0</v>
      </c>
      <c r="D69" s="70">
        <f>'TRA_Inv EU28'!D69-'TRA_Inv UK'!D69</f>
        <v>0</v>
      </c>
      <c r="E69" s="70">
        <f>'TRA_Inv EU28'!E69-'TRA_Inv UK'!E69</f>
        <v>0</v>
      </c>
      <c r="F69" s="70">
        <f>'TRA_Inv EU28'!F69-'TRA_Inv UK'!F69</f>
        <v>0</v>
      </c>
      <c r="G69" s="70">
        <f>'TRA_Inv EU28'!G69-'TRA_Inv UK'!G69</f>
        <v>0</v>
      </c>
      <c r="H69" s="70">
        <f>'TRA_Inv EU28'!H69-'TRA_Inv UK'!H69</f>
        <v>0</v>
      </c>
      <c r="I69" s="70">
        <f>'TRA_Inv EU28'!I69-'TRA_Inv UK'!I69</f>
        <v>0</v>
      </c>
      <c r="J69" s="70">
        <f>'TRA_Inv EU28'!J69-'TRA_Inv UK'!J69</f>
        <v>0</v>
      </c>
      <c r="K69" s="70">
        <f>'TRA_Inv EU28'!K69-'TRA_Inv UK'!K69</f>
        <v>0</v>
      </c>
      <c r="L69" s="70">
        <f>'TRA_Inv EU28'!L69-'TRA_Inv UK'!L69</f>
        <v>0</v>
      </c>
      <c r="M69" s="70">
        <f>'TRA_Inv EU28'!M69-'TRA_Inv UK'!M69</f>
        <v>0</v>
      </c>
      <c r="N69" s="70">
        <f>'TRA_Inv EU28'!N69-'TRA_Inv UK'!N69</f>
        <v>0</v>
      </c>
      <c r="O69" s="70">
        <f>'TRA_Inv EU28'!O69-'TRA_Inv UK'!O69</f>
        <v>0</v>
      </c>
      <c r="P69" s="70">
        <f>'TRA_Inv EU28'!P69-'TRA_Inv UK'!P69</f>
        <v>0</v>
      </c>
      <c r="Q69" s="70">
        <f>'TRA_Inv EU28'!Q69-'TRA_Inv UK'!Q69</f>
        <v>0</v>
      </c>
      <c r="R69" s="70">
        <f>'TRA_Inv EU28'!R69-'TRA_Inv UK'!R69</f>
        <v>0</v>
      </c>
      <c r="S69" s="70">
        <f>'TRA_Inv EU28'!S69-'TRA_Inv UK'!S69</f>
        <v>0</v>
      </c>
      <c r="T69" s="70">
        <f>'TRA_Inv EU28'!T69-'TRA_Inv UK'!T69</f>
        <v>0</v>
      </c>
      <c r="U69" s="70">
        <f>'TRA_Inv EU28'!U69-'TRA_Inv UK'!U69</f>
        <v>0</v>
      </c>
      <c r="V69" s="70">
        <f>'TRA_Inv EU28'!V69-'TRA_Inv UK'!V69</f>
        <v>0</v>
      </c>
      <c r="W69" s="70">
        <f>'TRA_Inv EU28'!W69-'TRA_Inv UK'!W69</f>
        <v>0</v>
      </c>
      <c r="X69" s="70">
        <f>'TRA_Inv EU28'!X69-'TRA_Inv UK'!X69</f>
        <v>0</v>
      </c>
      <c r="Y69" s="70">
        <f>'TRA_Inv EU28'!Y69-'TRA_Inv UK'!Y69</f>
        <v>0</v>
      </c>
      <c r="Z69" s="70">
        <f>'TRA_Inv EU28'!Z69-'TRA_Inv UK'!Z69</f>
        <v>0</v>
      </c>
      <c r="AA69" s="70">
        <f>'TRA_Inv EU28'!AA69-'TRA_Inv UK'!AA69</f>
        <v>0</v>
      </c>
      <c r="AB69" s="70">
        <f>'TRA_Inv EU28'!AB69-'TRA_Inv UK'!AB69</f>
        <v>0</v>
      </c>
      <c r="AC69" s="70">
        <f>'TRA_Inv EU28'!AC69-'TRA_Inv UK'!AC69</f>
        <v>0</v>
      </c>
      <c r="AD69" s="70">
        <f>'TRA_Inv EU28'!AD69-'TRA_Inv UK'!AD69</f>
        <v>0</v>
      </c>
      <c r="AE69" s="70">
        <f>'TRA_Inv EU28'!AE69-'TRA_Inv UK'!AE69</f>
        <v>0</v>
      </c>
      <c r="AF69" s="70">
        <f>'TRA_Inv EU28'!AF69-'TRA_Inv UK'!AF69</f>
        <v>0</v>
      </c>
      <c r="AG69" s="70">
        <f>'TRA_Inv EU28'!AG69-'TRA_Inv UK'!AG69</f>
        <v>0</v>
      </c>
      <c r="AH69" s="70">
        <f>'TRA_Inv EU28'!AH69-'TRA_Inv UK'!AH69</f>
        <v>0</v>
      </c>
      <c r="AI69" s="70">
        <f>'TRA_Inv EU28'!AI69-'TRA_Inv UK'!AI69</f>
        <v>0</v>
      </c>
      <c r="AJ69" s="70">
        <f>'TRA_Inv EU28'!AJ69-'TRA_Inv UK'!AJ69</f>
        <v>0</v>
      </c>
      <c r="AK69" s="70">
        <f>'TRA_Inv EU28'!AK69-'TRA_Inv UK'!AK69</f>
        <v>0</v>
      </c>
      <c r="AL69" s="70">
        <f>'TRA_Inv EU28'!AL69-'TRA_Inv UK'!AL69</f>
        <v>0</v>
      </c>
      <c r="AM69" s="70">
        <f>'TRA_Inv EU28'!AM69-'TRA_Inv UK'!AM69</f>
        <v>0</v>
      </c>
      <c r="AN69" s="70">
        <f>'TRA_Inv EU28'!AN69-'TRA_Inv UK'!AN69</f>
        <v>0</v>
      </c>
      <c r="AO69" s="70">
        <f>'TRA_Inv EU28'!AO69-'TRA_Inv UK'!AO69</f>
        <v>0</v>
      </c>
      <c r="AP69" s="70">
        <f>'TRA_Inv EU28'!AP69-'TRA_Inv UK'!AP69</f>
        <v>0</v>
      </c>
      <c r="AQ69" s="70">
        <f>'TRA_Inv EU28'!AQ69-'TRA_Inv UK'!AQ69</f>
        <v>0</v>
      </c>
      <c r="AR69" s="70">
        <f>'TRA_Inv EU28'!AR69-'TRA_Inv UK'!AR69</f>
        <v>0</v>
      </c>
      <c r="AS69" s="70">
        <f>'TRA_Inv EU28'!AS69-'TRA_Inv UK'!AS69</f>
        <v>0</v>
      </c>
      <c r="AT69" s="70">
        <f>'TRA_Inv EU28'!AT69-'TRA_Inv UK'!AT69</f>
        <v>0</v>
      </c>
      <c r="AU69" s="70">
        <f>'TRA_Inv EU28'!AU69-'TRA_Inv UK'!AU69</f>
        <v>0</v>
      </c>
      <c r="AV69" s="70">
        <f>'TRA_Inv EU28'!AV69-'TRA_Inv UK'!AV69</f>
        <v>0</v>
      </c>
      <c r="AW69" s="70">
        <f>'TRA_Inv EU28'!AW69-'TRA_Inv UK'!AW69</f>
        <v>0</v>
      </c>
      <c r="AX69" s="70">
        <f>'TRA_Inv EU28'!AX69-'TRA_Inv UK'!AX69</f>
        <v>0</v>
      </c>
      <c r="AY69" s="70">
        <f>'TRA_Inv EU28'!AY69-'TRA_Inv UK'!AY69</f>
        <v>0</v>
      </c>
      <c r="AZ69" s="70">
        <f>'TRA_Inv EU28'!AZ69-'TRA_Inv UK'!AZ69</f>
        <v>0</v>
      </c>
    </row>
    <row r="70" spans="1:52" x14ac:dyDescent="0.35">
      <c r="A70" s="67" t="s">
        <v>883</v>
      </c>
      <c r="B70" s="68"/>
      <c r="C70" s="68">
        <f>'TRA_Inv EU28'!C70-'TRA_Inv UK'!C70</f>
        <v>0</v>
      </c>
      <c r="D70" s="68">
        <f>'TRA_Inv EU28'!D70-'TRA_Inv UK'!D70</f>
        <v>0</v>
      </c>
      <c r="E70" s="68">
        <f>'TRA_Inv EU28'!E70-'TRA_Inv UK'!E70</f>
        <v>9</v>
      </c>
      <c r="F70" s="68">
        <f>'TRA_Inv EU28'!F70-'TRA_Inv UK'!F70</f>
        <v>4</v>
      </c>
      <c r="G70" s="68">
        <f>'TRA_Inv EU28'!G70-'TRA_Inv UK'!G70</f>
        <v>2</v>
      </c>
      <c r="H70" s="68">
        <f>'TRA_Inv EU28'!H70-'TRA_Inv UK'!H70</f>
        <v>35</v>
      </c>
      <c r="I70" s="68">
        <f>'TRA_Inv EU28'!I70-'TRA_Inv UK'!I70</f>
        <v>27</v>
      </c>
      <c r="J70" s="68">
        <f>'TRA_Inv EU28'!J70-'TRA_Inv UK'!J70</f>
        <v>991</v>
      </c>
      <c r="K70" s="68">
        <f>'TRA_Inv EU28'!K70-'TRA_Inv UK'!K70</f>
        <v>1062</v>
      </c>
      <c r="L70" s="68">
        <f>'TRA_Inv EU28'!L70-'TRA_Inv UK'!L70</f>
        <v>6047</v>
      </c>
      <c r="M70" s="68">
        <f>'TRA_Inv EU28'!M70-'TRA_Inv UK'!M70</f>
        <v>15537</v>
      </c>
      <c r="N70" s="68">
        <f>'TRA_Inv EU28'!N70-'TRA_Inv UK'!N70</f>
        <v>14551</v>
      </c>
      <c r="O70" s="68">
        <f>'TRA_Inv EU28'!O70-'TRA_Inv UK'!O70</f>
        <v>23459</v>
      </c>
      <c r="P70" s="68">
        <f>'TRA_Inv EU28'!P70-'TRA_Inv UK'!P70</f>
        <v>31926</v>
      </c>
      <c r="Q70" s="68">
        <f>'TRA_Inv EU28'!Q70-'TRA_Inv UK'!Q70</f>
        <v>48160</v>
      </c>
      <c r="R70" s="68">
        <f>'TRA_Inv EU28'!R70-'TRA_Inv UK'!R70</f>
        <v>81832</v>
      </c>
      <c r="S70" s="68">
        <f>'TRA_Inv EU28'!S70-'TRA_Inv UK'!S70</f>
        <v>89064</v>
      </c>
      <c r="T70" s="68">
        <f>'TRA_Inv EU28'!T70-'TRA_Inv UK'!T70</f>
        <v>122289</v>
      </c>
      <c r="U70" s="68">
        <f>'TRA_Inv EU28'!U70-'TRA_Inv UK'!U70</f>
        <v>178712</v>
      </c>
      <c r="V70" s="68">
        <f>'TRA_Inv EU28'!V70-'TRA_Inv UK'!V70</f>
        <v>219234</v>
      </c>
      <c r="W70" s="68">
        <f>'TRA_Inv EU28'!W70-'TRA_Inv UK'!W70</f>
        <v>1606791</v>
      </c>
      <c r="X70" s="68">
        <f>'TRA_Inv EU28'!X70-'TRA_Inv UK'!X70</f>
        <v>1939825</v>
      </c>
      <c r="Y70" s="68">
        <f>'TRA_Inv EU28'!Y70-'TRA_Inv UK'!Y70</f>
        <v>2357815</v>
      </c>
      <c r="Z70" s="68">
        <f>'TRA_Inv EU28'!Z70-'TRA_Inv UK'!Z70</f>
        <v>2214822</v>
      </c>
      <c r="AA70" s="68">
        <f>'TRA_Inv EU28'!AA70-'TRA_Inv UK'!AA70</f>
        <v>2155115</v>
      </c>
      <c r="AB70" s="68">
        <f>'TRA_Inv EU28'!AB70-'TRA_Inv UK'!AB70</f>
        <v>1931922</v>
      </c>
      <c r="AC70" s="68">
        <f>'TRA_Inv EU28'!AC70-'TRA_Inv UK'!AC70</f>
        <v>1877880</v>
      </c>
      <c r="AD70" s="68">
        <f>'TRA_Inv EU28'!AD70-'TRA_Inv UK'!AD70</f>
        <v>1730975</v>
      </c>
      <c r="AE70" s="68">
        <f>'TRA_Inv EU28'!AE70-'TRA_Inv UK'!AE70</f>
        <v>1736607</v>
      </c>
      <c r="AF70" s="68">
        <f>'TRA_Inv EU28'!AF70-'TRA_Inv UK'!AF70</f>
        <v>2007898</v>
      </c>
      <c r="AG70" s="68">
        <f>'TRA_Inv EU28'!AG70-'TRA_Inv UK'!AG70</f>
        <v>2314967</v>
      </c>
      <c r="AH70" s="68">
        <f>'TRA_Inv EU28'!AH70-'TRA_Inv UK'!AH70</f>
        <v>2672668</v>
      </c>
      <c r="AI70" s="68">
        <f>'TRA_Inv EU28'!AI70-'TRA_Inv UK'!AI70</f>
        <v>3056163</v>
      </c>
      <c r="AJ70" s="68">
        <f>'TRA_Inv EU28'!AJ70-'TRA_Inv UK'!AJ70</f>
        <v>3455276</v>
      </c>
      <c r="AK70" s="68">
        <f>'TRA_Inv EU28'!AK70-'TRA_Inv UK'!AK70</f>
        <v>3855418</v>
      </c>
      <c r="AL70" s="68">
        <f>'TRA_Inv EU28'!AL70-'TRA_Inv UK'!AL70</f>
        <v>4266877</v>
      </c>
      <c r="AM70" s="68">
        <f>'TRA_Inv EU28'!AM70-'TRA_Inv UK'!AM70</f>
        <v>4657368</v>
      </c>
      <c r="AN70" s="68">
        <f>'TRA_Inv EU28'!AN70-'TRA_Inv UK'!AN70</f>
        <v>5042138</v>
      </c>
      <c r="AO70" s="68">
        <f>'TRA_Inv EU28'!AO70-'TRA_Inv UK'!AO70</f>
        <v>5383032</v>
      </c>
      <c r="AP70" s="68">
        <f>'TRA_Inv EU28'!AP70-'TRA_Inv UK'!AP70</f>
        <v>5727736</v>
      </c>
      <c r="AQ70" s="68">
        <f>'TRA_Inv EU28'!AQ70-'TRA_Inv UK'!AQ70</f>
        <v>6049583</v>
      </c>
      <c r="AR70" s="68">
        <f>'TRA_Inv EU28'!AR70-'TRA_Inv UK'!AR70</f>
        <v>6368166</v>
      </c>
      <c r="AS70" s="68">
        <f>'TRA_Inv EU28'!AS70-'TRA_Inv UK'!AS70</f>
        <v>6664915</v>
      </c>
      <c r="AT70" s="68">
        <f>'TRA_Inv EU28'!AT70-'TRA_Inv UK'!AT70</f>
        <v>6987962</v>
      </c>
      <c r="AU70" s="68">
        <f>'TRA_Inv EU28'!AU70-'TRA_Inv UK'!AU70</f>
        <v>7288541</v>
      </c>
      <c r="AV70" s="68">
        <f>'TRA_Inv EU28'!AV70-'TRA_Inv UK'!AV70</f>
        <v>7614695</v>
      </c>
      <c r="AW70" s="68">
        <f>'TRA_Inv EU28'!AW70-'TRA_Inv UK'!AW70</f>
        <v>7909434</v>
      </c>
      <c r="AX70" s="68">
        <f>'TRA_Inv EU28'!AX70-'TRA_Inv UK'!AX70</f>
        <v>8230178</v>
      </c>
      <c r="AY70" s="68">
        <f>'TRA_Inv EU28'!AY70-'TRA_Inv UK'!AY70</f>
        <v>8527387</v>
      </c>
      <c r="AZ70" s="68">
        <f>'TRA_Inv EU28'!AZ70-'TRA_Inv UK'!AZ70</f>
        <v>8842846</v>
      </c>
    </row>
    <row r="71" spans="1:52" x14ac:dyDescent="0.35">
      <c r="A71" s="69" t="s">
        <v>884</v>
      </c>
      <c r="B71" s="70"/>
      <c r="C71" s="70">
        <f>'TRA_Inv EU28'!C71-'TRA_Inv UK'!C71</f>
        <v>0</v>
      </c>
      <c r="D71" s="70">
        <f>'TRA_Inv EU28'!D71-'TRA_Inv UK'!D71</f>
        <v>0</v>
      </c>
      <c r="E71" s="70">
        <f>'TRA_Inv EU28'!E71-'TRA_Inv UK'!E71</f>
        <v>9</v>
      </c>
      <c r="F71" s="70">
        <f>'TRA_Inv EU28'!F71-'TRA_Inv UK'!F71</f>
        <v>4</v>
      </c>
      <c r="G71" s="70">
        <f>'TRA_Inv EU28'!G71-'TRA_Inv UK'!G71</f>
        <v>2</v>
      </c>
      <c r="H71" s="70">
        <f>'TRA_Inv EU28'!H71-'TRA_Inv UK'!H71</f>
        <v>35</v>
      </c>
      <c r="I71" s="70">
        <f>'TRA_Inv EU28'!I71-'TRA_Inv UK'!I71</f>
        <v>27</v>
      </c>
      <c r="J71" s="70">
        <f>'TRA_Inv EU28'!J71-'TRA_Inv UK'!J71</f>
        <v>991</v>
      </c>
      <c r="K71" s="70">
        <f>'TRA_Inv EU28'!K71-'TRA_Inv UK'!K71</f>
        <v>1062</v>
      </c>
      <c r="L71" s="70">
        <f>'TRA_Inv EU28'!L71-'TRA_Inv UK'!L71</f>
        <v>6047</v>
      </c>
      <c r="M71" s="70">
        <f>'TRA_Inv EU28'!M71-'TRA_Inv UK'!M71</f>
        <v>15537</v>
      </c>
      <c r="N71" s="70">
        <f>'TRA_Inv EU28'!N71-'TRA_Inv UK'!N71</f>
        <v>14551</v>
      </c>
      <c r="O71" s="70">
        <f>'TRA_Inv EU28'!O71-'TRA_Inv UK'!O71</f>
        <v>23459</v>
      </c>
      <c r="P71" s="70">
        <f>'TRA_Inv EU28'!P71-'TRA_Inv UK'!P71</f>
        <v>31926</v>
      </c>
      <c r="Q71" s="70">
        <f>'TRA_Inv EU28'!Q71-'TRA_Inv UK'!Q71</f>
        <v>48160</v>
      </c>
      <c r="R71" s="70">
        <f>'TRA_Inv EU28'!R71-'TRA_Inv UK'!R71</f>
        <v>81821</v>
      </c>
      <c r="S71" s="70">
        <f>'TRA_Inv EU28'!S71-'TRA_Inv UK'!S71</f>
        <v>89039</v>
      </c>
      <c r="T71" s="70">
        <f>'TRA_Inv EU28'!T71-'TRA_Inv UK'!T71</f>
        <v>122226</v>
      </c>
      <c r="U71" s="70">
        <f>'TRA_Inv EU28'!U71-'TRA_Inv UK'!U71</f>
        <v>178534</v>
      </c>
      <c r="V71" s="70">
        <f>'TRA_Inv EU28'!V71-'TRA_Inv UK'!V71</f>
        <v>218826</v>
      </c>
      <c r="W71" s="70">
        <f>'TRA_Inv EU28'!W71-'TRA_Inv UK'!W71</f>
        <v>1603304</v>
      </c>
      <c r="X71" s="70">
        <f>'TRA_Inv EU28'!X71-'TRA_Inv UK'!X71</f>
        <v>1932101</v>
      </c>
      <c r="Y71" s="70">
        <f>'TRA_Inv EU28'!Y71-'TRA_Inv UK'!Y71</f>
        <v>2341421</v>
      </c>
      <c r="Z71" s="70">
        <f>'TRA_Inv EU28'!Z71-'TRA_Inv UK'!Z71</f>
        <v>2187349</v>
      </c>
      <c r="AA71" s="70">
        <f>'TRA_Inv EU28'!AA71-'TRA_Inv UK'!AA71</f>
        <v>2110036</v>
      </c>
      <c r="AB71" s="70">
        <f>'TRA_Inv EU28'!AB71-'TRA_Inv UK'!AB71</f>
        <v>1866015</v>
      </c>
      <c r="AC71" s="70">
        <f>'TRA_Inv EU28'!AC71-'TRA_Inv UK'!AC71</f>
        <v>1781163</v>
      </c>
      <c r="AD71" s="70">
        <f>'TRA_Inv EU28'!AD71-'TRA_Inv UK'!AD71</f>
        <v>1601259</v>
      </c>
      <c r="AE71" s="70">
        <f>'TRA_Inv EU28'!AE71-'TRA_Inv UK'!AE71</f>
        <v>1562716</v>
      </c>
      <c r="AF71" s="70">
        <f>'TRA_Inv EU28'!AF71-'TRA_Inv UK'!AF71</f>
        <v>1763070</v>
      </c>
      <c r="AG71" s="70">
        <f>'TRA_Inv EU28'!AG71-'TRA_Inv UK'!AG71</f>
        <v>1986117</v>
      </c>
      <c r="AH71" s="70">
        <f>'TRA_Inv EU28'!AH71-'TRA_Inv UK'!AH71</f>
        <v>2246585</v>
      </c>
      <c r="AI71" s="70">
        <f>'TRA_Inv EU28'!AI71-'TRA_Inv UK'!AI71</f>
        <v>2523680</v>
      </c>
      <c r="AJ71" s="70">
        <f>'TRA_Inv EU28'!AJ71-'TRA_Inv UK'!AJ71</f>
        <v>2811367</v>
      </c>
      <c r="AK71" s="70">
        <f>'TRA_Inv EU28'!AK71-'TRA_Inv UK'!AK71</f>
        <v>3100334</v>
      </c>
      <c r="AL71" s="70">
        <f>'TRA_Inv EU28'!AL71-'TRA_Inv UK'!AL71</f>
        <v>3400222</v>
      </c>
      <c r="AM71" s="70">
        <f>'TRA_Inv EU28'!AM71-'TRA_Inv UK'!AM71</f>
        <v>3685986</v>
      </c>
      <c r="AN71" s="70">
        <f>'TRA_Inv EU28'!AN71-'TRA_Inv UK'!AN71</f>
        <v>3969519</v>
      </c>
      <c r="AO71" s="70">
        <f>'TRA_Inv EU28'!AO71-'TRA_Inv UK'!AO71</f>
        <v>4220746</v>
      </c>
      <c r="AP71" s="70">
        <f>'TRA_Inv EU28'!AP71-'TRA_Inv UK'!AP71</f>
        <v>4477715</v>
      </c>
      <c r="AQ71" s="70">
        <f>'TRA_Inv EU28'!AQ71-'TRA_Inv UK'!AQ71</f>
        <v>4719948</v>
      </c>
      <c r="AR71" s="70">
        <f>'TRA_Inv EU28'!AR71-'TRA_Inv UK'!AR71</f>
        <v>4960185</v>
      </c>
      <c r="AS71" s="70">
        <f>'TRA_Inv EU28'!AS71-'TRA_Inv UK'!AS71</f>
        <v>5183779</v>
      </c>
      <c r="AT71" s="70">
        <f>'TRA_Inv EU28'!AT71-'TRA_Inv UK'!AT71</f>
        <v>5432131</v>
      </c>
      <c r="AU71" s="70">
        <f>'TRA_Inv EU28'!AU71-'TRA_Inv UK'!AU71</f>
        <v>5661189</v>
      </c>
      <c r="AV71" s="70">
        <f>'TRA_Inv EU28'!AV71-'TRA_Inv UK'!AV71</f>
        <v>5914736</v>
      </c>
      <c r="AW71" s="70">
        <f>'TRA_Inv EU28'!AW71-'TRA_Inv UK'!AW71</f>
        <v>6140799</v>
      </c>
      <c r="AX71" s="70">
        <f>'TRA_Inv EU28'!AX71-'TRA_Inv UK'!AX71</f>
        <v>6389405</v>
      </c>
      <c r="AY71" s="70">
        <f>'TRA_Inv EU28'!AY71-'TRA_Inv UK'!AY71</f>
        <v>6617463</v>
      </c>
      <c r="AZ71" s="70">
        <f>'TRA_Inv EU28'!AZ71-'TRA_Inv UK'!AZ71</f>
        <v>6862453</v>
      </c>
    </row>
    <row r="72" spans="1:52" x14ac:dyDescent="0.35">
      <c r="A72" s="69" t="s">
        <v>885</v>
      </c>
      <c r="B72" s="70"/>
      <c r="C72" s="70">
        <f>'TRA_Inv EU28'!C72-'TRA_Inv UK'!C72</f>
        <v>0</v>
      </c>
      <c r="D72" s="70">
        <f>'TRA_Inv EU28'!D72-'TRA_Inv UK'!D72</f>
        <v>0</v>
      </c>
      <c r="E72" s="70">
        <f>'TRA_Inv EU28'!E72-'TRA_Inv UK'!E72</f>
        <v>0</v>
      </c>
      <c r="F72" s="70">
        <f>'TRA_Inv EU28'!F72-'TRA_Inv UK'!F72</f>
        <v>0</v>
      </c>
      <c r="G72" s="70">
        <f>'TRA_Inv EU28'!G72-'TRA_Inv UK'!G72</f>
        <v>0</v>
      </c>
      <c r="H72" s="70">
        <f>'TRA_Inv EU28'!H72-'TRA_Inv UK'!H72</f>
        <v>0</v>
      </c>
      <c r="I72" s="70">
        <f>'TRA_Inv EU28'!I72-'TRA_Inv UK'!I72</f>
        <v>0</v>
      </c>
      <c r="J72" s="70">
        <f>'TRA_Inv EU28'!J72-'TRA_Inv UK'!J72</f>
        <v>0</v>
      </c>
      <c r="K72" s="70">
        <f>'TRA_Inv EU28'!K72-'TRA_Inv UK'!K72</f>
        <v>0</v>
      </c>
      <c r="L72" s="70">
        <f>'TRA_Inv EU28'!L72-'TRA_Inv UK'!L72</f>
        <v>0</v>
      </c>
      <c r="M72" s="70">
        <f>'TRA_Inv EU28'!M72-'TRA_Inv UK'!M72</f>
        <v>0</v>
      </c>
      <c r="N72" s="70">
        <f>'TRA_Inv EU28'!N72-'TRA_Inv UK'!N72</f>
        <v>0</v>
      </c>
      <c r="O72" s="70">
        <f>'TRA_Inv EU28'!O72-'TRA_Inv UK'!O72</f>
        <v>0</v>
      </c>
      <c r="P72" s="70">
        <f>'TRA_Inv EU28'!P72-'TRA_Inv UK'!P72</f>
        <v>0</v>
      </c>
      <c r="Q72" s="70">
        <f>'TRA_Inv EU28'!Q72-'TRA_Inv UK'!Q72</f>
        <v>0</v>
      </c>
      <c r="R72" s="70">
        <f>'TRA_Inv EU28'!R72-'TRA_Inv UK'!R72</f>
        <v>11</v>
      </c>
      <c r="S72" s="70">
        <f>'TRA_Inv EU28'!S72-'TRA_Inv UK'!S72</f>
        <v>25</v>
      </c>
      <c r="T72" s="70">
        <f>'TRA_Inv EU28'!T72-'TRA_Inv UK'!T72</f>
        <v>63</v>
      </c>
      <c r="U72" s="70">
        <f>'TRA_Inv EU28'!U72-'TRA_Inv UK'!U72</f>
        <v>178</v>
      </c>
      <c r="V72" s="70">
        <f>'TRA_Inv EU28'!V72-'TRA_Inv UK'!V72</f>
        <v>408</v>
      </c>
      <c r="W72" s="70">
        <f>'TRA_Inv EU28'!W72-'TRA_Inv UK'!W72</f>
        <v>3487</v>
      </c>
      <c r="X72" s="70">
        <f>'TRA_Inv EU28'!X72-'TRA_Inv UK'!X72</f>
        <v>7724</v>
      </c>
      <c r="Y72" s="70">
        <f>'TRA_Inv EU28'!Y72-'TRA_Inv UK'!Y72</f>
        <v>16394</v>
      </c>
      <c r="Z72" s="70">
        <f>'TRA_Inv EU28'!Z72-'TRA_Inv UK'!Z72</f>
        <v>27473</v>
      </c>
      <c r="AA72" s="70">
        <f>'TRA_Inv EU28'!AA72-'TRA_Inv UK'!AA72</f>
        <v>45079</v>
      </c>
      <c r="AB72" s="70">
        <f>'TRA_Inv EU28'!AB72-'TRA_Inv UK'!AB72</f>
        <v>65907</v>
      </c>
      <c r="AC72" s="70">
        <f>'TRA_Inv EU28'!AC72-'TRA_Inv UK'!AC72</f>
        <v>96717</v>
      </c>
      <c r="AD72" s="70">
        <f>'TRA_Inv EU28'!AD72-'TRA_Inv UK'!AD72</f>
        <v>129716</v>
      </c>
      <c r="AE72" s="70">
        <f>'TRA_Inv EU28'!AE72-'TRA_Inv UK'!AE72</f>
        <v>173891</v>
      </c>
      <c r="AF72" s="70">
        <f>'TRA_Inv EU28'!AF72-'TRA_Inv UK'!AF72</f>
        <v>244828</v>
      </c>
      <c r="AG72" s="70">
        <f>'TRA_Inv EU28'!AG72-'TRA_Inv UK'!AG72</f>
        <v>328850</v>
      </c>
      <c r="AH72" s="70">
        <f>'TRA_Inv EU28'!AH72-'TRA_Inv UK'!AH72</f>
        <v>426083</v>
      </c>
      <c r="AI72" s="70">
        <f>'TRA_Inv EU28'!AI72-'TRA_Inv UK'!AI72</f>
        <v>532483</v>
      </c>
      <c r="AJ72" s="70">
        <f>'TRA_Inv EU28'!AJ72-'TRA_Inv UK'!AJ72</f>
        <v>643909</v>
      </c>
      <c r="AK72" s="70">
        <f>'TRA_Inv EU28'!AK72-'TRA_Inv UK'!AK72</f>
        <v>755084</v>
      </c>
      <c r="AL72" s="70">
        <f>'TRA_Inv EU28'!AL72-'TRA_Inv UK'!AL72</f>
        <v>866655</v>
      </c>
      <c r="AM72" s="70">
        <f>'TRA_Inv EU28'!AM72-'TRA_Inv UK'!AM72</f>
        <v>971382</v>
      </c>
      <c r="AN72" s="70">
        <f>'TRA_Inv EU28'!AN72-'TRA_Inv UK'!AN72</f>
        <v>1072619</v>
      </c>
      <c r="AO72" s="70">
        <f>'TRA_Inv EU28'!AO72-'TRA_Inv UK'!AO72</f>
        <v>1162286</v>
      </c>
      <c r="AP72" s="70">
        <f>'TRA_Inv EU28'!AP72-'TRA_Inv UK'!AP72</f>
        <v>1250021</v>
      </c>
      <c r="AQ72" s="70">
        <f>'TRA_Inv EU28'!AQ72-'TRA_Inv UK'!AQ72</f>
        <v>1329635</v>
      </c>
      <c r="AR72" s="70">
        <f>'TRA_Inv EU28'!AR72-'TRA_Inv UK'!AR72</f>
        <v>1407981</v>
      </c>
      <c r="AS72" s="70">
        <f>'TRA_Inv EU28'!AS72-'TRA_Inv UK'!AS72</f>
        <v>1481136</v>
      </c>
      <c r="AT72" s="70">
        <f>'TRA_Inv EU28'!AT72-'TRA_Inv UK'!AT72</f>
        <v>1555831</v>
      </c>
      <c r="AU72" s="70">
        <f>'TRA_Inv EU28'!AU72-'TRA_Inv UK'!AU72</f>
        <v>1627352</v>
      </c>
      <c r="AV72" s="70">
        <f>'TRA_Inv EU28'!AV72-'TRA_Inv UK'!AV72</f>
        <v>1699959</v>
      </c>
      <c r="AW72" s="70">
        <f>'TRA_Inv EU28'!AW72-'TRA_Inv UK'!AW72</f>
        <v>1768635</v>
      </c>
      <c r="AX72" s="70">
        <f>'TRA_Inv EU28'!AX72-'TRA_Inv UK'!AX72</f>
        <v>1840773</v>
      </c>
      <c r="AY72" s="70">
        <f>'TRA_Inv EU28'!AY72-'TRA_Inv UK'!AY72</f>
        <v>1909924</v>
      </c>
      <c r="AZ72" s="70">
        <f>'TRA_Inv EU28'!AZ72-'TRA_Inv UK'!AZ72</f>
        <v>1980393</v>
      </c>
    </row>
    <row r="73" spans="1:52" x14ac:dyDescent="0.35">
      <c r="A73" s="69" t="s">
        <v>886</v>
      </c>
      <c r="B73" s="70"/>
      <c r="C73" s="70">
        <f>'TRA_Inv EU28'!C73-'TRA_Inv UK'!C73</f>
        <v>0</v>
      </c>
      <c r="D73" s="70">
        <f>'TRA_Inv EU28'!D73-'TRA_Inv UK'!D73</f>
        <v>0</v>
      </c>
      <c r="E73" s="70">
        <f>'TRA_Inv EU28'!E73-'TRA_Inv UK'!E73</f>
        <v>0</v>
      </c>
      <c r="F73" s="70">
        <f>'TRA_Inv EU28'!F73-'TRA_Inv UK'!F73</f>
        <v>0</v>
      </c>
      <c r="G73" s="70">
        <f>'TRA_Inv EU28'!G73-'TRA_Inv UK'!G73</f>
        <v>0</v>
      </c>
      <c r="H73" s="70">
        <f>'TRA_Inv EU28'!H73-'TRA_Inv UK'!H73</f>
        <v>0</v>
      </c>
      <c r="I73" s="70">
        <f>'TRA_Inv EU28'!I73-'TRA_Inv UK'!I73</f>
        <v>0</v>
      </c>
      <c r="J73" s="70">
        <f>'TRA_Inv EU28'!J73-'TRA_Inv UK'!J73</f>
        <v>0</v>
      </c>
      <c r="K73" s="70">
        <f>'TRA_Inv EU28'!K73-'TRA_Inv UK'!K73</f>
        <v>0</v>
      </c>
      <c r="L73" s="70">
        <f>'TRA_Inv EU28'!L73-'TRA_Inv UK'!L73</f>
        <v>0</v>
      </c>
      <c r="M73" s="70">
        <f>'TRA_Inv EU28'!M73-'TRA_Inv UK'!M73</f>
        <v>0</v>
      </c>
      <c r="N73" s="70">
        <f>'TRA_Inv EU28'!N73-'TRA_Inv UK'!N73</f>
        <v>0</v>
      </c>
      <c r="O73" s="70">
        <f>'TRA_Inv EU28'!O73-'TRA_Inv UK'!O73</f>
        <v>0</v>
      </c>
      <c r="P73" s="70">
        <f>'TRA_Inv EU28'!P73-'TRA_Inv UK'!P73</f>
        <v>0</v>
      </c>
      <c r="Q73" s="70">
        <f>'TRA_Inv EU28'!Q73-'TRA_Inv UK'!Q73</f>
        <v>0</v>
      </c>
      <c r="R73" s="70">
        <f>'TRA_Inv EU28'!R73-'TRA_Inv UK'!R73</f>
        <v>0</v>
      </c>
      <c r="S73" s="70">
        <f>'TRA_Inv EU28'!S73-'TRA_Inv UK'!S73</f>
        <v>0</v>
      </c>
      <c r="T73" s="70">
        <f>'TRA_Inv EU28'!T73-'TRA_Inv UK'!T73</f>
        <v>0</v>
      </c>
      <c r="U73" s="70">
        <f>'TRA_Inv EU28'!U73-'TRA_Inv UK'!U73</f>
        <v>0</v>
      </c>
      <c r="V73" s="70">
        <f>'TRA_Inv EU28'!V73-'TRA_Inv UK'!V73</f>
        <v>0</v>
      </c>
      <c r="W73" s="70">
        <f>'TRA_Inv EU28'!W73-'TRA_Inv UK'!W73</f>
        <v>0</v>
      </c>
      <c r="X73" s="70">
        <f>'TRA_Inv EU28'!X73-'TRA_Inv UK'!X73</f>
        <v>0</v>
      </c>
      <c r="Y73" s="70">
        <f>'TRA_Inv EU28'!Y73-'TRA_Inv UK'!Y73</f>
        <v>0</v>
      </c>
      <c r="Z73" s="70">
        <f>'TRA_Inv EU28'!Z73-'TRA_Inv UK'!Z73</f>
        <v>0</v>
      </c>
      <c r="AA73" s="70">
        <f>'TRA_Inv EU28'!AA73-'TRA_Inv UK'!AA73</f>
        <v>0</v>
      </c>
      <c r="AB73" s="70">
        <f>'TRA_Inv EU28'!AB73-'TRA_Inv UK'!AB73</f>
        <v>0</v>
      </c>
      <c r="AC73" s="70">
        <f>'TRA_Inv EU28'!AC73-'TRA_Inv UK'!AC73</f>
        <v>0</v>
      </c>
      <c r="AD73" s="70">
        <f>'TRA_Inv EU28'!AD73-'TRA_Inv UK'!AD73</f>
        <v>0</v>
      </c>
      <c r="AE73" s="70">
        <f>'TRA_Inv EU28'!AE73-'TRA_Inv UK'!AE73</f>
        <v>0</v>
      </c>
      <c r="AF73" s="70">
        <f>'TRA_Inv EU28'!AF73-'TRA_Inv UK'!AF73</f>
        <v>0</v>
      </c>
      <c r="AG73" s="70">
        <f>'TRA_Inv EU28'!AG73-'TRA_Inv UK'!AG73</f>
        <v>0</v>
      </c>
      <c r="AH73" s="70">
        <f>'TRA_Inv EU28'!AH73-'TRA_Inv UK'!AH73</f>
        <v>0</v>
      </c>
      <c r="AI73" s="70">
        <f>'TRA_Inv EU28'!AI73-'TRA_Inv UK'!AI73</f>
        <v>0</v>
      </c>
      <c r="AJ73" s="70">
        <f>'TRA_Inv EU28'!AJ73-'TRA_Inv UK'!AJ73</f>
        <v>0</v>
      </c>
      <c r="AK73" s="70">
        <f>'TRA_Inv EU28'!AK73-'TRA_Inv UK'!AK73</f>
        <v>0</v>
      </c>
      <c r="AL73" s="70">
        <f>'TRA_Inv EU28'!AL73-'TRA_Inv UK'!AL73</f>
        <v>0</v>
      </c>
      <c r="AM73" s="70">
        <f>'TRA_Inv EU28'!AM73-'TRA_Inv UK'!AM73</f>
        <v>0</v>
      </c>
      <c r="AN73" s="70">
        <f>'TRA_Inv EU28'!AN73-'TRA_Inv UK'!AN73</f>
        <v>0</v>
      </c>
      <c r="AO73" s="70">
        <f>'TRA_Inv EU28'!AO73-'TRA_Inv UK'!AO73</f>
        <v>0</v>
      </c>
      <c r="AP73" s="70">
        <f>'TRA_Inv EU28'!AP73-'TRA_Inv UK'!AP73</f>
        <v>0</v>
      </c>
      <c r="AQ73" s="70">
        <f>'TRA_Inv EU28'!AQ73-'TRA_Inv UK'!AQ73</f>
        <v>0</v>
      </c>
      <c r="AR73" s="70">
        <f>'TRA_Inv EU28'!AR73-'TRA_Inv UK'!AR73</f>
        <v>0</v>
      </c>
      <c r="AS73" s="70">
        <f>'TRA_Inv EU28'!AS73-'TRA_Inv UK'!AS73</f>
        <v>0</v>
      </c>
      <c r="AT73" s="70">
        <f>'TRA_Inv EU28'!AT73-'TRA_Inv UK'!AT73</f>
        <v>0</v>
      </c>
      <c r="AU73" s="70">
        <f>'TRA_Inv EU28'!AU73-'TRA_Inv UK'!AU73</f>
        <v>0</v>
      </c>
      <c r="AV73" s="70">
        <f>'TRA_Inv EU28'!AV73-'TRA_Inv UK'!AV73</f>
        <v>0</v>
      </c>
      <c r="AW73" s="70">
        <f>'TRA_Inv EU28'!AW73-'TRA_Inv UK'!AW73</f>
        <v>0</v>
      </c>
      <c r="AX73" s="70">
        <f>'TRA_Inv EU28'!AX73-'TRA_Inv UK'!AX73</f>
        <v>0</v>
      </c>
      <c r="AY73" s="70">
        <f>'TRA_Inv EU28'!AY73-'TRA_Inv UK'!AY73</f>
        <v>0</v>
      </c>
      <c r="AZ73" s="70">
        <f>'TRA_Inv EU28'!AZ73-'TRA_Inv UK'!AZ73</f>
        <v>0</v>
      </c>
    </row>
    <row r="74" spans="1:52" x14ac:dyDescent="0.35">
      <c r="A74" s="69" t="s">
        <v>893</v>
      </c>
      <c r="B74" s="70"/>
      <c r="C74" s="70">
        <f>'TRA_Inv EU28'!C74-'TRA_Inv UK'!C74</f>
        <v>0</v>
      </c>
      <c r="D74" s="70">
        <f>'TRA_Inv EU28'!D74-'TRA_Inv UK'!D74</f>
        <v>0</v>
      </c>
      <c r="E74" s="70">
        <f>'TRA_Inv EU28'!E74-'TRA_Inv UK'!E74</f>
        <v>0</v>
      </c>
      <c r="F74" s="70">
        <f>'TRA_Inv EU28'!F74-'TRA_Inv UK'!F74</f>
        <v>0</v>
      </c>
      <c r="G74" s="70">
        <f>'TRA_Inv EU28'!G74-'TRA_Inv UK'!G74</f>
        <v>0</v>
      </c>
      <c r="H74" s="70">
        <f>'TRA_Inv EU28'!H74-'TRA_Inv UK'!H74</f>
        <v>0</v>
      </c>
      <c r="I74" s="70">
        <f>'TRA_Inv EU28'!I74-'TRA_Inv UK'!I74</f>
        <v>0</v>
      </c>
      <c r="J74" s="70">
        <f>'TRA_Inv EU28'!J74-'TRA_Inv UK'!J74</f>
        <v>0</v>
      </c>
      <c r="K74" s="70">
        <f>'TRA_Inv EU28'!K74-'TRA_Inv UK'!K74</f>
        <v>0</v>
      </c>
      <c r="L74" s="70">
        <f>'TRA_Inv EU28'!L74-'TRA_Inv UK'!L74</f>
        <v>0</v>
      </c>
      <c r="M74" s="70">
        <f>'TRA_Inv EU28'!M74-'TRA_Inv UK'!M74</f>
        <v>0</v>
      </c>
      <c r="N74" s="70">
        <f>'TRA_Inv EU28'!N74-'TRA_Inv UK'!N74</f>
        <v>0</v>
      </c>
      <c r="O74" s="70">
        <f>'TRA_Inv EU28'!O74-'TRA_Inv UK'!O74</f>
        <v>0</v>
      </c>
      <c r="P74" s="70">
        <f>'TRA_Inv EU28'!P74-'TRA_Inv UK'!P74</f>
        <v>0</v>
      </c>
      <c r="Q74" s="70">
        <f>'TRA_Inv EU28'!Q74-'TRA_Inv UK'!Q74</f>
        <v>0</v>
      </c>
      <c r="R74" s="70">
        <f>'TRA_Inv EU28'!R74-'TRA_Inv UK'!R74</f>
        <v>0</v>
      </c>
      <c r="S74" s="70">
        <f>'TRA_Inv EU28'!S74-'TRA_Inv UK'!S74</f>
        <v>0</v>
      </c>
      <c r="T74" s="70">
        <f>'TRA_Inv EU28'!T74-'TRA_Inv UK'!T74</f>
        <v>0</v>
      </c>
      <c r="U74" s="70">
        <f>'TRA_Inv EU28'!U74-'TRA_Inv UK'!U74</f>
        <v>0</v>
      </c>
      <c r="V74" s="70">
        <f>'TRA_Inv EU28'!V74-'TRA_Inv UK'!V74</f>
        <v>0</v>
      </c>
      <c r="W74" s="70">
        <f>'TRA_Inv EU28'!W74-'TRA_Inv UK'!W74</f>
        <v>0</v>
      </c>
      <c r="X74" s="70">
        <f>'TRA_Inv EU28'!X74-'TRA_Inv UK'!X74</f>
        <v>0</v>
      </c>
      <c r="Y74" s="70">
        <f>'TRA_Inv EU28'!Y74-'TRA_Inv UK'!Y74</f>
        <v>0</v>
      </c>
      <c r="Z74" s="70">
        <f>'TRA_Inv EU28'!Z74-'TRA_Inv UK'!Z74</f>
        <v>0</v>
      </c>
      <c r="AA74" s="70">
        <f>'TRA_Inv EU28'!AA74-'TRA_Inv UK'!AA74</f>
        <v>0</v>
      </c>
      <c r="AB74" s="70">
        <f>'TRA_Inv EU28'!AB74-'TRA_Inv UK'!AB74</f>
        <v>0</v>
      </c>
      <c r="AC74" s="70">
        <f>'TRA_Inv EU28'!AC74-'TRA_Inv UK'!AC74</f>
        <v>0</v>
      </c>
      <c r="AD74" s="70">
        <f>'TRA_Inv EU28'!AD74-'TRA_Inv UK'!AD74</f>
        <v>0</v>
      </c>
      <c r="AE74" s="70">
        <f>'TRA_Inv EU28'!AE74-'TRA_Inv UK'!AE74</f>
        <v>0</v>
      </c>
      <c r="AF74" s="70">
        <f>'TRA_Inv EU28'!AF74-'TRA_Inv UK'!AF74</f>
        <v>0</v>
      </c>
      <c r="AG74" s="70">
        <f>'TRA_Inv EU28'!AG74-'TRA_Inv UK'!AG74</f>
        <v>0</v>
      </c>
      <c r="AH74" s="70">
        <f>'TRA_Inv EU28'!AH74-'TRA_Inv UK'!AH74</f>
        <v>0</v>
      </c>
      <c r="AI74" s="70">
        <f>'TRA_Inv EU28'!AI74-'TRA_Inv UK'!AI74</f>
        <v>0</v>
      </c>
      <c r="AJ74" s="70">
        <f>'TRA_Inv EU28'!AJ74-'TRA_Inv UK'!AJ74</f>
        <v>0</v>
      </c>
      <c r="AK74" s="70">
        <f>'TRA_Inv EU28'!AK74-'TRA_Inv UK'!AK74</f>
        <v>0</v>
      </c>
      <c r="AL74" s="70">
        <f>'TRA_Inv EU28'!AL74-'TRA_Inv UK'!AL74</f>
        <v>0</v>
      </c>
      <c r="AM74" s="70">
        <f>'TRA_Inv EU28'!AM74-'TRA_Inv UK'!AM74</f>
        <v>0</v>
      </c>
      <c r="AN74" s="70">
        <f>'TRA_Inv EU28'!AN74-'TRA_Inv UK'!AN74</f>
        <v>0</v>
      </c>
      <c r="AO74" s="70">
        <f>'TRA_Inv EU28'!AO74-'TRA_Inv UK'!AO74</f>
        <v>0</v>
      </c>
      <c r="AP74" s="70">
        <f>'TRA_Inv EU28'!AP74-'TRA_Inv UK'!AP74</f>
        <v>0</v>
      </c>
      <c r="AQ74" s="70">
        <f>'TRA_Inv EU28'!AQ74-'TRA_Inv UK'!AQ74</f>
        <v>0</v>
      </c>
      <c r="AR74" s="70">
        <f>'TRA_Inv EU28'!AR74-'TRA_Inv UK'!AR74</f>
        <v>0</v>
      </c>
      <c r="AS74" s="70">
        <f>'TRA_Inv EU28'!AS74-'TRA_Inv UK'!AS74</f>
        <v>0</v>
      </c>
      <c r="AT74" s="70">
        <f>'TRA_Inv EU28'!AT74-'TRA_Inv UK'!AT74</f>
        <v>0</v>
      </c>
      <c r="AU74" s="70">
        <f>'TRA_Inv EU28'!AU74-'TRA_Inv UK'!AU74</f>
        <v>0</v>
      </c>
      <c r="AV74" s="70">
        <f>'TRA_Inv EU28'!AV74-'TRA_Inv UK'!AV74</f>
        <v>0</v>
      </c>
      <c r="AW74" s="70">
        <f>'TRA_Inv EU28'!AW74-'TRA_Inv UK'!AW74</f>
        <v>0</v>
      </c>
      <c r="AX74" s="70">
        <f>'TRA_Inv EU28'!AX74-'TRA_Inv UK'!AX74</f>
        <v>0</v>
      </c>
      <c r="AY74" s="70">
        <f>'TRA_Inv EU28'!AY74-'TRA_Inv UK'!AY74</f>
        <v>0</v>
      </c>
      <c r="AZ74" s="70">
        <f>'TRA_Inv EU28'!AZ74-'TRA_Inv UK'!AZ74</f>
        <v>0</v>
      </c>
    </row>
    <row r="75" spans="1:52" x14ac:dyDescent="0.35">
      <c r="A75" s="67" t="s">
        <v>887</v>
      </c>
      <c r="B75" s="68"/>
      <c r="C75" s="68">
        <f>'TRA_Inv EU28'!C75-'TRA_Inv UK'!C75</f>
        <v>0</v>
      </c>
      <c r="D75" s="68">
        <f>'TRA_Inv EU28'!D75-'TRA_Inv UK'!D75</f>
        <v>0</v>
      </c>
      <c r="E75" s="68">
        <f>'TRA_Inv EU28'!E75-'TRA_Inv UK'!E75</f>
        <v>0</v>
      </c>
      <c r="F75" s="68">
        <f>'TRA_Inv EU28'!F75-'TRA_Inv UK'!F75</f>
        <v>0</v>
      </c>
      <c r="G75" s="68">
        <f>'TRA_Inv EU28'!G75-'TRA_Inv UK'!G75</f>
        <v>0</v>
      </c>
      <c r="H75" s="68">
        <f>'TRA_Inv EU28'!H75-'TRA_Inv UK'!H75</f>
        <v>0</v>
      </c>
      <c r="I75" s="68">
        <f>'TRA_Inv EU28'!I75-'TRA_Inv UK'!I75</f>
        <v>0</v>
      </c>
      <c r="J75" s="68">
        <f>'TRA_Inv EU28'!J75-'TRA_Inv UK'!J75</f>
        <v>0</v>
      </c>
      <c r="K75" s="68">
        <f>'TRA_Inv EU28'!K75-'TRA_Inv UK'!K75</f>
        <v>0</v>
      </c>
      <c r="L75" s="68">
        <f>'TRA_Inv EU28'!L75-'TRA_Inv UK'!L75</f>
        <v>0</v>
      </c>
      <c r="M75" s="68">
        <f>'TRA_Inv EU28'!M75-'TRA_Inv UK'!M75</f>
        <v>0</v>
      </c>
      <c r="N75" s="68">
        <f>'TRA_Inv EU28'!N75-'TRA_Inv UK'!N75</f>
        <v>0</v>
      </c>
      <c r="O75" s="68">
        <f>'TRA_Inv EU28'!O75-'TRA_Inv UK'!O75</f>
        <v>0</v>
      </c>
      <c r="P75" s="68">
        <f>'TRA_Inv EU28'!P75-'TRA_Inv UK'!P75</f>
        <v>0</v>
      </c>
      <c r="Q75" s="68">
        <f>'TRA_Inv EU28'!Q75-'TRA_Inv UK'!Q75</f>
        <v>0</v>
      </c>
      <c r="R75" s="68">
        <f>'TRA_Inv EU28'!R75-'TRA_Inv UK'!R75</f>
        <v>464</v>
      </c>
      <c r="S75" s="68">
        <f>'TRA_Inv EU28'!S75-'TRA_Inv UK'!S75</f>
        <v>533</v>
      </c>
      <c r="T75" s="68">
        <f>'TRA_Inv EU28'!T75-'TRA_Inv UK'!T75</f>
        <v>590</v>
      </c>
      <c r="U75" s="68">
        <f>'TRA_Inv EU28'!U75-'TRA_Inv UK'!U75</f>
        <v>840</v>
      </c>
      <c r="V75" s="68">
        <f>'TRA_Inv EU28'!V75-'TRA_Inv UK'!V75</f>
        <v>1433</v>
      </c>
      <c r="W75" s="68">
        <f>'TRA_Inv EU28'!W75-'TRA_Inv UK'!W75</f>
        <v>1004</v>
      </c>
      <c r="X75" s="68">
        <f>'TRA_Inv EU28'!X75-'TRA_Inv UK'!X75</f>
        <v>246</v>
      </c>
      <c r="Y75" s="68">
        <f>'TRA_Inv EU28'!Y75-'TRA_Inv UK'!Y75</f>
        <v>219</v>
      </c>
      <c r="Z75" s="68">
        <f>'TRA_Inv EU28'!Z75-'TRA_Inv UK'!Z75</f>
        <v>189</v>
      </c>
      <c r="AA75" s="68">
        <f>'TRA_Inv EU28'!AA75-'TRA_Inv UK'!AA75</f>
        <v>163</v>
      </c>
      <c r="AB75" s="68">
        <f>'TRA_Inv EU28'!AB75-'TRA_Inv UK'!AB75</f>
        <v>141</v>
      </c>
      <c r="AC75" s="68">
        <f>'TRA_Inv EU28'!AC75-'TRA_Inv UK'!AC75</f>
        <v>126</v>
      </c>
      <c r="AD75" s="68">
        <f>'TRA_Inv EU28'!AD75-'TRA_Inv UK'!AD75</f>
        <v>144</v>
      </c>
      <c r="AE75" s="68">
        <f>'TRA_Inv EU28'!AE75-'TRA_Inv UK'!AE75</f>
        <v>974</v>
      </c>
      <c r="AF75" s="68">
        <f>'TRA_Inv EU28'!AF75-'TRA_Inv UK'!AF75</f>
        <v>9468</v>
      </c>
      <c r="AG75" s="68">
        <f>'TRA_Inv EU28'!AG75-'TRA_Inv UK'!AG75</f>
        <v>21488</v>
      </c>
      <c r="AH75" s="68">
        <f>'TRA_Inv EU28'!AH75-'TRA_Inv UK'!AH75</f>
        <v>35136</v>
      </c>
      <c r="AI75" s="68">
        <f>'TRA_Inv EU28'!AI75-'TRA_Inv UK'!AI75</f>
        <v>50269</v>
      </c>
      <c r="AJ75" s="68">
        <f>'TRA_Inv EU28'!AJ75-'TRA_Inv UK'!AJ75</f>
        <v>66494</v>
      </c>
      <c r="AK75" s="68">
        <f>'TRA_Inv EU28'!AK75-'TRA_Inv UK'!AK75</f>
        <v>83569</v>
      </c>
      <c r="AL75" s="68">
        <f>'TRA_Inv EU28'!AL75-'TRA_Inv UK'!AL75</f>
        <v>101474</v>
      </c>
      <c r="AM75" s="68">
        <f>'TRA_Inv EU28'!AM75-'TRA_Inv UK'!AM75</f>
        <v>119884</v>
      </c>
      <c r="AN75" s="68">
        <f>'TRA_Inv EU28'!AN75-'TRA_Inv UK'!AN75</f>
        <v>138998</v>
      </c>
      <c r="AO75" s="68">
        <f>'TRA_Inv EU28'!AO75-'TRA_Inv UK'!AO75</f>
        <v>158425</v>
      </c>
      <c r="AP75" s="68">
        <f>'TRA_Inv EU28'!AP75-'TRA_Inv UK'!AP75</f>
        <v>179139</v>
      </c>
      <c r="AQ75" s="68">
        <f>'TRA_Inv EU28'!AQ75-'TRA_Inv UK'!AQ75</f>
        <v>201675</v>
      </c>
      <c r="AR75" s="68">
        <f>'TRA_Inv EU28'!AR75-'TRA_Inv UK'!AR75</f>
        <v>225959</v>
      </c>
      <c r="AS75" s="68">
        <f>'TRA_Inv EU28'!AS75-'TRA_Inv UK'!AS75</f>
        <v>251296</v>
      </c>
      <c r="AT75" s="68">
        <f>'TRA_Inv EU28'!AT75-'TRA_Inv UK'!AT75</f>
        <v>277459</v>
      </c>
      <c r="AU75" s="68">
        <f>'TRA_Inv EU28'!AU75-'TRA_Inv UK'!AU75</f>
        <v>304488</v>
      </c>
      <c r="AV75" s="68">
        <f>'TRA_Inv EU28'!AV75-'TRA_Inv UK'!AV75</f>
        <v>331672</v>
      </c>
      <c r="AW75" s="68">
        <f>'TRA_Inv EU28'!AW75-'TRA_Inv UK'!AW75</f>
        <v>359347</v>
      </c>
      <c r="AX75" s="68">
        <f>'TRA_Inv EU28'!AX75-'TRA_Inv UK'!AX75</f>
        <v>386985</v>
      </c>
      <c r="AY75" s="68">
        <f>'TRA_Inv EU28'!AY75-'TRA_Inv UK'!AY75</f>
        <v>414756</v>
      </c>
      <c r="AZ75" s="68">
        <f>'TRA_Inv EU28'!AZ75-'TRA_Inv UK'!AZ75</f>
        <v>440900</v>
      </c>
    </row>
    <row r="76" spans="1:52" x14ac:dyDescent="0.35">
      <c r="A76" s="69" t="s">
        <v>888</v>
      </c>
      <c r="B76" s="70"/>
      <c r="C76" s="70">
        <f>'TRA_Inv EU28'!C76-'TRA_Inv UK'!C76</f>
        <v>0</v>
      </c>
      <c r="D76" s="70">
        <f>'TRA_Inv EU28'!D76-'TRA_Inv UK'!D76</f>
        <v>0</v>
      </c>
      <c r="E76" s="70">
        <f>'TRA_Inv EU28'!E76-'TRA_Inv UK'!E76</f>
        <v>0</v>
      </c>
      <c r="F76" s="70">
        <f>'TRA_Inv EU28'!F76-'TRA_Inv UK'!F76</f>
        <v>0</v>
      </c>
      <c r="G76" s="70">
        <f>'TRA_Inv EU28'!G76-'TRA_Inv UK'!G76</f>
        <v>0</v>
      </c>
      <c r="H76" s="70">
        <f>'TRA_Inv EU28'!H76-'TRA_Inv UK'!H76</f>
        <v>0</v>
      </c>
      <c r="I76" s="70">
        <f>'TRA_Inv EU28'!I76-'TRA_Inv UK'!I76</f>
        <v>0</v>
      </c>
      <c r="J76" s="70">
        <f>'TRA_Inv EU28'!J76-'TRA_Inv UK'!J76</f>
        <v>0</v>
      </c>
      <c r="K76" s="70">
        <f>'TRA_Inv EU28'!K76-'TRA_Inv UK'!K76</f>
        <v>0</v>
      </c>
      <c r="L76" s="70">
        <f>'TRA_Inv EU28'!L76-'TRA_Inv UK'!L76</f>
        <v>0</v>
      </c>
      <c r="M76" s="70">
        <f>'TRA_Inv EU28'!M76-'TRA_Inv UK'!M76</f>
        <v>0</v>
      </c>
      <c r="N76" s="70">
        <f>'TRA_Inv EU28'!N76-'TRA_Inv UK'!N76</f>
        <v>0</v>
      </c>
      <c r="O76" s="70">
        <f>'TRA_Inv EU28'!O76-'TRA_Inv UK'!O76</f>
        <v>0</v>
      </c>
      <c r="P76" s="70">
        <f>'TRA_Inv EU28'!P76-'TRA_Inv UK'!P76</f>
        <v>0</v>
      </c>
      <c r="Q76" s="70">
        <f>'TRA_Inv EU28'!Q76-'TRA_Inv UK'!Q76</f>
        <v>0</v>
      </c>
      <c r="R76" s="70">
        <f>'TRA_Inv EU28'!R76-'TRA_Inv UK'!R76</f>
        <v>33</v>
      </c>
      <c r="S76" s="70">
        <f>'TRA_Inv EU28'!S76-'TRA_Inv UK'!S76</f>
        <v>47</v>
      </c>
      <c r="T76" s="70">
        <f>'TRA_Inv EU28'!T76-'TRA_Inv UK'!T76</f>
        <v>61</v>
      </c>
      <c r="U76" s="70">
        <f>'TRA_Inv EU28'!U76-'TRA_Inv UK'!U76</f>
        <v>103</v>
      </c>
      <c r="V76" s="70">
        <f>'TRA_Inv EU28'!V76-'TRA_Inv UK'!V76</f>
        <v>206</v>
      </c>
      <c r="W76" s="70">
        <f>'TRA_Inv EU28'!W76-'TRA_Inv UK'!W76</f>
        <v>280</v>
      </c>
      <c r="X76" s="70">
        <f>'TRA_Inv EU28'!X76-'TRA_Inv UK'!X76</f>
        <v>74</v>
      </c>
      <c r="Y76" s="70">
        <f>'TRA_Inv EU28'!Y76-'TRA_Inv UK'!Y76</f>
        <v>74</v>
      </c>
      <c r="Z76" s="70">
        <f>'TRA_Inv EU28'!Z76-'TRA_Inv UK'!Z76</f>
        <v>67</v>
      </c>
      <c r="AA76" s="70">
        <f>'TRA_Inv EU28'!AA76-'TRA_Inv UK'!AA76</f>
        <v>61</v>
      </c>
      <c r="AB76" s="70">
        <f>'TRA_Inv EU28'!AB76-'TRA_Inv UK'!AB76</f>
        <v>54</v>
      </c>
      <c r="AC76" s="70">
        <f>'TRA_Inv EU28'!AC76-'TRA_Inv UK'!AC76</f>
        <v>52</v>
      </c>
      <c r="AD76" s="70">
        <f>'TRA_Inv EU28'!AD76-'TRA_Inv UK'!AD76</f>
        <v>60</v>
      </c>
      <c r="AE76" s="70">
        <f>'TRA_Inv EU28'!AE76-'TRA_Inv UK'!AE76</f>
        <v>427</v>
      </c>
      <c r="AF76" s="70">
        <f>'TRA_Inv EU28'!AF76-'TRA_Inv UK'!AF76</f>
        <v>4575</v>
      </c>
      <c r="AG76" s="70">
        <f>'TRA_Inv EU28'!AG76-'TRA_Inv UK'!AG76</f>
        <v>11233</v>
      </c>
      <c r="AH76" s="70">
        <f>'TRA_Inv EU28'!AH76-'TRA_Inv UK'!AH76</f>
        <v>19725</v>
      </c>
      <c r="AI76" s="70">
        <f>'TRA_Inv EU28'!AI76-'TRA_Inv UK'!AI76</f>
        <v>30040</v>
      </c>
      <c r="AJ76" s="70">
        <f>'TRA_Inv EU28'!AJ76-'TRA_Inv UK'!AJ76</f>
        <v>41981</v>
      </c>
      <c r="AK76" s="70">
        <f>'TRA_Inv EU28'!AK76-'TRA_Inv UK'!AK76</f>
        <v>55397</v>
      </c>
      <c r="AL76" s="70">
        <f>'TRA_Inv EU28'!AL76-'TRA_Inv UK'!AL76</f>
        <v>70211</v>
      </c>
      <c r="AM76" s="70">
        <f>'TRA_Inv EU28'!AM76-'TRA_Inv UK'!AM76</f>
        <v>86160</v>
      </c>
      <c r="AN76" s="70">
        <f>'TRA_Inv EU28'!AN76-'TRA_Inv UK'!AN76</f>
        <v>103256</v>
      </c>
      <c r="AO76" s="70">
        <f>'TRA_Inv EU28'!AO76-'TRA_Inv UK'!AO76</f>
        <v>121153</v>
      </c>
      <c r="AP76" s="70">
        <f>'TRA_Inv EU28'!AP76-'TRA_Inv UK'!AP76</f>
        <v>140514</v>
      </c>
      <c r="AQ76" s="70">
        <f>'TRA_Inv EU28'!AQ76-'TRA_Inv UK'!AQ76</f>
        <v>161786</v>
      </c>
      <c r="AR76" s="70">
        <f>'TRA_Inv EU28'!AR76-'TRA_Inv UK'!AR76</f>
        <v>184812</v>
      </c>
      <c r="AS76" s="70">
        <f>'TRA_Inv EU28'!AS76-'TRA_Inv UK'!AS76</f>
        <v>209033</v>
      </c>
      <c r="AT76" s="70">
        <f>'TRA_Inv EU28'!AT76-'TRA_Inv UK'!AT76</f>
        <v>234223</v>
      </c>
      <c r="AU76" s="70">
        <f>'TRA_Inv EU28'!AU76-'TRA_Inv UK'!AU76</f>
        <v>260391</v>
      </c>
      <c r="AV76" s="70">
        <f>'TRA_Inv EU28'!AV76-'TRA_Inv UK'!AV76</f>
        <v>286882</v>
      </c>
      <c r="AW76" s="70">
        <f>'TRA_Inv EU28'!AW76-'TRA_Inv UK'!AW76</f>
        <v>313949</v>
      </c>
      <c r="AX76" s="70">
        <f>'TRA_Inv EU28'!AX76-'TRA_Inv UK'!AX76</f>
        <v>341048</v>
      </c>
      <c r="AY76" s="70">
        <f>'TRA_Inv EU28'!AY76-'TRA_Inv UK'!AY76</f>
        <v>368346</v>
      </c>
      <c r="AZ76" s="70">
        <f>'TRA_Inv EU28'!AZ76-'TRA_Inv UK'!AZ76</f>
        <v>394212</v>
      </c>
    </row>
    <row r="77" spans="1:52" x14ac:dyDescent="0.35">
      <c r="A77" s="69" t="s">
        <v>894</v>
      </c>
      <c r="B77" s="70"/>
      <c r="C77" s="70">
        <f>'TRA_Inv EU28'!C77-'TRA_Inv UK'!C77</f>
        <v>0</v>
      </c>
      <c r="D77" s="70">
        <f>'TRA_Inv EU28'!D77-'TRA_Inv UK'!D77</f>
        <v>0</v>
      </c>
      <c r="E77" s="70">
        <f>'TRA_Inv EU28'!E77-'TRA_Inv UK'!E77</f>
        <v>0</v>
      </c>
      <c r="F77" s="70">
        <f>'TRA_Inv EU28'!F77-'TRA_Inv UK'!F77</f>
        <v>0</v>
      </c>
      <c r="G77" s="70">
        <f>'TRA_Inv EU28'!G77-'TRA_Inv UK'!G77</f>
        <v>0</v>
      </c>
      <c r="H77" s="70">
        <f>'TRA_Inv EU28'!H77-'TRA_Inv UK'!H77</f>
        <v>0</v>
      </c>
      <c r="I77" s="70">
        <f>'TRA_Inv EU28'!I77-'TRA_Inv UK'!I77</f>
        <v>0</v>
      </c>
      <c r="J77" s="70">
        <f>'TRA_Inv EU28'!J77-'TRA_Inv UK'!J77</f>
        <v>0</v>
      </c>
      <c r="K77" s="70">
        <f>'TRA_Inv EU28'!K77-'TRA_Inv UK'!K77</f>
        <v>0</v>
      </c>
      <c r="L77" s="70">
        <f>'TRA_Inv EU28'!L77-'TRA_Inv UK'!L77</f>
        <v>0</v>
      </c>
      <c r="M77" s="70">
        <f>'TRA_Inv EU28'!M77-'TRA_Inv UK'!M77</f>
        <v>0</v>
      </c>
      <c r="N77" s="70">
        <f>'TRA_Inv EU28'!N77-'TRA_Inv UK'!N77</f>
        <v>0</v>
      </c>
      <c r="O77" s="70">
        <f>'TRA_Inv EU28'!O77-'TRA_Inv UK'!O77</f>
        <v>0</v>
      </c>
      <c r="P77" s="70">
        <f>'TRA_Inv EU28'!P77-'TRA_Inv UK'!P77</f>
        <v>0</v>
      </c>
      <c r="Q77" s="70">
        <f>'TRA_Inv EU28'!Q77-'TRA_Inv UK'!Q77</f>
        <v>0</v>
      </c>
      <c r="R77" s="70">
        <f>'TRA_Inv EU28'!R77-'TRA_Inv UK'!R77</f>
        <v>431</v>
      </c>
      <c r="S77" s="70">
        <f>'TRA_Inv EU28'!S77-'TRA_Inv UK'!S77</f>
        <v>486</v>
      </c>
      <c r="T77" s="70">
        <f>'TRA_Inv EU28'!T77-'TRA_Inv UK'!T77</f>
        <v>529</v>
      </c>
      <c r="U77" s="70">
        <f>'TRA_Inv EU28'!U77-'TRA_Inv UK'!U77</f>
        <v>737</v>
      </c>
      <c r="V77" s="70">
        <f>'TRA_Inv EU28'!V77-'TRA_Inv UK'!V77</f>
        <v>1227</v>
      </c>
      <c r="W77" s="70">
        <f>'TRA_Inv EU28'!W77-'TRA_Inv UK'!W77</f>
        <v>724</v>
      </c>
      <c r="X77" s="70">
        <f>'TRA_Inv EU28'!X77-'TRA_Inv UK'!X77</f>
        <v>172</v>
      </c>
      <c r="Y77" s="70">
        <f>'TRA_Inv EU28'!Y77-'TRA_Inv UK'!Y77</f>
        <v>145</v>
      </c>
      <c r="Z77" s="70">
        <f>'TRA_Inv EU28'!Z77-'TRA_Inv UK'!Z77</f>
        <v>122</v>
      </c>
      <c r="AA77" s="70">
        <f>'TRA_Inv EU28'!AA77-'TRA_Inv UK'!AA77</f>
        <v>102</v>
      </c>
      <c r="AB77" s="70">
        <f>'TRA_Inv EU28'!AB77-'TRA_Inv UK'!AB77</f>
        <v>87</v>
      </c>
      <c r="AC77" s="70">
        <f>'TRA_Inv EU28'!AC77-'TRA_Inv UK'!AC77</f>
        <v>74</v>
      </c>
      <c r="AD77" s="70">
        <f>'TRA_Inv EU28'!AD77-'TRA_Inv UK'!AD77</f>
        <v>84</v>
      </c>
      <c r="AE77" s="70">
        <f>'TRA_Inv EU28'!AE77-'TRA_Inv UK'!AE77</f>
        <v>547</v>
      </c>
      <c r="AF77" s="70">
        <f>'TRA_Inv EU28'!AF77-'TRA_Inv UK'!AF77</f>
        <v>4893</v>
      </c>
      <c r="AG77" s="70">
        <f>'TRA_Inv EU28'!AG77-'TRA_Inv UK'!AG77</f>
        <v>10255</v>
      </c>
      <c r="AH77" s="70">
        <f>'TRA_Inv EU28'!AH77-'TRA_Inv UK'!AH77</f>
        <v>15411</v>
      </c>
      <c r="AI77" s="70">
        <f>'TRA_Inv EU28'!AI77-'TRA_Inv UK'!AI77</f>
        <v>20229</v>
      </c>
      <c r="AJ77" s="70">
        <f>'TRA_Inv EU28'!AJ77-'TRA_Inv UK'!AJ77</f>
        <v>24513</v>
      </c>
      <c r="AK77" s="70">
        <f>'TRA_Inv EU28'!AK77-'TRA_Inv UK'!AK77</f>
        <v>28172</v>
      </c>
      <c r="AL77" s="70">
        <f>'TRA_Inv EU28'!AL77-'TRA_Inv UK'!AL77</f>
        <v>31263</v>
      </c>
      <c r="AM77" s="70">
        <f>'TRA_Inv EU28'!AM77-'TRA_Inv UK'!AM77</f>
        <v>33724</v>
      </c>
      <c r="AN77" s="70">
        <f>'TRA_Inv EU28'!AN77-'TRA_Inv UK'!AN77</f>
        <v>35742</v>
      </c>
      <c r="AO77" s="70">
        <f>'TRA_Inv EU28'!AO77-'TRA_Inv UK'!AO77</f>
        <v>37272</v>
      </c>
      <c r="AP77" s="70">
        <f>'TRA_Inv EU28'!AP77-'TRA_Inv UK'!AP77</f>
        <v>38625</v>
      </c>
      <c r="AQ77" s="70">
        <f>'TRA_Inv EU28'!AQ77-'TRA_Inv UK'!AQ77</f>
        <v>39889</v>
      </c>
      <c r="AR77" s="70">
        <f>'TRA_Inv EU28'!AR77-'TRA_Inv UK'!AR77</f>
        <v>41147</v>
      </c>
      <c r="AS77" s="70">
        <f>'TRA_Inv EU28'!AS77-'TRA_Inv UK'!AS77</f>
        <v>42263</v>
      </c>
      <c r="AT77" s="70">
        <f>'TRA_Inv EU28'!AT77-'TRA_Inv UK'!AT77</f>
        <v>43236</v>
      </c>
      <c r="AU77" s="70">
        <f>'TRA_Inv EU28'!AU77-'TRA_Inv UK'!AU77</f>
        <v>44097</v>
      </c>
      <c r="AV77" s="70">
        <f>'TRA_Inv EU28'!AV77-'TRA_Inv UK'!AV77</f>
        <v>44790</v>
      </c>
      <c r="AW77" s="70">
        <f>'TRA_Inv EU28'!AW77-'TRA_Inv UK'!AW77</f>
        <v>45398</v>
      </c>
      <c r="AX77" s="70">
        <f>'TRA_Inv EU28'!AX77-'TRA_Inv UK'!AX77</f>
        <v>45937</v>
      </c>
      <c r="AY77" s="70">
        <f>'TRA_Inv EU28'!AY77-'TRA_Inv UK'!AY77</f>
        <v>46410</v>
      </c>
      <c r="AZ77" s="70">
        <f>'TRA_Inv EU28'!AZ77-'TRA_Inv UK'!AZ77</f>
        <v>46688</v>
      </c>
    </row>
    <row r="78" spans="1:52" x14ac:dyDescent="0.35">
      <c r="A78" s="65" t="s">
        <v>861</v>
      </c>
      <c r="B78" s="66"/>
      <c r="C78" s="66">
        <f>'TRA_Inv EU28'!C78-'TRA_Inv UK'!C78</f>
        <v>53255</v>
      </c>
      <c r="D78" s="66">
        <f>'TRA_Inv EU28'!D78-'TRA_Inv UK'!D78</f>
        <v>47472</v>
      </c>
      <c r="E78" s="66">
        <f>'TRA_Inv EU28'!E78-'TRA_Inv UK'!E78</f>
        <v>46744</v>
      </c>
      <c r="F78" s="66">
        <f>'TRA_Inv EU28'!F78-'TRA_Inv UK'!F78</f>
        <v>52148</v>
      </c>
      <c r="G78" s="66">
        <f>'TRA_Inv EU28'!G78-'TRA_Inv UK'!G78</f>
        <v>49889</v>
      </c>
      <c r="H78" s="66">
        <f>'TRA_Inv EU28'!H78-'TRA_Inv UK'!H78</f>
        <v>57893</v>
      </c>
      <c r="I78" s="66">
        <f>'TRA_Inv EU28'!I78-'TRA_Inv UK'!I78</f>
        <v>57247</v>
      </c>
      <c r="J78" s="66">
        <f>'TRA_Inv EU28'!J78-'TRA_Inv UK'!J78</f>
        <v>58671</v>
      </c>
      <c r="K78" s="66">
        <f>'TRA_Inv EU28'!K78-'TRA_Inv UK'!K78</f>
        <v>48833</v>
      </c>
      <c r="L78" s="66">
        <f>'TRA_Inv EU28'!L78-'TRA_Inv UK'!L78</f>
        <v>44732</v>
      </c>
      <c r="M78" s="66">
        <f>'TRA_Inv EU28'!M78-'TRA_Inv UK'!M78</f>
        <v>46736</v>
      </c>
      <c r="N78" s="66">
        <f>'TRA_Inv EU28'!N78-'TRA_Inv UK'!N78</f>
        <v>41930</v>
      </c>
      <c r="O78" s="66">
        <f>'TRA_Inv EU28'!O78-'TRA_Inv UK'!O78</f>
        <v>46073</v>
      </c>
      <c r="P78" s="66">
        <f>'TRA_Inv EU28'!P78-'TRA_Inv UK'!P78</f>
        <v>54001</v>
      </c>
      <c r="Q78" s="66">
        <f>'TRA_Inv EU28'!Q78-'TRA_Inv UK'!Q78</f>
        <v>65548</v>
      </c>
      <c r="R78" s="66">
        <f>'TRA_Inv EU28'!R78-'TRA_Inv UK'!R78</f>
        <v>54963</v>
      </c>
      <c r="S78" s="66">
        <f>'TRA_Inv EU28'!S78-'TRA_Inv UK'!S78</f>
        <v>67230</v>
      </c>
      <c r="T78" s="66">
        <f>'TRA_Inv EU28'!T78-'TRA_Inv UK'!T78</f>
        <v>69557</v>
      </c>
      <c r="U78" s="66">
        <f>'TRA_Inv EU28'!U78-'TRA_Inv UK'!U78</f>
        <v>71682</v>
      </c>
      <c r="V78" s="66">
        <f>'TRA_Inv EU28'!V78-'TRA_Inv UK'!V78</f>
        <v>73487</v>
      </c>
      <c r="W78" s="66">
        <f>'TRA_Inv EU28'!W78-'TRA_Inv UK'!W78</f>
        <v>75463</v>
      </c>
      <c r="X78" s="66">
        <f>'TRA_Inv EU28'!X78-'TRA_Inv UK'!X78</f>
        <v>75761</v>
      </c>
      <c r="Y78" s="66">
        <f>'TRA_Inv EU28'!Y78-'TRA_Inv UK'!Y78</f>
        <v>77985</v>
      </c>
      <c r="Z78" s="66">
        <f>'TRA_Inv EU28'!Z78-'TRA_Inv UK'!Z78</f>
        <v>79406</v>
      </c>
      <c r="AA78" s="66">
        <f>'TRA_Inv EU28'!AA78-'TRA_Inv UK'!AA78</f>
        <v>80635</v>
      </c>
      <c r="AB78" s="66">
        <f>'TRA_Inv EU28'!AB78-'TRA_Inv UK'!AB78</f>
        <v>81226</v>
      </c>
      <c r="AC78" s="66">
        <f>'TRA_Inv EU28'!AC78-'TRA_Inv UK'!AC78</f>
        <v>82242</v>
      </c>
      <c r="AD78" s="66">
        <f>'TRA_Inv EU28'!AD78-'TRA_Inv UK'!AD78</f>
        <v>84254</v>
      </c>
      <c r="AE78" s="66">
        <f>'TRA_Inv EU28'!AE78-'TRA_Inv UK'!AE78</f>
        <v>86183</v>
      </c>
      <c r="AF78" s="66">
        <f>'TRA_Inv EU28'!AF78-'TRA_Inv UK'!AF78</f>
        <v>88357</v>
      </c>
      <c r="AG78" s="66">
        <f>'TRA_Inv EU28'!AG78-'TRA_Inv UK'!AG78</f>
        <v>90260</v>
      </c>
      <c r="AH78" s="66">
        <f>'TRA_Inv EU28'!AH78-'TRA_Inv UK'!AH78</f>
        <v>92026</v>
      </c>
      <c r="AI78" s="66">
        <f>'TRA_Inv EU28'!AI78-'TRA_Inv UK'!AI78</f>
        <v>94052</v>
      </c>
      <c r="AJ78" s="66">
        <f>'TRA_Inv EU28'!AJ78-'TRA_Inv UK'!AJ78</f>
        <v>96845</v>
      </c>
      <c r="AK78" s="66">
        <f>'TRA_Inv EU28'!AK78-'TRA_Inv UK'!AK78</f>
        <v>98192</v>
      </c>
      <c r="AL78" s="66">
        <f>'TRA_Inv EU28'!AL78-'TRA_Inv UK'!AL78</f>
        <v>99586</v>
      </c>
      <c r="AM78" s="66">
        <f>'TRA_Inv EU28'!AM78-'TRA_Inv UK'!AM78</f>
        <v>101343</v>
      </c>
      <c r="AN78" s="66">
        <f>'TRA_Inv EU28'!AN78-'TRA_Inv UK'!AN78</f>
        <v>102891</v>
      </c>
      <c r="AO78" s="66">
        <f>'TRA_Inv EU28'!AO78-'TRA_Inv UK'!AO78</f>
        <v>104642</v>
      </c>
      <c r="AP78" s="66">
        <f>'TRA_Inv EU28'!AP78-'TRA_Inv UK'!AP78</f>
        <v>107225</v>
      </c>
      <c r="AQ78" s="66">
        <f>'TRA_Inv EU28'!AQ78-'TRA_Inv UK'!AQ78</f>
        <v>109111</v>
      </c>
      <c r="AR78" s="66">
        <f>'TRA_Inv EU28'!AR78-'TRA_Inv UK'!AR78</f>
        <v>110982</v>
      </c>
      <c r="AS78" s="66">
        <f>'TRA_Inv EU28'!AS78-'TRA_Inv UK'!AS78</f>
        <v>112925</v>
      </c>
      <c r="AT78" s="66">
        <f>'TRA_Inv EU28'!AT78-'TRA_Inv UK'!AT78</f>
        <v>115026</v>
      </c>
      <c r="AU78" s="66">
        <f>'TRA_Inv EU28'!AU78-'TRA_Inv UK'!AU78</f>
        <v>117037</v>
      </c>
      <c r="AV78" s="66">
        <f>'TRA_Inv EU28'!AV78-'TRA_Inv UK'!AV78</f>
        <v>119110</v>
      </c>
      <c r="AW78" s="66">
        <f>'TRA_Inv EU28'!AW78-'TRA_Inv UK'!AW78</f>
        <v>121343</v>
      </c>
      <c r="AX78" s="66">
        <f>'TRA_Inv EU28'!AX78-'TRA_Inv UK'!AX78</f>
        <v>123742</v>
      </c>
      <c r="AY78" s="66">
        <f>'TRA_Inv EU28'!AY78-'TRA_Inv UK'!AY78</f>
        <v>125791</v>
      </c>
      <c r="AZ78" s="66">
        <f>'TRA_Inv EU28'!AZ78-'TRA_Inv UK'!AZ78</f>
        <v>127977</v>
      </c>
    </row>
    <row r="79" spans="1:52" x14ac:dyDescent="0.35">
      <c r="A79" s="67" t="s">
        <v>878</v>
      </c>
      <c r="B79" s="68"/>
      <c r="C79" s="68">
        <f>'TRA_Inv EU28'!C79-'TRA_Inv UK'!C79</f>
        <v>53165</v>
      </c>
      <c r="D79" s="68">
        <f>'TRA_Inv EU28'!D79-'TRA_Inv UK'!D79</f>
        <v>47407</v>
      </c>
      <c r="E79" s="68">
        <f>'TRA_Inv EU28'!E79-'TRA_Inv UK'!E79</f>
        <v>46689</v>
      </c>
      <c r="F79" s="68">
        <f>'TRA_Inv EU28'!F79-'TRA_Inv UK'!F79</f>
        <v>52093</v>
      </c>
      <c r="G79" s="68">
        <f>'TRA_Inv EU28'!G79-'TRA_Inv UK'!G79</f>
        <v>49355</v>
      </c>
      <c r="H79" s="68">
        <f>'TRA_Inv EU28'!H79-'TRA_Inv UK'!H79</f>
        <v>57811</v>
      </c>
      <c r="I79" s="68">
        <f>'TRA_Inv EU28'!I79-'TRA_Inv UK'!I79</f>
        <v>57182</v>
      </c>
      <c r="J79" s="68">
        <f>'TRA_Inv EU28'!J79-'TRA_Inv UK'!J79</f>
        <v>58586</v>
      </c>
      <c r="K79" s="68">
        <f>'TRA_Inv EU28'!K79-'TRA_Inv UK'!K79</f>
        <v>48705</v>
      </c>
      <c r="L79" s="68">
        <f>'TRA_Inv EU28'!L79-'TRA_Inv UK'!L79</f>
        <v>44325</v>
      </c>
      <c r="M79" s="68">
        <f>'TRA_Inv EU28'!M79-'TRA_Inv UK'!M79</f>
        <v>46552</v>
      </c>
      <c r="N79" s="68">
        <f>'TRA_Inv EU28'!N79-'TRA_Inv UK'!N79</f>
        <v>41872</v>
      </c>
      <c r="O79" s="68">
        <f>'TRA_Inv EU28'!O79-'TRA_Inv UK'!O79</f>
        <v>44669</v>
      </c>
      <c r="P79" s="68">
        <f>'TRA_Inv EU28'!P79-'TRA_Inv UK'!P79</f>
        <v>53562</v>
      </c>
      <c r="Q79" s="68">
        <f>'TRA_Inv EU28'!Q79-'TRA_Inv UK'!Q79</f>
        <v>65165</v>
      </c>
      <c r="R79" s="68">
        <f>'TRA_Inv EU28'!R79-'TRA_Inv UK'!R79</f>
        <v>53945</v>
      </c>
      <c r="S79" s="68">
        <f>'TRA_Inv EU28'!S79-'TRA_Inv UK'!S79</f>
        <v>65741</v>
      </c>
      <c r="T79" s="68">
        <f>'TRA_Inv EU28'!T79-'TRA_Inv UK'!T79</f>
        <v>67756</v>
      </c>
      <c r="U79" s="68">
        <f>'TRA_Inv EU28'!U79-'TRA_Inv UK'!U79</f>
        <v>69594</v>
      </c>
      <c r="V79" s="68">
        <f>'TRA_Inv EU28'!V79-'TRA_Inv UK'!V79</f>
        <v>71137</v>
      </c>
      <c r="W79" s="68">
        <f>'TRA_Inv EU28'!W79-'TRA_Inv UK'!W79</f>
        <v>72520</v>
      </c>
      <c r="X79" s="68">
        <f>'TRA_Inv EU28'!X79-'TRA_Inv UK'!X79</f>
        <v>72213</v>
      </c>
      <c r="Y79" s="68">
        <f>'TRA_Inv EU28'!Y79-'TRA_Inv UK'!Y79</f>
        <v>73754</v>
      </c>
      <c r="Z79" s="68">
        <f>'TRA_Inv EU28'!Z79-'TRA_Inv UK'!Z79</f>
        <v>74467</v>
      </c>
      <c r="AA79" s="68">
        <f>'TRA_Inv EU28'!AA79-'TRA_Inv UK'!AA79</f>
        <v>74940</v>
      </c>
      <c r="AB79" s="68">
        <f>'TRA_Inv EU28'!AB79-'TRA_Inv UK'!AB79</f>
        <v>74798</v>
      </c>
      <c r="AC79" s="68">
        <f>'TRA_Inv EU28'!AC79-'TRA_Inv UK'!AC79</f>
        <v>74994</v>
      </c>
      <c r="AD79" s="68">
        <f>'TRA_Inv EU28'!AD79-'TRA_Inv UK'!AD79</f>
        <v>76066</v>
      </c>
      <c r="AE79" s="68">
        <f>'TRA_Inv EU28'!AE79-'TRA_Inv UK'!AE79</f>
        <v>76972</v>
      </c>
      <c r="AF79" s="68">
        <f>'TRA_Inv EU28'!AF79-'TRA_Inv UK'!AF79</f>
        <v>77997</v>
      </c>
      <c r="AG79" s="68">
        <f>'TRA_Inv EU28'!AG79-'TRA_Inv UK'!AG79</f>
        <v>78549</v>
      </c>
      <c r="AH79" s="68">
        <f>'TRA_Inv EU28'!AH79-'TRA_Inv UK'!AH79</f>
        <v>78912</v>
      </c>
      <c r="AI79" s="68">
        <f>'TRA_Inv EU28'!AI79-'TRA_Inv UK'!AI79</f>
        <v>79493</v>
      </c>
      <c r="AJ79" s="68">
        <f>'TRA_Inv EU28'!AJ79-'TRA_Inv UK'!AJ79</f>
        <v>80709</v>
      </c>
      <c r="AK79" s="68">
        <f>'TRA_Inv EU28'!AK79-'TRA_Inv UK'!AK79</f>
        <v>80605</v>
      </c>
      <c r="AL79" s="68">
        <f>'TRA_Inv EU28'!AL79-'TRA_Inv UK'!AL79</f>
        <v>80506</v>
      </c>
      <c r="AM79" s="68">
        <f>'TRA_Inv EU28'!AM79-'TRA_Inv UK'!AM79</f>
        <v>80551</v>
      </c>
      <c r="AN79" s="68">
        <f>'TRA_Inv EU28'!AN79-'TRA_Inv UK'!AN79</f>
        <v>80443</v>
      </c>
      <c r="AO79" s="68">
        <f>'TRA_Inv EU28'!AO79-'TRA_Inv UK'!AO79</f>
        <v>80321</v>
      </c>
      <c r="AP79" s="68">
        <f>'TRA_Inv EU28'!AP79-'TRA_Inv UK'!AP79</f>
        <v>80794</v>
      </c>
      <c r="AQ79" s="68">
        <f>'TRA_Inv EU28'!AQ79-'TRA_Inv UK'!AQ79</f>
        <v>80469</v>
      </c>
      <c r="AR79" s="68">
        <f>'TRA_Inv EU28'!AR79-'TRA_Inv UK'!AR79</f>
        <v>80130</v>
      </c>
      <c r="AS79" s="68">
        <f>'TRA_Inv EU28'!AS79-'TRA_Inv UK'!AS79</f>
        <v>79746</v>
      </c>
      <c r="AT79" s="68">
        <f>'TRA_Inv EU28'!AT79-'TRA_Inv UK'!AT79</f>
        <v>79523</v>
      </c>
      <c r="AU79" s="68">
        <f>'TRA_Inv EU28'!AU79-'TRA_Inv UK'!AU79</f>
        <v>79075</v>
      </c>
      <c r="AV79" s="68">
        <f>'TRA_Inv EU28'!AV79-'TRA_Inv UK'!AV79</f>
        <v>78724</v>
      </c>
      <c r="AW79" s="68">
        <f>'TRA_Inv EU28'!AW79-'TRA_Inv UK'!AW79</f>
        <v>78311</v>
      </c>
      <c r="AX79" s="68">
        <f>'TRA_Inv EU28'!AX79-'TRA_Inv UK'!AX79</f>
        <v>78228</v>
      </c>
      <c r="AY79" s="68">
        <f>'TRA_Inv EU28'!AY79-'TRA_Inv UK'!AY79</f>
        <v>77638</v>
      </c>
      <c r="AZ79" s="68">
        <f>'TRA_Inv EU28'!AZ79-'TRA_Inv UK'!AZ79</f>
        <v>77337</v>
      </c>
    </row>
    <row r="80" spans="1:52" x14ac:dyDescent="0.35">
      <c r="A80" s="69" t="s">
        <v>889</v>
      </c>
      <c r="B80" s="70"/>
      <c r="C80" s="70">
        <f>'TRA_Inv EU28'!C80-'TRA_Inv UK'!C80</f>
        <v>54</v>
      </c>
      <c r="D80" s="70">
        <f>'TRA_Inv EU28'!D80-'TRA_Inv UK'!D80</f>
        <v>35</v>
      </c>
      <c r="E80" s="70">
        <f>'TRA_Inv EU28'!E80-'TRA_Inv UK'!E80</f>
        <v>47</v>
      </c>
      <c r="F80" s="70">
        <f>'TRA_Inv EU28'!F80-'TRA_Inv UK'!F80</f>
        <v>1165</v>
      </c>
      <c r="G80" s="70">
        <f>'TRA_Inv EU28'!G80-'TRA_Inv UK'!G80</f>
        <v>147</v>
      </c>
      <c r="H80" s="70">
        <f>'TRA_Inv EU28'!H80-'TRA_Inv UK'!H80</f>
        <v>62</v>
      </c>
      <c r="I80" s="70">
        <f>'TRA_Inv EU28'!I80-'TRA_Inv UK'!I80</f>
        <v>196</v>
      </c>
      <c r="J80" s="70">
        <f>'TRA_Inv EU28'!J80-'TRA_Inv UK'!J80</f>
        <v>107</v>
      </c>
      <c r="K80" s="70">
        <f>'TRA_Inv EU28'!K80-'TRA_Inv UK'!K80</f>
        <v>212</v>
      </c>
      <c r="L80" s="70">
        <f>'TRA_Inv EU28'!L80-'TRA_Inv UK'!L80</f>
        <v>71</v>
      </c>
      <c r="M80" s="70">
        <f>'TRA_Inv EU28'!M80-'TRA_Inv UK'!M80</f>
        <v>53</v>
      </c>
      <c r="N80" s="70">
        <f>'TRA_Inv EU28'!N80-'TRA_Inv UK'!N80</f>
        <v>12</v>
      </c>
      <c r="O80" s="70">
        <f>'TRA_Inv EU28'!O80-'TRA_Inv UK'!O80</f>
        <v>54</v>
      </c>
      <c r="P80" s="70">
        <f>'TRA_Inv EU28'!P80-'TRA_Inv UK'!P80</f>
        <v>93</v>
      </c>
      <c r="Q80" s="70">
        <f>'TRA_Inv EU28'!Q80-'TRA_Inv UK'!Q80</f>
        <v>103</v>
      </c>
      <c r="R80" s="70">
        <f>'TRA_Inv EU28'!R80-'TRA_Inv UK'!R80</f>
        <v>120</v>
      </c>
      <c r="S80" s="70">
        <f>'TRA_Inv EU28'!S80-'TRA_Inv UK'!S80</f>
        <v>161</v>
      </c>
      <c r="T80" s="70">
        <f>'TRA_Inv EU28'!T80-'TRA_Inv UK'!T80</f>
        <v>176</v>
      </c>
      <c r="U80" s="70">
        <f>'TRA_Inv EU28'!U80-'TRA_Inv UK'!U80</f>
        <v>191</v>
      </c>
      <c r="V80" s="70">
        <f>'TRA_Inv EU28'!V80-'TRA_Inv UK'!V80</f>
        <v>203</v>
      </c>
      <c r="W80" s="70">
        <f>'TRA_Inv EU28'!W80-'TRA_Inv UK'!W80</f>
        <v>223</v>
      </c>
      <c r="X80" s="70">
        <f>'TRA_Inv EU28'!X80-'TRA_Inv UK'!X80</f>
        <v>230</v>
      </c>
      <c r="Y80" s="70">
        <f>'TRA_Inv EU28'!Y80-'TRA_Inv UK'!Y80</f>
        <v>241</v>
      </c>
      <c r="Z80" s="70">
        <f>'TRA_Inv EU28'!Z80-'TRA_Inv UK'!Z80</f>
        <v>247</v>
      </c>
      <c r="AA80" s="70">
        <f>'TRA_Inv EU28'!AA80-'TRA_Inv UK'!AA80</f>
        <v>249</v>
      </c>
      <c r="AB80" s="70">
        <f>'TRA_Inv EU28'!AB80-'TRA_Inv UK'!AB80</f>
        <v>247</v>
      </c>
      <c r="AC80" s="70">
        <f>'TRA_Inv EU28'!AC80-'TRA_Inv UK'!AC80</f>
        <v>245</v>
      </c>
      <c r="AD80" s="70">
        <f>'TRA_Inv EU28'!AD80-'TRA_Inv UK'!AD80</f>
        <v>248</v>
      </c>
      <c r="AE80" s="70">
        <f>'TRA_Inv EU28'!AE80-'TRA_Inv UK'!AE80</f>
        <v>250</v>
      </c>
      <c r="AF80" s="70">
        <f>'TRA_Inv EU28'!AF80-'TRA_Inv UK'!AF80</f>
        <v>252</v>
      </c>
      <c r="AG80" s="70">
        <f>'TRA_Inv EU28'!AG80-'TRA_Inv UK'!AG80</f>
        <v>252</v>
      </c>
      <c r="AH80" s="70">
        <f>'TRA_Inv EU28'!AH80-'TRA_Inv UK'!AH80</f>
        <v>255</v>
      </c>
      <c r="AI80" s="70">
        <f>'TRA_Inv EU28'!AI80-'TRA_Inv UK'!AI80</f>
        <v>258</v>
      </c>
      <c r="AJ80" s="70">
        <f>'TRA_Inv EU28'!AJ80-'TRA_Inv UK'!AJ80</f>
        <v>263</v>
      </c>
      <c r="AK80" s="70">
        <f>'TRA_Inv EU28'!AK80-'TRA_Inv UK'!AK80</f>
        <v>266</v>
      </c>
      <c r="AL80" s="70">
        <f>'TRA_Inv EU28'!AL80-'TRA_Inv UK'!AL80</f>
        <v>264</v>
      </c>
      <c r="AM80" s="70">
        <f>'TRA_Inv EU28'!AM80-'TRA_Inv UK'!AM80</f>
        <v>265</v>
      </c>
      <c r="AN80" s="70">
        <f>'TRA_Inv EU28'!AN80-'TRA_Inv UK'!AN80</f>
        <v>265</v>
      </c>
      <c r="AO80" s="70">
        <f>'TRA_Inv EU28'!AO80-'TRA_Inv UK'!AO80</f>
        <v>263</v>
      </c>
      <c r="AP80" s="70">
        <f>'TRA_Inv EU28'!AP80-'TRA_Inv UK'!AP80</f>
        <v>263</v>
      </c>
      <c r="AQ80" s="70">
        <f>'TRA_Inv EU28'!AQ80-'TRA_Inv UK'!AQ80</f>
        <v>262</v>
      </c>
      <c r="AR80" s="70">
        <f>'TRA_Inv EU28'!AR80-'TRA_Inv UK'!AR80</f>
        <v>263</v>
      </c>
      <c r="AS80" s="70">
        <f>'TRA_Inv EU28'!AS80-'TRA_Inv UK'!AS80</f>
        <v>264</v>
      </c>
      <c r="AT80" s="70">
        <f>'TRA_Inv EU28'!AT80-'TRA_Inv UK'!AT80</f>
        <v>260</v>
      </c>
      <c r="AU80" s="70">
        <f>'TRA_Inv EU28'!AU80-'TRA_Inv UK'!AU80</f>
        <v>260</v>
      </c>
      <c r="AV80" s="70">
        <f>'TRA_Inv EU28'!AV80-'TRA_Inv UK'!AV80</f>
        <v>259</v>
      </c>
      <c r="AW80" s="70">
        <f>'TRA_Inv EU28'!AW80-'TRA_Inv UK'!AW80</f>
        <v>259</v>
      </c>
      <c r="AX80" s="70">
        <f>'TRA_Inv EU28'!AX80-'TRA_Inv UK'!AX80</f>
        <v>259</v>
      </c>
      <c r="AY80" s="70">
        <f>'TRA_Inv EU28'!AY80-'TRA_Inv UK'!AY80</f>
        <v>255</v>
      </c>
      <c r="AZ80" s="70">
        <f>'TRA_Inv EU28'!AZ80-'TRA_Inv UK'!AZ80</f>
        <v>253</v>
      </c>
    </row>
    <row r="81" spans="1:52" x14ac:dyDescent="0.35">
      <c r="A81" s="69" t="s">
        <v>879</v>
      </c>
      <c r="B81" s="70"/>
      <c r="C81" s="70">
        <f>'TRA_Inv EU28'!C81-'TRA_Inv UK'!C81</f>
        <v>147</v>
      </c>
      <c r="D81" s="70">
        <f>'TRA_Inv EU28'!D81-'TRA_Inv UK'!D81</f>
        <v>174</v>
      </c>
      <c r="E81" s="70">
        <f>'TRA_Inv EU28'!E81-'TRA_Inv UK'!E81</f>
        <v>92</v>
      </c>
      <c r="F81" s="70">
        <f>'TRA_Inv EU28'!F81-'TRA_Inv UK'!F81</f>
        <v>83</v>
      </c>
      <c r="G81" s="70">
        <f>'TRA_Inv EU28'!G81-'TRA_Inv UK'!G81</f>
        <v>15</v>
      </c>
      <c r="H81" s="70">
        <f>'TRA_Inv EU28'!H81-'TRA_Inv UK'!H81</f>
        <v>87</v>
      </c>
      <c r="I81" s="70">
        <f>'TRA_Inv EU28'!I81-'TRA_Inv UK'!I81</f>
        <v>213</v>
      </c>
      <c r="J81" s="70">
        <f>'TRA_Inv EU28'!J81-'TRA_Inv UK'!J81</f>
        <v>238</v>
      </c>
      <c r="K81" s="70">
        <f>'TRA_Inv EU28'!K81-'TRA_Inv UK'!K81</f>
        <v>47</v>
      </c>
      <c r="L81" s="70">
        <f>'TRA_Inv EU28'!L81-'TRA_Inv UK'!L81</f>
        <v>82</v>
      </c>
      <c r="M81" s="70">
        <f>'TRA_Inv EU28'!M81-'TRA_Inv UK'!M81</f>
        <v>83</v>
      </c>
      <c r="N81" s="70">
        <f>'TRA_Inv EU28'!N81-'TRA_Inv UK'!N81</f>
        <v>39</v>
      </c>
      <c r="O81" s="70">
        <f>'TRA_Inv EU28'!O81-'TRA_Inv UK'!O81</f>
        <v>683</v>
      </c>
      <c r="P81" s="70">
        <f>'TRA_Inv EU28'!P81-'TRA_Inv UK'!P81</f>
        <v>33</v>
      </c>
      <c r="Q81" s="70">
        <f>'TRA_Inv EU28'!Q81-'TRA_Inv UK'!Q81</f>
        <v>25</v>
      </c>
      <c r="R81" s="70">
        <f>'TRA_Inv EU28'!R81-'TRA_Inv UK'!R81</f>
        <v>375</v>
      </c>
      <c r="S81" s="70">
        <f>'TRA_Inv EU28'!S81-'TRA_Inv UK'!S81</f>
        <v>436</v>
      </c>
      <c r="T81" s="70">
        <f>'TRA_Inv EU28'!T81-'TRA_Inv UK'!T81</f>
        <v>459</v>
      </c>
      <c r="U81" s="70">
        <f>'TRA_Inv EU28'!U81-'TRA_Inv UK'!U81</f>
        <v>456</v>
      </c>
      <c r="V81" s="70">
        <f>'TRA_Inv EU28'!V81-'TRA_Inv UK'!V81</f>
        <v>447</v>
      </c>
      <c r="W81" s="70">
        <f>'TRA_Inv EU28'!W81-'TRA_Inv UK'!W81</f>
        <v>438</v>
      </c>
      <c r="X81" s="70">
        <f>'TRA_Inv EU28'!X81-'TRA_Inv UK'!X81</f>
        <v>441</v>
      </c>
      <c r="Y81" s="70">
        <f>'TRA_Inv EU28'!Y81-'TRA_Inv UK'!Y81</f>
        <v>455</v>
      </c>
      <c r="Z81" s="70">
        <f>'TRA_Inv EU28'!Z81-'TRA_Inv UK'!Z81</f>
        <v>462</v>
      </c>
      <c r="AA81" s="70">
        <f>'TRA_Inv EU28'!AA81-'TRA_Inv UK'!AA81</f>
        <v>467</v>
      </c>
      <c r="AB81" s="70">
        <f>'TRA_Inv EU28'!AB81-'TRA_Inv UK'!AB81</f>
        <v>467</v>
      </c>
      <c r="AC81" s="70">
        <f>'TRA_Inv EU28'!AC81-'TRA_Inv UK'!AC81</f>
        <v>468</v>
      </c>
      <c r="AD81" s="70">
        <f>'TRA_Inv EU28'!AD81-'TRA_Inv UK'!AD81</f>
        <v>477</v>
      </c>
      <c r="AE81" s="70">
        <f>'TRA_Inv EU28'!AE81-'TRA_Inv UK'!AE81</f>
        <v>485</v>
      </c>
      <c r="AF81" s="70">
        <f>'TRA_Inv EU28'!AF81-'TRA_Inv UK'!AF81</f>
        <v>493</v>
      </c>
      <c r="AG81" s="70">
        <f>'TRA_Inv EU28'!AG81-'TRA_Inv UK'!AG81</f>
        <v>488</v>
      </c>
      <c r="AH81" s="70">
        <f>'TRA_Inv EU28'!AH81-'TRA_Inv UK'!AH81</f>
        <v>480</v>
      </c>
      <c r="AI81" s="70">
        <f>'TRA_Inv EU28'!AI81-'TRA_Inv UK'!AI81</f>
        <v>478</v>
      </c>
      <c r="AJ81" s="70">
        <f>'TRA_Inv EU28'!AJ81-'TRA_Inv UK'!AJ81</f>
        <v>470</v>
      </c>
      <c r="AK81" s="70">
        <f>'TRA_Inv EU28'!AK81-'TRA_Inv UK'!AK81</f>
        <v>469</v>
      </c>
      <c r="AL81" s="70">
        <f>'TRA_Inv EU28'!AL81-'TRA_Inv UK'!AL81</f>
        <v>464</v>
      </c>
      <c r="AM81" s="70">
        <f>'TRA_Inv EU28'!AM81-'TRA_Inv UK'!AM81</f>
        <v>465</v>
      </c>
      <c r="AN81" s="70">
        <f>'TRA_Inv EU28'!AN81-'TRA_Inv UK'!AN81</f>
        <v>462</v>
      </c>
      <c r="AO81" s="70">
        <f>'TRA_Inv EU28'!AO81-'TRA_Inv UK'!AO81</f>
        <v>461</v>
      </c>
      <c r="AP81" s="70">
        <f>'TRA_Inv EU28'!AP81-'TRA_Inv UK'!AP81</f>
        <v>458</v>
      </c>
      <c r="AQ81" s="70">
        <f>'TRA_Inv EU28'!AQ81-'TRA_Inv UK'!AQ81</f>
        <v>454</v>
      </c>
      <c r="AR81" s="70">
        <f>'TRA_Inv EU28'!AR81-'TRA_Inv UK'!AR81</f>
        <v>447</v>
      </c>
      <c r="AS81" s="70">
        <f>'TRA_Inv EU28'!AS81-'TRA_Inv UK'!AS81</f>
        <v>441</v>
      </c>
      <c r="AT81" s="70">
        <f>'TRA_Inv EU28'!AT81-'TRA_Inv UK'!AT81</f>
        <v>436</v>
      </c>
      <c r="AU81" s="70">
        <f>'TRA_Inv EU28'!AU81-'TRA_Inv UK'!AU81</f>
        <v>430</v>
      </c>
      <c r="AV81" s="70">
        <f>'TRA_Inv EU28'!AV81-'TRA_Inv UK'!AV81</f>
        <v>422</v>
      </c>
      <c r="AW81" s="70">
        <f>'TRA_Inv EU28'!AW81-'TRA_Inv UK'!AW81</f>
        <v>415</v>
      </c>
      <c r="AX81" s="70">
        <f>'TRA_Inv EU28'!AX81-'TRA_Inv UK'!AX81</f>
        <v>411</v>
      </c>
      <c r="AY81" s="70">
        <f>'TRA_Inv EU28'!AY81-'TRA_Inv UK'!AY81</f>
        <v>403</v>
      </c>
      <c r="AZ81" s="70">
        <f>'TRA_Inv EU28'!AZ81-'TRA_Inv UK'!AZ81</f>
        <v>397</v>
      </c>
    </row>
    <row r="82" spans="1:52" x14ac:dyDescent="0.35">
      <c r="A82" s="69" t="s">
        <v>890</v>
      </c>
      <c r="B82" s="70"/>
      <c r="C82" s="70">
        <f>'TRA_Inv EU28'!C82-'TRA_Inv UK'!C82</f>
        <v>2319</v>
      </c>
      <c r="D82" s="70">
        <f>'TRA_Inv EU28'!D82-'TRA_Inv UK'!D82</f>
        <v>976</v>
      </c>
      <c r="E82" s="70">
        <f>'TRA_Inv EU28'!E82-'TRA_Inv UK'!E82</f>
        <v>2553</v>
      </c>
      <c r="F82" s="70">
        <f>'TRA_Inv EU28'!F82-'TRA_Inv UK'!F82</f>
        <v>929</v>
      </c>
      <c r="G82" s="70">
        <f>'TRA_Inv EU28'!G82-'TRA_Inv UK'!G82</f>
        <v>1391</v>
      </c>
      <c r="H82" s="70">
        <f>'TRA_Inv EU28'!H82-'TRA_Inv UK'!H82</f>
        <v>2526</v>
      </c>
      <c r="I82" s="70">
        <f>'TRA_Inv EU28'!I82-'TRA_Inv UK'!I82</f>
        <v>2186</v>
      </c>
      <c r="J82" s="70">
        <f>'TRA_Inv EU28'!J82-'TRA_Inv UK'!J82</f>
        <v>2321</v>
      </c>
      <c r="K82" s="70">
        <f>'TRA_Inv EU28'!K82-'TRA_Inv UK'!K82</f>
        <v>1666</v>
      </c>
      <c r="L82" s="70">
        <f>'TRA_Inv EU28'!L82-'TRA_Inv UK'!L82</f>
        <v>1200</v>
      </c>
      <c r="M82" s="70">
        <f>'TRA_Inv EU28'!M82-'TRA_Inv UK'!M82</f>
        <v>2750</v>
      </c>
      <c r="N82" s="70">
        <f>'TRA_Inv EU28'!N82-'TRA_Inv UK'!N82</f>
        <v>1992</v>
      </c>
      <c r="O82" s="70">
        <f>'TRA_Inv EU28'!O82-'TRA_Inv UK'!O82</f>
        <v>2974</v>
      </c>
      <c r="P82" s="70">
        <f>'TRA_Inv EU28'!P82-'TRA_Inv UK'!P82</f>
        <v>3736</v>
      </c>
      <c r="Q82" s="70">
        <f>'TRA_Inv EU28'!Q82-'TRA_Inv UK'!Q82</f>
        <v>10117</v>
      </c>
      <c r="R82" s="70">
        <f>'TRA_Inv EU28'!R82-'TRA_Inv UK'!R82</f>
        <v>3336</v>
      </c>
      <c r="S82" s="70">
        <f>'TRA_Inv EU28'!S82-'TRA_Inv UK'!S82</f>
        <v>4085</v>
      </c>
      <c r="T82" s="70">
        <f>'TRA_Inv EU28'!T82-'TRA_Inv UK'!T82</f>
        <v>4570</v>
      </c>
      <c r="U82" s="70">
        <f>'TRA_Inv EU28'!U82-'TRA_Inv UK'!U82</f>
        <v>5046</v>
      </c>
      <c r="V82" s="70">
        <f>'TRA_Inv EU28'!V82-'TRA_Inv UK'!V82</f>
        <v>5437</v>
      </c>
      <c r="W82" s="70">
        <f>'TRA_Inv EU28'!W82-'TRA_Inv UK'!W82</f>
        <v>5855</v>
      </c>
      <c r="X82" s="70">
        <f>'TRA_Inv EU28'!X82-'TRA_Inv UK'!X82</f>
        <v>6205</v>
      </c>
      <c r="Y82" s="70">
        <f>'TRA_Inv EU28'!Y82-'TRA_Inv UK'!Y82</f>
        <v>6710</v>
      </c>
      <c r="Z82" s="70">
        <f>'TRA_Inv EU28'!Z82-'TRA_Inv UK'!Z82</f>
        <v>7124</v>
      </c>
      <c r="AA82" s="70">
        <f>'TRA_Inv EU28'!AA82-'TRA_Inv UK'!AA82</f>
        <v>7523</v>
      </c>
      <c r="AB82" s="70">
        <f>'TRA_Inv EU28'!AB82-'TRA_Inv UK'!AB82</f>
        <v>7829</v>
      </c>
      <c r="AC82" s="70">
        <f>'TRA_Inv EU28'!AC82-'TRA_Inv UK'!AC82</f>
        <v>8159</v>
      </c>
      <c r="AD82" s="70">
        <f>'TRA_Inv EU28'!AD82-'TRA_Inv UK'!AD82</f>
        <v>8532</v>
      </c>
      <c r="AE82" s="70">
        <f>'TRA_Inv EU28'!AE82-'TRA_Inv UK'!AE82</f>
        <v>8965</v>
      </c>
      <c r="AF82" s="70">
        <f>'TRA_Inv EU28'!AF82-'TRA_Inv UK'!AF82</f>
        <v>9403</v>
      </c>
      <c r="AG82" s="70">
        <f>'TRA_Inv EU28'!AG82-'TRA_Inv UK'!AG82</f>
        <v>9785</v>
      </c>
      <c r="AH82" s="70">
        <f>'TRA_Inv EU28'!AH82-'TRA_Inv UK'!AH82</f>
        <v>10108</v>
      </c>
      <c r="AI82" s="70">
        <f>'TRA_Inv EU28'!AI82-'TRA_Inv UK'!AI82</f>
        <v>10457</v>
      </c>
      <c r="AJ82" s="70">
        <f>'TRA_Inv EU28'!AJ82-'TRA_Inv UK'!AJ82</f>
        <v>10895</v>
      </c>
      <c r="AK82" s="70">
        <f>'TRA_Inv EU28'!AK82-'TRA_Inv UK'!AK82</f>
        <v>11136</v>
      </c>
      <c r="AL82" s="70">
        <f>'TRA_Inv EU28'!AL82-'TRA_Inv UK'!AL82</f>
        <v>11380</v>
      </c>
      <c r="AM82" s="70">
        <f>'TRA_Inv EU28'!AM82-'TRA_Inv UK'!AM82</f>
        <v>11629</v>
      </c>
      <c r="AN82" s="70">
        <f>'TRA_Inv EU28'!AN82-'TRA_Inv UK'!AN82</f>
        <v>11829</v>
      </c>
      <c r="AO82" s="70">
        <f>'TRA_Inv EU28'!AO82-'TRA_Inv UK'!AO82</f>
        <v>12017</v>
      </c>
      <c r="AP82" s="70">
        <f>'TRA_Inv EU28'!AP82-'TRA_Inv UK'!AP82</f>
        <v>12310</v>
      </c>
      <c r="AQ82" s="70">
        <f>'TRA_Inv EU28'!AQ82-'TRA_Inv UK'!AQ82</f>
        <v>12435</v>
      </c>
      <c r="AR82" s="70">
        <f>'TRA_Inv EU28'!AR82-'TRA_Inv UK'!AR82</f>
        <v>12566</v>
      </c>
      <c r="AS82" s="70">
        <f>'TRA_Inv EU28'!AS82-'TRA_Inv UK'!AS82</f>
        <v>12668</v>
      </c>
      <c r="AT82" s="70">
        <f>'TRA_Inv EU28'!AT82-'TRA_Inv UK'!AT82</f>
        <v>12792</v>
      </c>
      <c r="AU82" s="70">
        <f>'TRA_Inv EU28'!AU82-'TRA_Inv UK'!AU82</f>
        <v>12855</v>
      </c>
      <c r="AV82" s="70">
        <f>'TRA_Inv EU28'!AV82-'TRA_Inv UK'!AV82</f>
        <v>12896</v>
      </c>
      <c r="AW82" s="70">
        <f>'TRA_Inv EU28'!AW82-'TRA_Inv UK'!AW82</f>
        <v>12914</v>
      </c>
      <c r="AX82" s="70">
        <f>'TRA_Inv EU28'!AX82-'TRA_Inv UK'!AX82</f>
        <v>12964</v>
      </c>
      <c r="AY82" s="70">
        <f>'TRA_Inv EU28'!AY82-'TRA_Inv UK'!AY82</f>
        <v>12934</v>
      </c>
      <c r="AZ82" s="70">
        <f>'TRA_Inv EU28'!AZ82-'TRA_Inv UK'!AZ82</f>
        <v>12920</v>
      </c>
    </row>
    <row r="83" spans="1:52" x14ac:dyDescent="0.35">
      <c r="A83" s="69" t="s">
        <v>880</v>
      </c>
      <c r="B83" s="70"/>
      <c r="C83" s="70">
        <f>'TRA_Inv EU28'!C83-'TRA_Inv UK'!C83</f>
        <v>50645</v>
      </c>
      <c r="D83" s="70">
        <f>'TRA_Inv EU28'!D83-'TRA_Inv UK'!D83</f>
        <v>46222</v>
      </c>
      <c r="E83" s="70">
        <f>'TRA_Inv EU28'!E83-'TRA_Inv UK'!E83</f>
        <v>43997</v>
      </c>
      <c r="F83" s="70">
        <f>'TRA_Inv EU28'!F83-'TRA_Inv UK'!F83</f>
        <v>49916</v>
      </c>
      <c r="G83" s="70">
        <f>'TRA_Inv EU28'!G83-'TRA_Inv UK'!G83</f>
        <v>47802</v>
      </c>
      <c r="H83" s="70">
        <f>'TRA_Inv EU28'!H83-'TRA_Inv UK'!H83</f>
        <v>55136</v>
      </c>
      <c r="I83" s="70">
        <f>'TRA_Inv EU28'!I83-'TRA_Inv UK'!I83</f>
        <v>54587</v>
      </c>
      <c r="J83" s="70">
        <f>'TRA_Inv EU28'!J83-'TRA_Inv UK'!J83</f>
        <v>55920</v>
      </c>
      <c r="K83" s="70">
        <f>'TRA_Inv EU28'!K83-'TRA_Inv UK'!K83</f>
        <v>46780</v>
      </c>
      <c r="L83" s="70">
        <f>'TRA_Inv EU28'!L83-'TRA_Inv UK'!L83</f>
        <v>42972</v>
      </c>
      <c r="M83" s="70">
        <f>'TRA_Inv EU28'!M83-'TRA_Inv UK'!M83</f>
        <v>43666</v>
      </c>
      <c r="N83" s="70">
        <f>'TRA_Inv EU28'!N83-'TRA_Inv UK'!N83</f>
        <v>39829</v>
      </c>
      <c r="O83" s="70">
        <f>'TRA_Inv EU28'!O83-'TRA_Inv UK'!O83</f>
        <v>40958</v>
      </c>
      <c r="P83" s="70">
        <f>'TRA_Inv EU28'!P83-'TRA_Inv UK'!P83</f>
        <v>49700</v>
      </c>
      <c r="Q83" s="70">
        <f>'TRA_Inv EU28'!Q83-'TRA_Inv UK'!Q83</f>
        <v>54920</v>
      </c>
      <c r="R83" s="70">
        <f>'TRA_Inv EU28'!R83-'TRA_Inv UK'!R83</f>
        <v>50114</v>
      </c>
      <c r="S83" s="70">
        <f>'TRA_Inv EU28'!S83-'TRA_Inv UK'!S83</f>
        <v>61059</v>
      </c>
      <c r="T83" s="70">
        <f>'TRA_Inv EU28'!T83-'TRA_Inv UK'!T83</f>
        <v>62551</v>
      </c>
      <c r="U83" s="70">
        <f>'TRA_Inv EU28'!U83-'TRA_Inv UK'!U83</f>
        <v>63901</v>
      </c>
      <c r="V83" s="70">
        <f>'TRA_Inv EU28'!V83-'TRA_Inv UK'!V83</f>
        <v>65050</v>
      </c>
      <c r="W83" s="70">
        <f>'TRA_Inv EU28'!W83-'TRA_Inv UK'!W83</f>
        <v>66004</v>
      </c>
      <c r="X83" s="70">
        <f>'TRA_Inv EU28'!X83-'TRA_Inv UK'!X83</f>
        <v>65337</v>
      </c>
      <c r="Y83" s="70">
        <f>'TRA_Inv EU28'!Y83-'TRA_Inv UK'!Y83</f>
        <v>66345</v>
      </c>
      <c r="Z83" s="70">
        <f>'TRA_Inv EU28'!Z83-'TRA_Inv UK'!Z83</f>
        <v>66628</v>
      </c>
      <c r="AA83" s="70">
        <f>'TRA_Inv EU28'!AA83-'TRA_Inv UK'!AA83</f>
        <v>66694</v>
      </c>
      <c r="AB83" s="70">
        <f>'TRA_Inv EU28'!AB83-'TRA_Inv UK'!AB83</f>
        <v>66243</v>
      </c>
      <c r="AC83" s="70">
        <f>'TRA_Inv EU28'!AC83-'TRA_Inv UK'!AC83</f>
        <v>66099</v>
      </c>
      <c r="AD83" s="70">
        <f>'TRA_Inv EU28'!AD83-'TRA_Inv UK'!AD83</f>
        <v>66777</v>
      </c>
      <c r="AE83" s="70">
        <f>'TRA_Inv EU28'!AE83-'TRA_Inv UK'!AE83</f>
        <v>67229</v>
      </c>
      <c r="AF83" s="70">
        <f>'TRA_Inv EU28'!AF83-'TRA_Inv UK'!AF83</f>
        <v>67784</v>
      </c>
      <c r="AG83" s="70">
        <f>'TRA_Inv EU28'!AG83-'TRA_Inv UK'!AG83</f>
        <v>67932</v>
      </c>
      <c r="AH83" s="70">
        <f>'TRA_Inv EU28'!AH83-'TRA_Inv UK'!AH83</f>
        <v>67936</v>
      </c>
      <c r="AI83" s="70">
        <f>'TRA_Inv EU28'!AI83-'TRA_Inv UK'!AI83</f>
        <v>68121</v>
      </c>
      <c r="AJ83" s="70">
        <f>'TRA_Inv EU28'!AJ83-'TRA_Inv UK'!AJ83</f>
        <v>68837</v>
      </c>
      <c r="AK83" s="70">
        <f>'TRA_Inv EU28'!AK83-'TRA_Inv UK'!AK83</f>
        <v>68412</v>
      </c>
      <c r="AL83" s="70">
        <f>'TRA_Inv EU28'!AL83-'TRA_Inv UK'!AL83</f>
        <v>67972</v>
      </c>
      <c r="AM83" s="70">
        <f>'TRA_Inv EU28'!AM83-'TRA_Inv UK'!AM83</f>
        <v>67642</v>
      </c>
      <c r="AN83" s="70">
        <f>'TRA_Inv EU28'!AN83-'TRA_Inv UK'!AN83</f>
        <v>67191</v>
      </c>
      <c r="AO83" s="70">
        <f>'TRA_Inv EU28'!AO83-'TRA_Inv UK'!AO83</f>
        <v>66721</v>
      </c>
      <c r="AP83" s="70">
        <f>'TRA_Inv EU28'!AP83-'TRA_Inv UK'!AP83</f>
        <v>66713</v>
      </c>
      <c r="AQ83" s="70">
        <f>'TRA_Inv EU28'!AQ83-'TRA_Inv UK'!AQ83</f>
        <v>66071</v>
      </c>
      <c r="AR83" s="70">
        <f>'TRA_Inv EU28'!AR83-'TRA_Inv UK'!AR83</f>
        <v>65397</v>
      </c>
      <c r="AS83" s="70">
        <f>'TRA_Inv EU28'!AS83-'TRA_Inv UK'!AS83</f>
        <v>64697</v>
      </c>
      <c r="AT83" s="70">
        <f>'TRA_Inv EU28'!AT83-'TRA_Inv UK'!AT83</f>
        <v>64117</v>
      </c>
      <c r="AU83" s="70">
        <f>'TRA_Inv EU28'!AU83-'TRA_Inv UK'!AU83</f>
        <v>63359</v>
      </c>
      <c r="AV83" s="70">
        <f>'TRA_Inv EU28'!AV83-'TRA_Inv UK'!AV83</f>
        <v>62695</v>
      </c>
      <c r="AW83" s="70">
        <f>'TRA_Inv EU28'!AW83-'TRA_Inv UK'!AW83</f>
        <v>61965</v>
      </c>
      <c r="AX83" s="70">
        <f>'TRA_Inv EU28'!AX83-'TRA_Inv UK'!AX83</f>
        <v>61477</v>
      </c>
      <c r="AY83" s="70">
        <f>'TRA_Inv EU28'!AY83-'TRA_Inv UK'!AY83</f>
        <v>60547</v>
      </c>
      <c r="AZ83" s="70">
        <f>'TRA_Inv EU28'!AZ83-'TRA_Inv UK'!AZ83</f>
        <v>59835</v>
      </c>
    </row>
    <row r="84" spans="1:52" x14ac:dyDescent="0.35">
      <c r="A84" s="69" t="s">
        <v>881</v>
      </c>
      <c r="B84" s="70"/>
      <c r="C84" s="70">
        <f>'TRA_Inv EU28'!C84-'TRA_Inv UK'!C84</f>
        <v>0</v>
      </c>
      <c r="D84" s="70">
        <f>'TRA_Inv EU28'!D84-'TRA_Inv UK'!D84</f>
        <v>0</v>
      </c>
      <c r="E84" s="70">
        <f>'TRA_Inv EU28'!E84-'TRA_Inv UK'!E84</f>
        <v>0</v>
      </c>
      <c r="F84" s="70">
        <f>'TRA_Inv EU28'!F84-'TRA_Inv UK'!F84</f>
        <v>0</v>
      </c>
      <c r="G84" s="70">
        <f>'TRA_Inv EU28'!G84-'TRA_Inv UK'!G84</f>
        <v>0</v>
      </c>
      <c r="H84" s="70">
        <f>'TRA_Inv EU28'!H84-'TRA_Inv UK'!H84</f>
        <v>0</v>
      </c>
      <c r="I84" s="70">
        <f>'TRA_Inv EU28'!I84-'TRA_Inv UK'!I84</f>
        <v>0</v>
      </c>
      <c r="J84" s="70">
        <f>'TRA_Inv EU28'!J84-'TRA_Inv UK'!J84</f>
        <v>0</v>
      </c>
      <c r="K84" s="70">
        <f>'TRA_Inv EU28'!K84-'TRA_Inv UK'!K84</f>
        <v>0</v>
      </c>
      <c r="L84" s="70">
        <f>'TRA_Inv EU28'!L84-'TRA_Inv UK'!L84</f>
        <v>0</v>
      </c>
      <c r="M84" s="70">
        <f>'TRA_Inv EU28'!M84-'TRA_Inv UK'!M84</f>
        <v>0</v>
      </c>
      <c r="N84" s="70">
        <f>'TRA_Inv EU28'!N84-'TRA_Inv UK'!N84</f>
        <v>0</v>
      </c>
      <c r="O84" s="70">
        <f>'TRA_Inv EU28'!O84-'TRA_Inv UK'!O84</f>
        <v>0</v>
      </c>
      <c r="P84" s="70">
        <f>'TRA_Inv EU28'!P84-'TRA_Inv UK'!P84</f>
        <v>0</v>
      </c>
      <c r="Q84" s="70">
        <f>'TRA_Inv EU28'!Q84-'TRA_Inv UK'!Q84</f>
        <v>0</v>
      </c>
      <c r="R84" s="70">
        <f>'TRA_Inv EU28'!R84-'TRA_Inv UK'!R84</f>
        <v>0</v>
      </c>
      <c r="S84" s="70">
        <f>'TRA_Inv EU28'!S84-'TRA_Inv UK'!S84</f>
        <v>0</v>
      </c>
      <c r="T84" s="70">
        <f>'TRA_Inv EU28'!T84-'TRA_Inv UK'!T84</f>
        <v>0</v>
      </c>
      <c r="U84" s="70">
        <f>'TRA_Inv EU28'!U84-'TRA_Inv UK'!U84</f>
        <v>0</v>
      </c>
      <c r="V84" s="70">
        <f>'TRA_Inv EU28'!V84-'TRA_Inv UK'!V84</f>
        <v>0</v>
      </c>
      <c r="W84" s="70">
        <f>'TRA_Inv EU28'!W84-'TRA_Inv UK'!W84</f>
        <v>0</v>
      </c>
      <c r="X84" s="70">
        <f>'TRA_Inv EU28'!X84-'TRA_Inv UK'!X84</f>
        <v>0</v>
      </c>
      <c r="Y84" s="70">
        <f>'TRA_Inv EU28'!Y84-'TRA_Inv UK'!Y84</f>
        <v>0</v>
      </c>
      <c r="Z84" s="70">
        <f>'TRA_Inv EU28'!Z84-'TRA_Inv UK'!Z84</f>
        <v>0</v>
      </c>
      <c r="AA84" s="70">
        <f>'TRA_Inv EU28'!AA84-'TRA_Inv UK'!AA84</f>
        <v>1</v>
      </c>
      <c r="AB84" s="70">
        <f>'TRA_Inv EU28'!AB84-'TRA_Inv UK'!AB84</f>
        <v>4</v>
      </c>
      <c r="AC84" s="70">
        <f>'TRA_Inv EU28'!AC84-'TRA_Inv UK'!AC84</f>
        <v>6</v>
      </c>
      <c r="AD84" s="70">
        <f>'TRA_Inv EU28'!AD84-'TRA_Inv UK'!AD84</f>
        <v>6</v>
      </c>
      <c r="AE84" s="70">
        <f>'TRA_Inv EU28'!AE84-'TRA_Inv UK'!AE84</f>
        <v>7</v>
      </c>
      <c r="AF84" s="70">
        <f>'TRA_Inv EU28'!AF84-'TRA_Inv UK'!AF84</f>
        <v>13</v>
      </c>
      <c r="AG84" s="70">
        <f>'TRA_Inv EU28'!AG84-'TRA_Inv UK'!AG84</f>
        <v>18</v>
      </c>
      <c r="AH84" s="70">
        <f>'TRA_Inv EU28'!AH84-'TRA_Inv UK'!AH84</f>
        <v>29</v>
      </c>
      <c r="AI84" s="70">
        <f>'TRA_Inv EU28'!AI84-'TRA_Inv UK'!AI84</f>
        <v>36</v>
      </c>
      <c r="AJ84" s="70">
        <f>'TRA_Inv EU28'!AJ84-'TRA_Inv UK'!AJ84</f>
        <v>49</v>
      </c>
      <c r="AK84" s="70">
        <f>'TRA_Inv EU28'!AK84-'TRA_Inv UK'!AK84</f>
        <v>61</v>
      </c>
      <c r="AL84" s="70">
        <f>'TRA_Inv EU28'!AL84-'TRA_Inv UK'!AL84</f>
        <v>86</v>
      </c>
      <c r="AM84" s="70">
        <f>'TRA_Inv EU28'!AM84-'TRA_Inv UK'!AM84</f>
        <v>113</v>
      </c>
      <c r="AN84" s="70">
        <f>'TRA_Inv EU28'!AN84-'TRA_Inv UK'!AN84</f>
        <v>147</v>
      </c>
      <c r="AO84" s="70">
        <f>'TRA_Inv EU28'!AO84-'TRA_Inv UK'!AO84</f>
        <v>192</v>
      </c>
      <c r="AP84" s="70">
        <f>'TRA_Inv EU28'!AP84-'TRA_Inv UK'!AP84</f>
        <v>252</v>
      </c>
      <c r="AQ84" s="70">
        <f>'TRA_Inv EU28'!AQ84-'TRA_Inv UK'!AQ84</f>
        <v>325</v>
      </c>
      <c r="AR84" s="70">
        <f>'TRA_Inv EU28'!AR84-'TRA_Inv UK'!AR84</f>
        <v>418</v>
      </c>
      <c r="AS84" s="70">
        <f>'TRA_Inv EU28'!AS84-'TRA_Inv UK'!AS84</f>
        <v>536</v>
      </c>
      <c r="AT84" s="70">
        <f>'TRA_Inv EU28'!AT84-'TRA_Inv UK'!AT84</f>
        <v>684</v>
      </c>
      <c r="AU84" s="70">
        <f>'TRA_Inv EU28'!AU84-'TRA_Inv UK'!AU84</f>
        <v>866</v>
      </c>
      <c r="AV84" s="70">
        <f>'TRA_Inv EU28'!AV84-'TRA_Inv UK'!AV84</f>
        <v>1090</v>
      </c>
      <c r="AW84" s="70">
        <f>'TRA_Inv EU28'!AW84-'TRA_Inv UK'!AW84</f>
        <v>1355</v>
      </c>
      <c r="AX84" s="70">
        <f>'TRA_Inv EU28'!AX84-'TRA_Inv UK'!AX84</f>
        <v>1679</v>
      </c>
      <c r="AY84" s="70">
        <f>'TRA_Inv EU28'!AY84-'TRA_Inv UK'!AY84</f>
        <v>2046</v>
      </c>
      <c r="AZ84" s="70">
        <f>'TRA_Inv EU28'!AZ84-'TRA_Inv UK'!AZ84</f>
        <v>2471</v>
      </c>
    </row>
    <row r="85" spans="1:52" x14ac:dyDescent="0.35">
      <c r="A85" s="69" t="s">
        <v>895</v>
      </c>
      <c r="B85" s="70"/>
      <c r="C85" s="70">
        <f>'TRA_Inv EU28'!C85-'TRA_Inv UK'!C85</f>
        <v>0</v>
      </c>
      <c r="D85" s="70">
        <f>'TRA_Inv EU28'!D85-'TRA_Inv UK'!D85</f>
        <v>0</v>
      </c>
      <c r="E85" s="70">
        <f>'TRA_Inv EU28'!E85-'TRA_Inv UK'!E85</f>
        <v>0</v>
      </c>
      <c r="F85" s="70">
        <f>'TRA_Inv EU28'!F85-'TRA_Inv UK'!F85</f>
        <v>0</v>
      </c>
      <c r="G85" s="70">
        <f>'TRA_Inv EU28'!G85-'TRA_Inv UK'!G85</f>
        <v>0</v>
      </c>
      <c r="H85" s="70">
        <f>'TRA_Inv EU28'!H85-'TRA_Inv UK'!H85</f>
        <v>0</v>
      </c>
      <c r="I85" s="70">
        <f>'TRA_Inv EU28'!I85-'TRA_Inv UK'!I85</f>
        <v>0</v>
      </c>
      <c r="J85" s="70">
        <f>'TRA_Inv EU28'!J85-'TRA_Inv UK'!J85</f>
        <v>0</v>
      </c>
      <c r="K85" s="70">
        <f>'TRA_Inv EU28'!K85-'TRA_Inv UK'!K85</f>
        <v>0</v>
      </c>
      <c r="L85" s="70">
        <f>'TRA_Inv EU28'!L85-'TRA_Inv UK'!L85</f>
        <v>0</v>
      </c>
      <c r="M85" s="70">
        <f>'TRA_Inv EU28'!M85-'TRA_Inv UK'!M85</f>
        <v>0</v>
      </c>
      <c r="N85" s="70">
        <f>'TRA_Inv EU28'!N85-'TRA_Inv UK'!N85</f>
        <v>0</v>
      </c>
      <c r="O85" s="70">
        <f>'TRA_Inv EU28'!O85-'TRA_Inv UK'!O85</f>
        <v>0</v>
      </c>
      <c r="P85" s="70">
        <f>'TRA_Inv EU28'!P85-'TRA_Inv UK'!P85</f>
        <v>0</v>
      </c>
      <c r="Q85" s="70">
        <f>'TRA_Inv EU28'!Q85-'TRA_Inv UK'!Q85</f>
        <v>0</v>
      </c>
      <c r="R85" s="70">
        <f>'TRA_Inv EU28'!R85-'TRA_Inv UK'!R85</f>
        <v>0</v>
      </c>
      <c r="S85" s="70">
        <f>'TRA_Inv EU28'!S85-'TRA_Inv UK'!S85</f>
        <v>0</v>
      </c>
      <c r="T85" s="70">
        <f>'TRA_Inv EU28'!T85-'TRA_Inv UK'!T85</f>
        <v>0</v>
      </c>
      <c r="U85" s="70">
        <f>'TRA_Inv EU28'!U85-'TRA_Inv UK'!U85</f>
        <v>0</v>
      </c>
      <c r="V85" s="70">
        <f>'TRA_Inv EU28'!V85-'TRA_Inv UK'!V85</f>
        <v>0</v>
      </c>
      <c r="W85" s="70">
        <f>'TRA_Inv EU28'!W85-'TRA_Inv UK'!W85</f>
        <v>0</v>
      </c>
      <c r="X85" s="70">
        <f>'TRA_Inv EU28'!X85-'TRA_Inv UK'!X85</f>
        <v>0</v>
      </c>
      <c r="Y85" s="70">
        <f>'TRA_Inv EU28'!Y85-'TRA_Inv UK'!Y85</f>
        <v>3</v>
      </c>
      <c r="Z85" s="70">
        <f>'TRA_Inv EU28'!Z85-'TRA_Inv UK'!Z85</f>
        <v>6</v>
      </c>
      <c r="AA85" s="70">
        <f>'TRA_Inv EU28'!AA85-'TRA_Inv UK'!AA85</f>
        <v>6</v>
      </c>
      <c r="AB85" s="70">
        <f>'TRA_Inv EU28'!AB85-'TRA_Inv UK'!AB85</f>
        <v>8</v>
      </c>
      <c r="AC85" s="70">
        <f>'TRA_Inv EU28'!AC85-'TRA_Inv UK'!AC85</f>
        <v>17</v>
      </c>
      <c r="AD85" s="70">
        <f>'TRA_Inv EU28'!AD85-'TRA_Inv UK'!AD85</f>
        <v>26</v>
      </c>
      <c r="AE85" s="70">
        <f>'TRA_Inv EU28'!AE85-'TRA_Inv UK'!AE85</f>
        <v>36</v>
      </c>
      <c r="AF85" s="70">
        <f>'TRA_Inv EU28'!AF85-'TRA_Inv UK'!AF85</f>
        <v>52</v>
      </c>
      <c r="AG85" s="70">
        <f>'TRA_Inv EU28'!AG85-'TRA_Inv UK'!AG85</f>
        <v>74</v>
      </c>
      <c r="AH85" s="70">
        <f>'TRA_Inv EU28'!AH85-'TRA_Inv UK'!AH85</f>
        <v>104</v>
      </c>
      <c r="AI85" s="70">
        <f>'TRA_Inv EU28'!AI85-'TRA_Inv UK'!AI85</f>
        <v>143</v>
      </c>
      <c r="AJ85" s="70">
        <f>'TRA_Inv EU28'!AJ85-'TRA_Inv UK'!AJ85</f>
        <v>195</v>
      </c>
      <c r="AK85" s="70">
        <f>'TRA_Inv EU28'!AK85-'TRA_Inv UK'!AK85</f>
        <v>261</v>
      </c>
      <c r="AL85" s="70">
        <f>'TRA_Inv EU28'!AL85-'TRA_Inv UK'!AL85</f>
        <v>340</v>
      </c>
      <c r="AM85" s="70">
        <f>'TRA_Inv EU28'!AM85-'TRA_Inv UK'!AM85</f>
        <v>437</v>
      </c>
      <c r="AN85" s="70">
        <f>'TRA_Inv EU28'!AN85-'TRA_Inv UK'!AN85</f>
        <v>549</v>
      </c>
      <c r="AO85" s="70">
        <f>'TRA_Inv EU28'!AO85-'TRA_Inv UK'!AO85</f>
        <v>667</v>
      </c>
      <c r="AP85" s="70">
        <f>'TRA_Inv EU28'!AP85-'TRA_Inv UK'!AP85</f>
        <v>798</v>
      </c>
      <c r="AQ85" s="70">
        <f>'TRA_Inv EU28'!AQ85-'TRA_Inv UK'!AQ85</f>
        <v>922</v>
      </c>
      <c r="AR85" s="70">
        <f>'TRA_Inv EU28'!AR85-'TRA_Inv UK'!AR85</f>
        <v>1039</v>
      </c>
      <c r="AS85" s="70">
        <f>'TRA_Inv EU28'!AS85-'TRA_Inv UK'!AS85</f>
        <v>1140</v>
      </c>
      <c r="AT85" s="70">
        <f>'TRA_Inv EU28'!AT85-'TRA_Inv UK'!AT85</f>
        <v>1234</v>
      </c>
      <c r="AU85" s="70">
        <f>'TRA_Inv EU28'!AU85-'TRA_Inv UK'!AU85</f>
        <v>1305</v>
      </c>
      <c r="AV85" s="70">
        <f>'TRA_Inv EU28'!AV85-'TRA_Inv UK'!AV85</f>
        <v>1362</v>
      </c>
      <c r="AW85" s="70">
        <f>'TRA_Inv EU28'!AW85-'TRA_Inv UK'!AW85</f>
        <v>1403</v>
      </c>
      <c r="AX85" s="70">
        <f>'TRA_Inv EU28'!AX85-'TRA_Inv UK'!AX85</f>
        <v>1438</v>
      </c>
      <c r="AY85" s="70">
        <f>'TRA_Inv EU28'!AY85-'TRA_Inv UK'!AY85</f>
        <v>1453</v>
      </c>
      <c r="AZ85" s="70">
        <f>'TRA_Inv EU28'!AZ85-'TRA_Inv UK'!AZ85</f>
        <v>1461</v>
      </c>
    </row>
    <row r="86" spans="1:52" hidden="1" x14ac:dyDescent="0.35">
      <c r="A86" s="67"/>
      <c r="B86" s="68"/>
      <c r="C86" s="68">
        <f>'TRA_Inv EU28'!C86-'TRA_Inv UK'!C86</f>
        <v>0</v>
      </c>
      <c r="D86" s="68">
        <f>'TRA_Inv EU28'!D86-'TRA_Inv UK'!D86</f>
        <v>0</v>
      </c>
      <c r="E86" s="68">
        <f>'TRA_Inv EU28'!E86-'TRA_Inv UK'!E86</f>
        <v>0</v>
      </c>
      <c r="F86" s="68">
        <f>'TRA_Inv EU28'!F86-'TRA_Inv UK'!F86</f>
        <v>0</v>
      </c>
      <c r="G86" s="68">
        <f>'TRA_Inv EU28'!G86-'TRA_Inv UK'!G86</f>
        <v>0</v>
      </c>
      <c r="H86" s="68">
        <f>'TRA_Inv EU28'!H86-'TRA_Inv UK'!H86</f>
        <v>0</v>
      </c>
      <c r="I86" s="68">
        <f>'TRA_Inv EU28'!I86-'TRA_Inv UK'!I86</f>
        <v>0</v>
      </c>
      <c r="J86" s="68">
        <f>'TRA_Inv EU28'!J86-'TRA_Inv UK'!J86</f>
        <v>0</v>
      </c>
      <c r="K86" s="68">
        <f>'TRA_Inv EU28'!K86-'TRA_Inv UK'!K86</f>
        <v>0</v>
      </c>
      <c r="L86" s="68">
        <f>'TRA_Inv EU28'!L86-'TRA_Inv UK'!L86</f>
        <v>0</v>
      </c>
      <c r="M86" s="68">
        <f>'TRA_Inv EU28'!M86-'TRA_Inv UK'!M86</f>
        <v>0</v>
      </c>
      <c r="N86" s="68">
        <f>'TRA_Inv EU28'!N86-'TRA_Inv UK'!N86</f>
        <v>0</v>
      </c>
      <c r="O86" s="68">
        <f>'TRA_Inv EU28'!O86-'TRA_Inv UK'!O86</f>
        <v>0</v>
      </c>
      <c r="P86" s="68">
        <f>'TRA_Inv EU28'!P86-'TRA_Inv UK'!P86</f>
        <v>0</v>
      </c>
      <c r="Q86" s="68">
        <f>'TRA_Inv EU28'!Q86-'TRA_Inv UK'!Q86</f>
        <v>0</v>
      </c>
      <c r="R86" s="68">
        <f>'TRA_Inv EU28'!R86-'TRA_Inv UK'!R86</f>
        <v>0</v>
      </c>
      <c r="S86" s="68">
        <f>'TRA_Inv EU28'!S86-'TRA_Inv UK'!S86</f>
        <v>0</v>
      </c>
      <c r="T86" s="68">
        <f>'TRA_Inv EU28'!T86-'TRA_Inv UK'!T86</f>
        <v>0</v>
      </c>
      <c r="U86" s="68">
        <f>'TRA_Inv EU28'!U86-'TRA_Inv UK'!U86</f>
        <v>0</v>
      </c>
      <c r="V86" s="68">
        <f>'TRA_Inv EU28'!V86-'TRA_Inv UK'!V86</f>
        <v>0</v>
      </c>
      <c r="W86" s="68">
        <f>'TRA_Inv EU28'!W86-'TRA_Inv UK'!W86</f>
        <v>0</v>
      </c>
      <c r="X86" s="68">
        <f>'TRA_Inv EU28'!X86-'TRA_Inv UK'!X86</f>
        <v>0</v>
      </c>
      <c r="Y86" s="68">
        <f>'TRA_Inv EU28'!Y86-'TRA_Inv UK'!Y86</f>
        <v>0</v>
      </c>
      <c r="Z86" s="68">
        <f>'TRA_Inv EU28'!Z86-'TRA_Inv UK'!Z86</f>
        <v>0</v>
      </c>
      <c r="AA86" s="68">
        <f>'TRA_Inv EU28'!AA86-'TRA_Inv UK'!AA86</f>
        <v>0</v>
      </c>
      <c r="AB86" s="68">
        <f>'TRA_Inv EU28'!AB86-'TRA_Inv UK'!AB86</f>
        <v>0</v>
      </c>
      <c r="AC86" s="68">
        <f>'TRA_Inv EU28'!AC86-'TRA_Inv UK'!AC86</f>
        <v>0</v>
      </c>
      <c r="AD86" s="68">
        <f>'TRA_Inv EU28'!AD86-'TRA_Inv UK'!AD86</f>
        <v>0</v>
      </c>
      <c r="AE86" s="68">
        <f>'TRA_Inv EU28'!AE86-'TRA_Inv UK'!AE86</f>
        <v>0</v>
      </c>
      <c r="AF86" s="68">
        <f>'TRA_Inv EU28'!AF86-'TRA_Inv UK'!AF86</f>
        <v>0</v>
      </c>
      <c r="AG86" s="68">
        <f>'TRA_Inv EU28'!AG86-'TRA_Inv UK'!AG86</f>
        <v>0</v>
      </c>
      <c r="AH86" s="68">
        <f>'TRA_Inv EU28'!AH86-'TRA_Inv UK'!AH86</f>
        <v>0</v>
      </c>
      <c r="AI86" s="68">
        <f>'TRA_Inv EU28'!AI86-'TRA_Inv UK'!AI86</f>
        <v>0</v>
      </c>
      <c r="AJ86" s="68">
        <f>'TRA_Inv EU28'!AJ86-'TRA_Inv UK'!AJ86</f>
        <v>0</v>
      </c>
      <c r="AK86" s="68">
        <f>'TRA_Inv EU28'!AK86-'TRA_Inv UK'!AK86</f>
        <v>0</v>
      </c>
      <c r="AL86" s="68">
        <f>'TRA_Inv EU28'!AL86-'TRA_Inv UK'!AL86</f>
        <v>0</v>
      </c>
      <c r="AM86" s="68">
        <f>'TRA_Inv EU28'!AM86-'TRA_Inv UK'!AM86</f>
        <v>0</v>
      </c>
      <c r="AN86" s="68">
        <f>'TRA_Inv EU28'!AN86-'TRA_Inv UK'!AN86</f>
        <v>0</v>
      </c>
      <c r="AO86" s="68">
        <f>'TRA_Inv EU28'!AO86-'TRA_Inv UK'!AO86</f>
        <v>0</v>
      </c>
      <c r="AP86" s="68">
        <f>'TRA_Inv EU28'!AP86-'TRA_Inv UK'!AP86</f>
        <v>0</v>
      </c>
      <c r="AQ86" s="68">
        <f>'TRA_Inv EU28'!AQ86-'TRA_Inv UK'!AQ86</f>
        <v>0</v>
      </c>
      <c r="AR86" s="68">
        <f>'TRA_Inv EU28'!AR86-'TRA_Inv UK'!AR86</f>
        <v>0</v>
      </c>
      <c r="AS86" s="68">
        <f>'TRA_Inv EU28'!AS86-'TRA_Inv UK'!AS86</f>
        <v>0</v>
      </c>
      <c r="AT86" s="68">
        <f>'TRA_Inv EU28'!AT86-'TRA_Inv UK'!AT86</f>
        <v>0</v>
      </c>
      <c r="AU86" s="68">
        <f>'TRA_Inv EU28'!AU86-'TRA_Inv UK'!AU86</f>
        <v>0</v>
      </c>
      <c r="AV86" s="68">
        <f>'TRA_Inv EU28'!AV86-'TRA_Inv UK'!AV86</f>
        <v>0</v>
      </c>
      <c r="AW86" s="68">
        <f>'TRA_Inv EU28'!AW86-'TRA_Inv UK'!AW86</f>
        <v>0</v>
      </c>
      <c r="AX86" s="68">
        <f>'TRA_Inv EU28'!AX86-'TRA_Inv UK'!AX86</f>
        <v>0</v>
      </c>
      <c r="AY86" s="68">
        <f>'TRA_Inv EU28'!AY86-'TRA_Inv UK'!AY86</f>
        <v>0</v>
      </c>
      <c r="AZ86" s="68">
        <f>'TRA_Inv EU28'!AZ86-'TRA_Inv UK'!AZ86</f>
        <v>0</v>
      </c>
    </row>
    <row r="87" spans="1:52" hidden="1" x14ac:dyDescent="0.35">
      <c r="A87" s="69"/>
      <c r="B87" s="70"/>
      <c r="C87" s="70">
        <f>'TRA_Inv EU28'!C87-'TRA_Inv UK'!C87</f>
        <v>0</v>
      </c>
      <c r="D87" s="70">
        <f>'TRA_Inv EU28'!D87-'TRA_Inv UK'!D87</f>
        <v>0</v>
      </c>
      <c r="E87" s="70">
        <f>'TRA_Inv EU28'!E87-'TRA_Inv UK'!E87</f>
        <v>0</v>
      </c>
      <c r="F87" s="70">
        <f>'TRA_Inv EU28'!F87-'TRA_Inv UK'!F87</f>
        <v>0</v>
      </c>
      <c r="G87" s="70">
        <f>'TRA_Inv EU28'!G87-'TRA_Inv UK'!G87</f>
        <v>0</v>
      </c>
      <c r="H87" s="70">
        <f>'TRA_Inv EU28'!H87-'TRA_Inv UK'!H87</f>
        <v>0</v>
      </c>
      <c r="I87" s="70">
        <f>'TRA_Inv EU28'!I87-'TRA_Inv UK'!I87</f>
        <v>0</v>
      </c>
      <c r="J87" s="70">
        <f>'TRA_Inv EU28'!J87-'TRA_Inv UK'!J87</f>
        <v>0</v>
      </c>
      <c r="K87" s="70">
        <f>'TRA_Inv EU28'!K87-'TRA_Inv UK'!K87</f>
        <v>0</v>
      </c>
      <c r="L87" s="70">
        <f>'TRA_Inv EU28'!L87-'TRA_Inv UK'!L87</f>
        <v>0</v>
      </c>
      <c r="M87" s="70">
        <f>'TRA_Inv EU28'!M87-'TRA_Inv UK'!M87</f>
        <v>0</v>
      </c>
      <c r="N87" s="70">
        <f>'TRA_Inv EU28'!N87-'TRA_Inv UK'!N87</f>
        <v>0</v>
      </c>
      <c r="O87" s="70">
        <f>'TRA_Inv EU28'!O87-'TRA_Inv UK'!O87</f>
        <v>0</v>
      </c>
      <c r="P87" s="70">
        <f>'TRA_Inv EU28'!P87-'TRA_Inv UK'!P87</f>
        <v>0</v>
      </c>
      <c r="Q87" s="70">
        <f>'TRA_Inv EU28'!Q87-'TRA_Inv UK'!Q87</f>
        <v>0</v>
      </c>
      <c r="R87" s="70">
        <f>'TRA_Inv EU28'!R87-'TRA_Inv UK'!R87</f>
        <v>0</v>
      </c>
      <c r="S87" s="70">
        <f>'TRA_Inv EU28'!S87-'TRA_Inv UK'!S87</f>
        <v>0</v>
      </c>
      <c r="T87" s="70">
        <f>'TRA_Inv EU28'!T87-'TRA_Inv UK'!T87</f>
        <v>0</v>
      </c>
      <c r="U87" s="70">
        <f>'TRA_Inv EU28'!U87-'TRA_Inv UK'!U87</f>
        <v>0</v>
      </c>
      <c r="V87" s="70">
        <f>'TRA_Inv EU28'!V87-'TRA_Inv UK'!V87</f>
        <v>0</v>
      </c>
      <c r="W87" s="70">
        <f>'TRA_Inv EU28'!W87-'TRA_Inv UK'!W87</f>
        <v>0</v>
      </c>
      <c r="X87" s="70">
        <f>'TRA_Inv EU28'!X87-'TRA_Inv UK'!X87</f>
        <v>0</v>
      </c>
      <c r="Y87" s="70">
        <f>'TRA_Inv EU28'!Y87-'TRA_Inv UK'!Y87</f>
        <v>0</v>
      </c>
      <c r="Z87" s="70">
        <f>'TRA_Inv EU28'!Z87-'TRA_Inv UK'!Z87</f>
        <v>0</v>
      </c>
      <c r="AA87" s="70">
        <f>'TRA_Inv EU28'!AA87-'TRA_Inv UK'!AA87</f>
        <v>0</v>
      </c>
      <c r="AB87" s="70">
        <f>'TRA_Inv EU28'!AB87-'TRA_Inv UK'!AB87</f>
        <v>0</v>
      </c>
      <c r="AC87" s="70">
        <f>'TRA_Inv EU28'!AC87-'TRA_Inv UK'!AC87</f>
        <v>0</v>
      </c>
      <c r="AD87" s="70">
        <f>'TRA_Inv EU28'!AD87-'TRA_Inv UK'!AD87</f>
        <v>0</v>
      </c>
      <c r="AE87" s="70">
        <f>'TRA_Inv EU28'!AE87-'TRA_Inv UK'!AE87</f>
        <v>0</v>
      </c>
      <c r="AF87" s="70">
        <f>'TRA_Inv EU28'!AF87-'TRA_Inv UK'!AF87</f>
        <v>0</v>
      </c>
      <c r="AG87" s="70">
        <f>'TRA_Inv EU28'!AG87-'TRA_Inv UK'!AG87</f>
        <v>0</v>
      </c>
      <c r="AH87" s="70">
        <f>'TRA_Inv EU28'!AH87-'TRA_Inv UK'!AH87</f>
        <v>0</v>
      </c>
      <c r="AI87" s="70">
        <f>'TRA_Inv EU28'!AI87-'TRA_Inv UK'!AI87</f>
        <v>0</v>
      </c>
      <c r="AJ87" s="70">
        <f>'TRA_Inv EU28'!AJ87-'TRA_Inv UK'!AJ87</f>
        <v>0</v>
      </c>
      <c r="AK87" s="70">
        <f>'TRA_Inv EU28'!AK87-'TRA_Inv UK'!AK87</f>
        <v>0</v>
      </c>
      <c r="AL87" s="70">
        <f>'TRA_Inv EU28'!AL87-'TRA_Inv UK'!AL87</f>
        <v>0</v>
      </c>
      <c r="AM87" s="70">
        <f>'TRA_Inv EU28'!AM87-'TRA_Inv UK'!AM87</f>
        <v>0</v>
      </c>
      <c r="AN87" s="70">
        <f>'TRA_Inv EU28'!AN87-'TRA_Inv UK'!AN87</f>
        <v>0</v>
      </c>
      <c r="AO87" s="70">
        <f>'TRA_Inv EU28'!AO87-'TRA_Inv UK'!AO87</f>
        <v>0</v>
      </c>
      <c r="AP87" s="70">
        <f>'TRA_Inv EU28'!AP87-'TRA_Inv UK'!AP87</f>
        <v>0</v>
      </c>
      <c r="AQ87" s="70">
        <f>'TRA_Inv EU28'!AQ87-'TRA_Inv UK'!AQ87</f>
        <v>0</v>
      </c>
      <c r="AR87" s="70">
        <f>'TRA_Inv EU28'!AR87-'TRA_Inv UK'!AR87</f>
        <v>0</v>
      </c>
      <c r="AS87" s="70">
        <f>'TRA_Inv EU28'!AS87-'TRA_Inv UK'!AS87</f>
        <v>0</v>
      </c>
      <c r="AT87" s="70">
        <f>'TRA_Inv EU28'!AT87-'TRA_Inv UK'!AT87</f>
        <v>0</v>
      </c>
      <c r="AU87" s="70">
        <f>'TRA_Inv EU28'!AU87-'TRA_Inv UK'!AU87</f>
        <v>0</v>
      </c>
      <c r="AV87" s="70">
        <f>'TRA_Inv EU28'!AV87-'TRA_Inv UK'!AV87</f>
        <v>0</v>
      </c>
      <c r="AW87" s="70">
        <f>'TRA_Inv EU28'!AW87-'TRA_Inv UK'!AW87</f>
        <v>0</v>
      </c>
      <c r="AX87" s="70">
        <f>'TRA_Inv EU28'!AX87-'TRA_Inv UK'!AX87</f>
        <v>0</v>
      </c>
      <c r="AY87" s="70">
        <f>'TRA_Inv EU28'!AY87-'TRA_Inv UK'!AY87</f>
        <v>0</v>
      </c>
      <c r="AZ87" s="70">
        <f>'TRA_Inv EU28'!AZ87-'TRA_Inv UK'!AZ87</f>
        <v>0</v>
      </c>
    </row>
    <row r="88" spans="1:52" hidden="1" x14ac:dyDescent="0.35">
      <c r="A88" s="69"/>
      <c r="B88" s="70"/>
      <c r="C88" s="70">
        <f>'TRA_Inv EU28'!C88-'TRA_Inv UK'!C88</f>
        <v>0</v>
      </c>
      <c r="D88" s="70">
        <f>'TRA_Inv EU28'!D88-'TRA_Inv UK'!D88</f>
        <v>0</v>
      </c>
      <c r="E88" s="70">
        <f>'TRA_Inv EU28'!E88-'TRA_Inv UK'!E88</f>
        <v>0</v>
      </c>
      <c r="F88" s="70">
        <f>'TRA_Inv EU28'!F88-'TRA_Inv UK'!F88</f>
        <v>0</v>
      </c>
      <c r="G88" s="70">
        <f>'TRA_Inv EU28'!G88-'TRA_Inv UK'!G88</f>
        <v>0</v>
      </c>
      <c r="H88" s="70">
        <f>'TRA_Inv EU28'!H88-'TRA_Inv UK'!H88</f>
        <v>0</v>
      </c>
      <c r="I88" s="70">
        <f>'TRA_Inv EU28'!I88-'TRA_Inv UK'!I88</f>
        <v>0</v>
      </c>
      <c r="J88" s="70">
        <f>'TRA_Inv EU28'!J88-'TRA_Inv UK'!J88</f>
        <v>0</v>
      </c>
      <c r="K88" s="70">
        <f>'TRA_Inv EU28'!K88-'TRA_Inv UK'!K88</f>
        <v>0</v>
      </c>
      <c r="L88" s="70">
        <f>'TRA_Inv EU28'!L88-'TRA_Inv UK'!L88</f>
        <v>0</v>
      </c>
      <c r="M88" s="70">
        <f>'TRA_Inv EU28'!M88-'TRA_Inv UK'!M88</f>
        <v>0</v>
      </c>
      <c r="N88" s="70">
        <f>'TRA_Inv EU28'!N88-'TRA_Inv UK'!N88</f>
        <v>0</v>
      </c>
      <c r="O88" s="70">
        <f>'TRA_Inv EU28'!O88-'TRA_Inv UK'!O88</f>
        <v>0</v>
      </c>
      <c r="P88" s="70">
        <f>'TRA_Inv EU28'!P88-'TRA_Inv UK'!P88</f>
        <v>0</v>
      </c>
      <c r="Q88" s="70">
        <f>'TRA_Inv EU28'!Q88-'TRA_Inv UK'!Q88</f>
        <v>0</v>
      </c>
      <c r="R88" s="70">
        <f>'TRA_Inv EU28'!R88-'TRA_Inv UK'!R88</f>
        <v>0</v>
      </c>
      <c r="S88" s="70">
        <f>'TRA_Inv EU28'!S88-'TRA_Inv UK'!S88</f>
        <v>0</v>
      </c>
      <c r="T88" s="70">
        <f>'TRA_Inv EU28'!T88-'TRA_Inv UK'!T88</f>
        <v>0</v>
      </c>
      <c r="U88" s="70">
        <f>'TRA_Inv EU28'!U88-'TRA_Inv UK'!U88</f>
        <v>0</v>
      </c>
      <c r="V88" s="70">
        <f>'TRA_Inv EU28'!V88-'TRA_Inv UK'!V88</f>
        <v>0</v>
      </c>
      <c r="W88" s="70">
        <f>'TRA_Inv EU28'!W88-'TRA_Inv UK'!W88</f>
        <v>0</v>
      </c>
      <c r="X88" s="70">
        <f>'TRA_Inv EU28'!X88-'TRA_Inv UK'!X88</f>
        <v>0</v>
      </c>
      <c r="Y88" s="70">
        <f>'TRA_Inv EU28'!Y88-'TRA_Inv UK'!Y88</f>
        <v>0</v>
      </c>
      <c r="Z88" s="70">
        <f>'TRA_Inv EU28'!Z88-'TRA_Inv UK'!Z88</f>
        <v>0</v>
      </c>
      <c r="AA88" s="70">
        <f>'TRA_Inv EU28'!AA88-'TRA_Inv UK'!AA88</f>
        <v>0</v>
      </c>
      <c r="AB88" s="70">
        <f>'TRA_Inv EU28'!AB88-'TRA_Inv UK'!AB88</f>
        <v>0</v>
      </c>
      <c r="AC88" s="70">
        <f>'TRA_Inv EU28'!AC88-'TRA_Inv UK'!AC88</f>
        <v>0</v>
      </c>
      <c r="AD88" s="70">
        <f>'TRA_Inv EU28'!AD88-'TRA_Inv UK'!AD88</f>
        <v>0</v>
      </c>
      <c r="AE88" s="70">
        <f>'TRA_Inv EU28'!AE88-'TRA_Inv UK'!AE88</f>
        <v>0</v>
      </c>
      <c r="AF88" s="70">
        <f>'TRA_Inv EU28'!AF88-'TRA_Inv UK'!AF88</f>
        <v>0</v>
      </c>
      <c r="AG88" s="70">
        <f>'TRA_Inv EU28'!AG88-'TRA_Inv UK'!AG88</f>
        <v>0</v>
      </c>
      <c r="AH88" s="70">
        <f>'TRA_Inv EU28'!AH88-'TRA_Inv UK'!AH88</f>
        <v>0</v>
      </c>
      <c r="AI88" s="70">
        <f>'TRA_Inv EU28'!AI88-'TRA_Inv UK'!AI88</f>
        <v>0</v>
      </c>
      <c r="AJ88" s="70">
        <f>'TRA_Inv EU28'!AJ88-'TRA_Inv UK'!AJ88</f>
        <v>0</v>
      </c>
      <c r="AK88" s="70">
        <f>'TRA_Inv EU28'!AK88-'TRA_Inv UK'!AK88</f>
        <v>0</v>
      </c>
      <c r="AL88" s="70">
        <f>'TRA_Inv EU28'!AL88-'TRA_Inv UK'!AL88</f>
        <v>0</v>
      </c>
      <c r="AM88" s="70">
        <f>'TRA_Inv EU28'!AM88-'TRA_Inv UK'!AM88</f>
        <v>0</v>
      </c>
      <c r="AN88" s="70">
        <f>'TRA_Inv EU28'!AN88-'TRA_Inv UK'!AN88</f>
        <v>0</v>
      </c>
      <c r="AO88" s="70">
        <f>'TRA_Inv EU28'!AO88-'TRA_Inv UK'!AO88</f>
        <v>0</v>
      </c>
      <c r="AP88" s="70">
        <f>'TRA_Inv EU28'!AP88-'TRA_Inv UK'!AP88</f>
        <v>0</v>
      </c>
      <c r="AQ88" s="70">
        <f>'TRA_Inv EU28'!AQ88-'TRA_Inv UK'!AQ88</f>
        <v>0</v>
      </c>
      <c r="AR88" s="70">
        <f>'TRA_Inv EU28'!AR88-'TRA_Inv UK'!AR88</f>
        <v>0</v>
      </c>
      <c r="AS88" s="70">
        <f>'TRA_Inv EU28'!AS88-'TRA_Inv UK'!AS88</f>
        <v>0</v>
      </c>
      <c r="AT88" s="70">
        <f>'TRA_Inv EU28'!AT88-'TRA_Inv UK'!AT88</f>
        <v>0</v>
      </c>
      <c r="AU88" s="70">
        <f>'TRA_Inv EU28'!AU88-'TRA_Inv UK'!AU88</f>
        <v>0</v>
      </c>
      <c r="AV88" s="70">
        <f>'TRA_Inv EU28'!AV88-'TRA_Inv UK'!AV88</f>
        <v>0</v>
      </c>
      <c r="AW88" s="70">
        <f>'TRA_Inv EU28'!AW88-'TRA_Inv UK'!AW88</f>
        <v>0</v>
      </c>
      <c r="AX88" s="70">
        <f>'TRA_Inv EU28'!AX88-'TRA_Inv UK'!AX88</f>
        <v>0</v>
      </c>
      <c r="AY88" s="70">
        <f>'TRA_Inv EU28'!AY88-'TRA_Inv UK'!AY88</f>
        <v>0</v>
      </c>
      <c r="AZ88" s="70">
        <f>'TRA_Inv EU28'!AZ88-'TRA_Inv UK'!AZ88</f>
        <v>0</v>
      </c>
    </row>
    <row r="89" spans="1:52" hidden="1" x14ac:dyDescent="0.35">
      <c r="A89" s="69"/>
      <c r="B89" s="70"/>
      <c r="C89" s="70">
        <f>'TRA_Inv EU28'!C89-'TRA_Inv UK'!C89</f>
        <v>0</v>
      </c>
      <c r="D89" s="70">
        <f>'TRA_Inv EU28'!D89-'TRA_Inv UK'!D89</f>
        <v>0</v>
      </c>
      <c r="E89" s="70">
        <f>'TRA_Inv EU28'!E89-'TRA_Inv UK'!E89</f>
        <v>0</v>
      </c>
      <c r="F89" s="70">
        <f>'TRA_Inv EU28'!F89-'TRA_Inv UK'!F89</f>
        <v>0</v>
      </c>
      <c r="G89" s="70">
        <f>'TRA_Inv EU28'!G89-'TRA_Inv UK'!G89</f>
        <v>0</v>
      </c>
      <c r="H89" s="70">
        <f>'TRA_Inv EU28'!H89-'TRA_Inv UK'!H89</f>
        <v>0</v>
      </c>
      <c r="I89" s="70">
        <f>'TRA_Inv EU28'!I89-'TRA_Inv UK'!I89</f>
        <v>0</v>
      </c>
      <c r="J89" s="70">
        <f>'TRA_Inv EU28'!J89-'TRA_Inv UK'!J89</f>
        <v>0</v>
      </c>
      <c r="K89" s="70">
        <f>'TRA_Inv EU28'!K89-'TRA_Inv UK'!K89</f>
        <v>0</v>
      </c>
      <c r="L89" s="70">
        <f>'TRA_Inv EU28'!L89-'TRA_Inv UK'!L89</f>
        <v>0</v>
      </c>
      <c r="M89" s="70">
        <f>'TRA_Inv EU28'!M89-'TRA_Inv UK'!M89</f>
        <v>0</v>
      </c>
      <c r="N89" s="70">
        <f>'TRA_Inv EU28'!N89-'TRA_Inv UK'!N89</f>
        <v>0</v>
      </c>
      <c r="O89" s="70">
        <f>'TRA_Inv EU28'!O89-'TRA_Inv UK'!O89</f>
        <v>0</v>
      </c>
      <c r="P89" s="70">
        <f>'TRA_Inv EU28'!P89-'TRA_Inv UK'!P89</f>
        <v>0</v>
      </c>
      <c r="Q89" s="70">
        <f>'TRA_Inv EU28'!Q89-'TRA_Inv UK'!Q89</f>
        <v>0</v>
      </c>
      <c r="R89" s="70">
        <f>'TRA_Inv EU28'!R89-'TRA_Inv UK'!R89</f>
        <v>0</v>
      </c>
      <c r="S89" s="70">
        <f>'TRA_Inv EU28'!S89-'TRA_Inv UK'!S89</f>
        <v>0</v>
      </c>
      <c r="T89" s="70">
        <f>'TRA_Inv EU28'!T89-'TRA_Inv UK'!T89</f>
        <v>0</v>
      </c>
      <c r="U89" s="70">
        <f>'TRA_Inv EU28'!U89-'TRA_Inv UK'!U89</f>
        <v>0</v>
      </c>
      <c r="V89" s="70">
        <f>'TRA_Inv EU28'!V89-'TRA_Inv UK'!V89</f>
        <v>0</v>
      </c>
      <c r="W89" s="70">
        <f>'TRA_Inv EU28'!W89-'TRA_Inv UK'!W89</f>
        <v>0</v>
      </c>
      <c r="X89" s="70">
        <f>'TRA_Inv EU28'!X89-'TRA_Inv UK'!X89</f>
        <v>0</v>
      </c>
      <c r="Y89" s="70">
        <f>'TRA_Inv EU28'!Y89-'TRA_Inv UK'!Y89</f>
        <v>0</v>
      </c>
      <c r="Z89" s="70">
        <f>'TRA_Inv EU28'!Z89-'TRA_Inv UK'!Z89</f>
        <v>0</v>
      </c>
      <c r="AA89" s="70">
        <f>'TRA_Inv EU28'!AA89-'TRA_Inv UK'!AA89</f>
        <v>0</v>
      </c>
      <c r="AB89" s="70">
        <f>'TRA_Inv EU28'!AB89-'TRA_Inv UK'!AB89</f>
        <v>0</v>
      </c>
      <c r="AC89" s="70">
        <f>'TRA_Inv EU28'!AC89-'TRA_Inv UK'!AC89</f>
        <v>0</v>
      </c>
      <c r="AD89" s="70">
        <f>'TRA_Inv EU28'!AD89-'TRA_Inv UK'!AD89</f>
        <v>0</v>
      </c>
      <c r="AE89" s="70">
        <f>'TRA_Inv EU28'!AE89-'TRA_Inv UK'!AE89</f>
        <v>0</v>
      </c>
      <c r="AF89" s="70">
        <f>'TRA_Inv EU28'!AF89-'TRA_Inv UK'!AF89</f>
        <v>0</v>
      </c>
      <c r="AG89" s="70">
        <f>'TRA_Inv EU28'!AG89-'TRA_Inv UK'!AG89</f>
        <v>0</v>
      </c>
      <c r="AH89" s="70">
        <f>'TRA_Inv EU28'!AH89-'TRA_Inv UK'!AH89</f>
        <v>0</v>
      </c>
      <c r="AI89" s="70">
        <f>'TRA_Inv EU28'!AI89-'TRA_Inv UK'!AI89</f>
        <v>0</v>
      </c>
      <c r="AJ89" s="70">
        <f>'TRA_Inv EU28'!AJ89-'TRA_Inv UK'!AJ89</f>
        <v>0</v>
      </c>
      <c r="AK89" s="70">
        <f>'TRA_Inv EU28'!AK89-'TRA_Inv UK'!AK89</f>
        <v>0</v>
      </c>
      <c r="AL89" s="70">
        <f>'TRA_Inv EU28'!AL89-'TRA_Inv UK'!AL89</f>
        <v>0</v>
      </c>
      <c r="AM89" s="70">
        <f>'TRA_Inv EU28'!AM89-'TRA_Inv UK'!AM89</f>
        <v>0</v>
      </c>
      <c r="AN89" s="70">
        <f>'TRA_Inv EU28'!AN89-'TRA_Inv UK'!AN89</f>
        <v>0</v>
      </c>
      <c r="AO89" s="70">
        <f>'TRA_Inv EU28'!AO89-'TRA_Inv UK'!AO89</f>
        <v>0</v>
      </c>
      <c r="AP89" s="70">
        <f>'TRA_Inv EU28'!AP89-'TRA_Inv UK'!AP89</f>
        <v>0</v>
      </c>
      <c r="AQ89" s="70">
        <f>'TRA_Inv EU28'!AQ89-'TRA_Inv UK'!AQ89</f>
        <v>0</v>
      </c>
      <c r="AR89" s="70">
        <f>'TRA_Inv EU28'!AR89-'TRA_Inv UK'!AR89</f>
        <v>0</v>
      </c>
      <c r="AS89" s="70">
        <f>'TRA_Inv EU28'!AS89-'TRA_Inv UK'!AS89</f>
        <v>0</v>
      </c>
      <c r="AT89" s="70">
        <f>'TRA_Inv EU28'!AT89-'TRA_Inv UK'!AT89</f>
        <v>0</v>
      </c>
      <c r="AU89" s="70">
        <f>'TRA_Inv EU28'!AU89-'TRA_Inv UK'!AU89</f>
        <v>0</v>
      </c>
      <c r="AV89" s="70">
        <f>'TRA_Inv EU28'!AV89-'TRA_Inv UK'!AV89</f>
        <v>0</v>
      </c>
      <c r="AW89" s="70">
        <f>'TRA_Inv EU28'!AW89-'TRA_Inv UK'!AW89</f>
        <v>0</v>
      </c>
      <c r="AX89" s="70">
        <f>'TRA_Inv EU28'!AX89-'TRA_Inv UK'!AX89</f>
        <v>0</v>
      </c>
      <c r="AY89" s="70">
        <f>'TRA_Inv EU28'!AY89-'TRA_Inv UK'!AY89</f>
        <v>0</v>
      </c>
      <c r="AZ89" s="70">
        <f>'TRA_Inv EU28'!AZ89-'TRA_Inv UK'!AZ89</f>
        <v>0</v>
      </c>
    </row>
    <row r="90" spans="1:52" hidden="1" x14ac:dyDescent="0.35">
      <c r="A90" s="69"/>
      <c r="B90" s="70"/>
      <c r="C90" s="70">
        <f>'TRA_Inv EU28'!C90-'TRA_Inv UK'!C90</f>
        <v>0</v>
      </c>
      <c r="D90" s="70">
        <f>'TRA_Inv EU28'!D90-'TRA_Inv UK'!D90</f>
        <v>0</v>
      </c>
      <c r="E90" s="70">
        <f>'TRA_Inv EU28'!E90-'TRA_Inv UK'!E90</f>
        <v>0</v>
      </c>
      <c r="F90" s="70">
        <f>'TRA_Inv EU28'!F90-'TRA_Inv UK'!F90</f>
        <v>0</v>
      </c>
      <c r="G90" s="70">
        <f>'TRA_Inv EU28'!G90-'TRA_Inv UK'!G90</f>
        <v>0</v>
      </c>
      <c r="H90" s="70">
        <f>'TRA_Inv EU28'!H90-'TRA_Inv UK'!H90</f>
        <v>0</v>
      </c>
      <c r="I90" s="70">
        <f>'TRA_Inv EU28'!I90-'TRA_Inv UK'!I90</f>
        <v>0</v>
      </c>
      <c r="J90" s="70">
        <f>'TRA_Inv EU28'!J90-'TRA_Inv UK'!J90</f>
        <v>0</v>
      </c>
      <c r="K90" s="70">
        <f>'TRA_Inv EU28'!K90-'TRA_Inv UK'!K90</f>
        <v>0</v>
      </c>
      <c r="L90" s="70">
        <f>'TRA_Inv EU28'!L90-'TRA_Inv UK'!L90</f>
        <v>0</v>
      </c>
      <c r="M90" s="70">
        <f>'TRA_Inv EU28'!M90-'TRA_Inv UK'!M90</f>
        <v>0</v>
      </c>
      <c r="N90" s="70">
        <f>'TRA_Inv EU28'!N90-'TRA_Inv UK'!N90</f>
        <v>0</v>
      </c>
      <c r="O90" s="70">
        <f>'TRA_Inv EU28'!O90-'TRA_Inv UK'!O90</f>
        <v>0</v>
      </c>
      <c r="P90" s="70">
        <f>'TRA_Inv EU28'!P90-'TRA_Inv UK'!P90</f>
        <v>0</v>
      </c>
      <c r="Q90" s="70">
        <f>'TRA_Inv EU28'!Q90-'TRA_Inv UK'!Q90</f>
        <v>0</v>
      </c>
      <c r="R90" s="70">
        <f>'TRA_Inv EU28'!R90-'TRA_Inv UK'!R90</f>
        <v>0</v>
      </c>
      <c r="S90" s="70">
        <f>'TRA_Inv EU28'!S90-'TRA_Inv UK'!S90</f>
        <v>0</v>
      </c>
      <c r="T90" s="70">
        <f>'TRA_Inv EU28'!T90-'TRA_Inv UK'!T90</f>
        <v>0</v>
      </c>
      <c r="U90" s="70">
        <f>'TRA_Inv EU28'!U90-'TRA_Inv UK'!U90</f>
        <v>0</v>
      </c>
      <c r="V90" s="70">
        <f>'TRA_Inv EU28'!V90-'TRA_Inv UK'!V90</f>
        <v>0</v>
      </c>
      <c r="W90" s="70">
        <f>'TRA_Inv EU28'!W90-'TRA_Inv UK'!W90</f>
        <v>0</v>
      </c>
      <c r="X90" s="70">
        <f>'TRA_Inv EU28'!X90-'TRA_Inv UK'!X90</f>
        <v>0</v>
      </c>
      <c r="Y90" s="70">
        <f>'TRA_Inv EU28'!Y90-'TRA_Inv UK'!Y90</f>
        <v>0</v>
      </c>
      <c r="Z90" s="70">
        <f>'TRA_Inv EU28'!Z90-'TRA_Inv UK'!Z90</f>
        <v>0</v>
      </c>
      <c r="AA90" s="70">
        <f>'TRA_Inv EU28'!AA90-'TRA_Inv UK'!AA90</f>
        <v>0</v>
      </c>
      <c r="AB90" s="70">
        <f>'TRA_Inv EU28'!AB90-'TRA_Inv UK'!AB90</f>
        <v>0</v>
      </c>
      <c r="AC90" s="70">
        <f>'TRA_Inv EU28'!AC90-'TRA_Inv UK'!AC90</f>
        <v>0</v>
      </c>
      <c r="AD90" s="70">
        <f>'TRA_Inv EU28'!AD90-'TRA_Inv UK'!AD90</f>
        <v>0</v>
      </c>
      <c r="AE90" s="70">
        <f>'TRA_Inv EU28'!AE90-'TRA_Inv UK'!AE90</f>
        <v>0</v>
      </c>
      <c r="AF90" s="70">
        <f>'TRA_Inv EU28'!AF90-'TRA_Inv UK'!AF90</f>
        <v>0</v>
      </c>
      <c r="AG90" s="70">
        <f>'TRA_Inv EU28'!AG90-'TRA_Inv UK'!AG90</f>
        <v>0</v>
      </c>
      <c r="AH90" s="70">
        <f>'TRA_Inv EU28'!AH90-'TRA_Inv UK'!AH90</f>
        <v>0</v>
      </c>
      <c r="AI90" s="70">
        <f>'TRA_Inv EU28'!AI90-'TRA_Inv UK'!AI90</f>
        <v>0</v>
      </c>
      <c r="AJ90" s="70">
        <f>'TRA_Inv EU28'!AJ90-'TRA_Inv UK'!AJ90</f>
        <v>0</v>
      </c>
      <c r="AK90" s="70">
        <f>'TRA_Inv EU28'!AK90-'TRA_Inv UK'!AK90</f>
        <v>0</v>
      </c>
      <c r="AL90" s="70">
        <f>'TRA_Inv EU28'!AL90-'TRA_Inv UK'!AL90</f>
        <v>0</v>
      </c>
      <c r="AM90" s="70">
        <f>'TRA_Inv EU28'!AM90-'TRA_Inv UK'!AM90</f>
        <v>0</v>
      </c>
      <c r="AN90" s="70">
        <f>'TRA_Inv EU28'!AN90-'TRA_Inv UK'!AN90</f>
        <v>0</v>
      </c>
      <c r="AO90" s="70">
        <f>'TRA_Inv EU28'!AO90-'TRA_Inv UK'!AO90</f>
        <v>0</v>
      </c>
      <c r="AP90" s="70">
        <f>'TRA_Inv EU28'!AP90-'TRA_Inv UK'!AP90</f>
        <v>0</v>
      </c>
      <c r="AQ90" s="70">
        <f>'TRA_Inv EU28'!AQ90-'TRA_Inv UK'!AQ90</f>
        <v>0</v>
      </c>
      <c r="AR90" s="70">
        <f>'TRA_Inv EU28'!AR90-'TRA_Inv UK'!AR90</f>
        <v>0</v>
      </c>
      <c r="AS90" s="70">
        <f>'TRA_Inv EU28'!AS90-'TRA_Inv UK'!AS90</f>
        <v>0</v>
      </c>
      <c r="AT90" s="70">
        <f>'TRA_Inv EU28'!AT90-'TRA_Inv UK'!AT90</f>
        <v>0</v>
      </c>
      <c r="AU90" s="70">
        <f>'TRA_Inv EU28'!AU90-'TRA_Inv UK'!AU90</f>
        <v>0</v>
      </c>
      <c r="AV90" s="70">
        <f>'TRA_Inv EU28'!AV90-'TRA_Inv UK'!AV90</f>
        <v>0</v>
      </c>
      <c r="AW90" s="70">
        <f>'TRA_Inv EU28'!AW90-'TRA_Inv UK'!AW90</f>
        <v>0</v>
      </c>
      <c r="AX90" s="70">
        <f>'TRA_Inv EU28'!AX90-'TRA_Inv UK'!AX90</f>
        <v>0</v>
      </c>
      <c r="AY90" s="70">
        <f>'TRA_Inv EU28'!AY90-'TRA_Inv UK'!AY90</f>
        <v>0</v>
      </c>
      <c r="AZ90" s="70">
        <f>'TRA_Inv EU28'!AZ90-'TRA_Inv UK'!AZ90</f>
        <v>0</v>
      </c>
    </row>
    <row r="91" spans="1:52" hidden="1" x14ac:dyDescent="0.35">
      <c r="A91" s="69"/>
      <c r="B91" s="70"/>
      <c r="C91" s="70">
        <f>'TRA_Inv EU28'!C91-'TRA_Inv UK'!C91</f>
        <v>0</v>
      </c>
      <c r="D91" s="70">
        <f>'TRA_Inv EU28'!D91-'TRA_Inv UK'!D91</f>
        <v>0</v>
      </c>
      <c r="E91" s="70">
        <f>'TRA_Inv EU28'!E91-'TRA_Inv UK'!E91</f>
        <v>0</v>
      </c>
      <c r="F91" s="70">
        <f>'TRA_Inv EU28'!F91-'TRA_Inv UK'!F91</f>
        <v>0</v>
      </c>
      <c r="G91" s="70">
        <f>'TRA_Inv EU28'!G91-'TRA_Inv UK'!G91</f>
        <v>0</v>
      </c>
      <c r="H91" s="70">
        <f>'TRA_Inv EU28'!H91-'TRA_Inv UK'!H91</f>
        <v>0</v>
      </c>
      <c r="I91" s="70">
        <f>'TRA_Inv EU28'!I91-'TRA_Inv UK'!I91</f>
        <v>0</v>
      </c>
      <c r="J91" s="70">
        <f>'TRA_Inv EU28'!J91-'TRA_Inv UK'!J91</f>
        <v>0</v>
      </c>
      <c r="K91" s="70">
        <f>'TRA_Inv EU28'!K91-'TRA_Inv UK'!K91</f>
        <v>0</v>
      </c>
      <c r="L91" s="70">
        <f>'TRA_Inv EU28'!L91-'TRA_Inv UK'!L91</f>
        <v>0</v>
      </c>
      <c r="M91" s="70">
        <f>'TRA_Inv EU28'!M91-'TRA_Inv UK'!M91</f>
        <v>0</v>
      </c>
      <c r="N91" s="70">
        <f>'TRA_Inv EU28'!N91-'TRA_Inv UK'!N91</f>
        <v>0</v>
      </c>
      <c r="O91" s="70">
        <f>'TRA_Inv EU28'!O91-'TRA_Inv UK'!O91</f>
        <v>0</v>
      </c>
      <c r="P91" s="70">
        <f>'TRA_Inv EU28'!P91-'TRA_Inv UK'!P91</f>
        <v>0</v>
      </c>
      <c r="Q91" s="70">
        <f>'TRA_Inv EU28'!Q91-'TRA_Inv UK'!Q91</f>
        <v>0</v>
      </c>
      <c r="R91" s="70">
        <f>'TRA_Inv EU28'!R91-'TRA_Inv UK'!R91</f>
        <v>0</v>
      </c>
      <c r="S91" s="70">
        <f>'TRA_Inv EU28'!S91-'TRA_Inv UK'!S91</f>
        <v>0</v>
      </c>
      <c r="T91" s="70">
        <f>'TRA_Inv EU28'!T91-'TRA_Inv UK'!T91</f>
        <v>0</v>
      </c>
      <c r="U91" s="70">
        <f>'TRA_Inv EU28'!U91-'TRA_Inv UK'!U91</f>
        <v>0</v>
      </c>
      <c r="V91" s="70">
        <f>'TRA_Inv EU28'!V91-'TRA_Inv UK'!V91</f>
        <v>0</v>
      </c>
      <c r="W91" s="70">
        <f>'TRA_Inv EU28'!W91-'TRA_Inv UK'!W91</f>
        <v>0</v>
      </c>
      <c r="X91" s="70">
        <f>'TRA_Inv EU28'!X91-'TRA_Inv UK'!X91</f>
        <v>0</v>
      </c>
      <c r="Y91" s="70">
        <f>'TRA_Inv EU28'!Y91-'TRA_Inv UK'!Y91</f>
        <v>0</v>
      </c>
      <c r="Z91" s="70">
        <f>'TRA_Inv EU28'!Z91-'TRA_Inv UK'!Z91</f>
        <v>0</v>
      </c>
      <c r="AA91" s="70">
        <f>'TRA_Inv EU28'!AA91-'TRA_Inv UK'!AA91</f>
        <v>0</v>
      </c>
      <c r="AB91" s="70">
        <f>'TRA_Inv EU28'!AB91-'TRA_Inv UK'!AB91</f>
        <v>0</v>
      </c>
      <c r="AC91" s="70">
        <f>'TRA_Inv EU28'!AC91-'TRA_Inv UK'!AC91</f>
        <v>0</v>
      </c>
      <c r="AD91" s="70">
        <f>'TRA_Inv EU28'!AD91-'TRA_Inv UK'!AD91</f>
        <v>0</v>
      </c>
      <c r="AE91" s="70">
        <f>'TRA_Inv EU28'!AE91-'TRA_Inv UK'!AE91</f>
        <v>0</v>
      </c>
      <c r="AF91" s="70">
        <f>'TRA_Inv EU28'!AF91-'TRA_Inv UK'!AF91</f>
        <v>0</v>
      </c>
      <c r="AG91" s="70">
        <f>'TRA_Inv EU28'!AG91-'TRA_Inv UK'!AG91</f>
        <v>0</v>
      </c>
      <c r="AH91" s="70">
        <f>'TRA_Inv EU28'!AH91-'TRA_Inv UK'!AH91</f>
        <v>0</v>
      </c>
      <c r="AI91" s="70">
        <f>'TRA_Inv EU28'!AI91-'TRA_Inv UK'!AI91</f>
        <v>0</v>
      </c>
      <c r="AJ91" s="70">
        <f>'TRA_Inv EU28'!AJ91-'TRA_Inv UK'!AJ91</f>
        <v>0</v>
      </c>
      <c r="AK91" s="70">
        <f>'TRA_Inv EU28'!AK91-'TRA_Inv UK'!AK91</f>
        <v>0</v>
      </c>
      <c r="AL91" s="70">
        <f>'TRA_Inv EU28'!AL91-'TRA_Inv UK'!AL91</f>
        <v>0</v>
      </c>
      <c r="AM91" s="70">
        <f>'TRA_Inv EU28'!AM91-'TRA_Inv UK'!AM91</f>
        <v>0</v>
      </c>
      <c r="AN91" s="70">
        <f>'TRA_Inv EU28'!AN91-'TRA_Inv UK'!AN91</f>
        <v>0</v>
      </c>
      <c r="AO91" s="70">
        <f>'TRA_Inv EU28'!AO91-'TRA_Inv UK'!AO91</f>
        <v>0</v>
      </c>
      <c r="AP91" s="70">
        <f>'TRA_Inv EU28'!AP91-'TRA_Inv UK'!AP91</f>
        <v>0</v>
      </c>
      <c r="AQ91" s="70">
        <f>'TRA_Inv EU28'!AQ91-'TRA_Inv UK'!AQ91</f>
        <v>0</v>
      </c>
      <c r="AR91" s="70">
        <f>'TRA_Inv EU28'!AR91-'TRA_Inv UK'!AR91</f>
        <v>0</v>
      </c>
      <c r="AS91" s="70">
        <f>'TRA_Inv EU28'!AS91-'TRA_Inv UK'!AS91</f>
        <v>0</v>
      </c>
      <c r="AT91" s="70">
        <f>'TRA_Inv EU28'!AT91-'TRA_Inv UK'!AT91</f>
        <v>0</v>
      </c>
      <c r="AU91" s="70">
        <f>'TRA_Inv EU28'!AU91-'TRA_Inv UK'!AU91</f>
        <v>0</v>
      </c>
      <c r="AV91" s="70">
        <f>'TRA_Inv EU28'!AV91-'TRA_Inv UK'!AV91</f>
        <v>0</v>
      </c>
      <c r="AW91" s="70">
        <f>'TRA_Inv EU28'!AW91-'TRA_Inv UK'!AW91</f>
        <v>0</v>
      </c>
      <c r="AX91" s="70">
        <f>'TRA_Inv EU28'!AX91-'TRA_Inv UK'!AX91</f>
        <v>0</v>
      </c>
      <c r="AY91" s="70">
        <f>'TRA_Inv EU28'!AY91-'TRA_Inv UK'!AY91</f>
        <v>0</v>
      </c>
      <c r="AZ91" s="70">
        <f>'TRA_Inv EU28'!AZ91-'TRA_Inv UK'!AZ91</f>
        <v>0</v>
      </c>
    </row>
    <row r="92" spans="1:52" hidden="1" x14ac:dyDescent="0.35">
      <c r="A92" s="69"/>
      <c r="B92" s="70"/>
      <c r="C92" s="70">
        <f>'TRA_Inv EU28'!C92-'TRA_Inv UK'!C92</f>
        <v>0</v>
      </c>
      <c r="D92" s="70">
        <f>'TRA_Inv EU28'!D92-'TRA_Inv UK'!D92</f>
        <v>0</v>
      </c>
      <c r="E92" s="70">
        <f>'TRA_Inv EU28'!E92-'TRA_Inv UK'!E92</f>
        <v>0</v>
      </c>
      <c r="F92" s="70">
        <f>'TRA_Inv EU28'!F92-'TRA_Inv UK'!F92</f>
        <v>0</v>
      </c>
      <c r="G92" s="70">
        <f>'TRA_Inv EU28'!G92-'TRA_Inv UK'!G92</f>
        <v>0</v>
      </c>
      <c r="H92" s="70">
        <f>'TRA_Inv EU28'!H92-'TRA_Inv UK'!H92</f>
        <v>0</v>
      </c>
      <c r="I92" s="70">
        <f>'TRA_Inv EU28'!I92-'TRA_Inv UK'!I92</f>
        <v>0</v>
      </c>
      <c r="J92" s="70">
        <f>'TRA_Inv EU28'!J92-'TRA_Inv UK'!J92</f>
        <v>0</v>
      </c>
      <c r="K92" s="70">
        <f>'TRA_Inv EU28'!K92-'TRA_Inv UK'!K92</f>
        <v>0</v>
      </c>
      <c r="L92" s="70">
        <f>'TRA_Inv EU28'!L92-'TRA_Inv UK'!L92</f>
        <v>0</v>
      </c>
      <c r="M92" s="70">
        <f>'TRA_Inv EU28'!M92-'TRA_Inv UK'!M92</f>
        <v>0</v>
      </c>
      <c r="N92" s="70">
        <f>'TRA_Inv EU28'!N92-'TRA_Inv UK'!N92</f>
        <v>0</v>
      </c>
      <c r="O92" s="70">
        <f>'TRA_Inv EU28'!O92-'TRA_Inv UK'!O92</f>
        <v>0</v>
      </c>
      <c r="P92" s="70">
        <f>'TRA_Inv EU28'!P92-'TRA_Inv UK'!P92</f>
        <v>0</v>
      </c>
      <c r="Q92" s="70">
        <f>'TRA_Inv EU28'!Q92-'TRA_Inv UK'!Q92</f>
        <v>0</v>
      </c>
      <c r="R92" s="70">
        <f>'TRA_Inv EU28'!R92-'TRA_Inv UK'!R92</f>
        <v>0</v>
      </c>
      <c r="S92" s="70">
        <f>'TRA_Inv EU28'!S92-'TRA_Inv UK'!S92</f>
        <v>0</v>
      </c>
      <c r="T92" s="70">
        <f>'TRA_Inv EU28'!T92-'TRA_Inv UK'!T92</f>
        <v>0</v>
      </c>
      <c r="U92" s="70">
        <f>'TRA_Inv EU28'!U92-'TRA_Inv UK'!U92</f>
        <v>0</v>
      </c>
      <c r="V92" s="70">
        <f>'TRA_Inv EU28'!V92-'TRA_Inv UK'!V92</f>
        <v>0</v>
      </c>
      <c r="W92" s="70">
        <f>'TRA_Inv EU28'!W92-'TRA_Inv UK'!W92</f>
        <v>0</v>
      </c>
      <c r="X92" s="70">
        <f>'TRA_Inv EU28'!X92-'TRA_Inv UK'!X92</f>
        <v>0</v>
      </c>
      <c r="Y92" s="70">
        <f>'TRA_Inv EU28'!Y92-'TRA_Inv UK'!Y92</f>
        <v>0</v>
      </c>
      <c r="Z92" s="70">
        <f>'TRA_Inv EU28'!Z92-'TRA_Inv UK'!Z92</f>
        <v>0</v>
      </c>
      <c r="AA92" s="70">
        <f>'TRA_Inv EU28'!AA92-'TRA_Inv UK'!AA92</f>
        <v>0</v>
      </c>
      <c r="AB92" s="70">
        <f>'TRA_Inv EU28'!AB92-'TRA_Inv UK'!AB92</f>
        <v>0</v>
      </c>
      <c r="AC92" s="70">
        <f>'TRA_Inv EU28'!AC92-'TRA_Inv UK'!AC92</f>
        <v>0</v>
      </c>
      <c r="AD92" s="70">
        <f>'TRA_Inv EU28'!AD92-'TRA_Inv UK'!AD92</f>
        <v>0</v>
      </c>
      <c r="AE92" s="70">
        <f>'TRA_Inv EU28'!AE92-'TRA_Inv UK'!AE92</f>
        <v>0</v>
      </c>
      <c r="AF92" s="70">
        <f>'TRA_Inv EU28'!AF92-'TRA_Inv UK'!AF92</f>
        <v>0</v>
      </c>
      <c r="AG92" s="70">
        <f>'TRA_Inv EU28'!AG92-'TRA_Inv UK'!AG92</f>
        <v>0</v>
      </c>
      <c r="AH92" s="70">
        <f>'TRA_Inv EU28'!AH92-'TRA_Inv UK'!AH92</f>
        <v>0</v>
      </c>
      <c r="AI92" s="70">
        <f>'TRA_Inv EU28'!AI92-'TRA_Inv UK'!AI92</f>
        <v>0</v>
      </c>
      <c r="AJ92" s="70">
        <f>'TRA_Inv EU28'!AJ92-'TRA_Inv UK'!AJ92</f>
        <v>0</v>
      </c>
      <c r="AK92" s="70">
        <f>'TRA_Inv EU28'!AK92-'TRA_Inv UK'!AK92</f>
        <v>0</v>
      </c>
      <c r="AL92" s="70">
        <f>'TRA_Inv EU28'!AL92-'TRA_Inv UK'!AL92</f>
        <v>0</v>
      </c>
      <c r="AM92" s="70">
        <f>'TRA_Inv EU28'!AM92-'TRA_Inv UK'!AM92</f>
        <v>0</v>
      </c>
      <c r="AN92" s="70">
        <f>'TRA_Inv EU28'!AN92-'TRA_Inv UK'!AN92</f>
        <v>0</v>
      </c>
      <c r="AO92" s="70">
        <f>'TRA_Inv EU28'!AO92-'TRA_Inv UK'!AO92</f>
        <v>0</v>
      </c>
      <c r="AP92" s="70">
        <f>'TRA_Inv EU28'!AP92-'TRA_Inv UK'!AP92</f>
        <v>0</v>
      </c>
      <c r="AQ92" s="70">
        <f>'TRA_Inv EU28'!AQ92-'TRA_Inv UK'!AQ92</f>
        <v>0</v>
      </c>
      <c r="AR92" s="70">
        <f>'TRA_Inv EU28'!AR92-'TRA_Inv UK'!AR92</f>
        <v>0</v>
      </c>
      <c r="AS92" s="70">
        <f>'TRA_Inv EU28'!AS92-'TRA_Inv UK'!AS92</f>
        <v>0</v>
      </c>
      <c r="AT92" s="70">
        <f>'TRA_Inv EU28'!AT92-'TRA_Inv UK'!AT92</f>
        <v>0</v>
      </c>
      <c r="AU92" s="70">
        <f>'TRA_Inv EU28'!AU92-'TRA_Inv UK'!AU92</f>
        <v>0</v>
      </c>
      <c r="AV92" s="70">
        <f>'TRA_Inv EU28'!AV92-'TRA_Inv UK'!AV92</f>
        <v>0</v>
      </c>
      <c r="AW92" s="70">
        <f>'TRA_Inv EU28'!AW92-'TRA_Inv UK'!AW92</f>
        <v>0</v>
      </c>
      <c r="AX92" s="70">
        <f>'TRA_Inv EU28'!AX92-'TRA_Inv UK'!AX92</f>
        <v>0</v>
      </c>
      <c r="AY92" s="70">
        <f>'TRA_Inv EU28'!AY92-'TRA_Inv UK'!AY92</f>
        <v>0</v>
      </c>
      <c r="AZ92" s="70">
        <f>'TRA_Inv EU28'!AZ92-'TRA_Inv UK'!AZ92</f>
        <v>0</v>
      </c>
    </row>
    <row r="93" spans="1:52" x14ac:dyDescent="0.35">
      <c r="A93" s="67" t="s">
        <v>882</v>
      </c>
      <c r="B93" s="68"/>
      <c r="C93" s="68">
        <f>'TRA_Inv EU28'!C93-'TRA_Inv UK'!C93</f>
        <v>0</v>
      </c>
      <c r="D93" s="68">
        <f>'TRA_Inv EU28'!D93-'TRA_Inv UK'!D93</f>
        <v>0</v>
      </c>
      <c r="E93" s="68">
        <f>'TRA_Inv EU28'!E93-'TRA_Inv UK'!E93</f>
        <v>0</v>
      </c>
      <c r="F93" s="68">
        <f>'TRA_Inv EU28'!F93-'TRA_Inv UK'!F93</f>
        <v>0</v>
      </c>
      <c r="G93" s="68">
        <f>'TRA_Inv EU28'!G93-'TRA_Inv UK'!G93</f>
        <v>0</v>
      </c>
      <c r="H93" s="68">
        <f>'TRA_Inv EU28'!H93-'TRA_Inv UK'!H93</f>
        <v>0</v>
      </c>
      <c r="I93" s="68">
        <f>'TRA_Inv EU28'!I93-'TRA_Inv UK'!I93</f>
        <v>0</v>
      </c>
      <c r="J93" s="68">
        <f>'TRA_Inv EU28'!J93-'TRA_Inv UK'!J93</f>
        <v>0</v>
      </c>
      <c r="K93" s="68">
        <f>'TRA_Inv EU28'!K93-'TRA_Inv UK'!K93</f>
        <v>0</v>
      </c>
      <c r="L93" s="68">
        <f>'TRA_Inv EU28'!L93-'TRA_Inv UK'!L93</f>
        <v>0</v>
      </c>
      <c r="M93" s="68">
        <f>'TRA_Inv EU28'!M93-'TRA_Inv UK'!M93</f>
        <v>0</v>
      </c>
      <c r="N93" s="68">
        <f>'TRA_Inv EU28'!N93-'TRA_Inv UK'!N93</f>
        <v>0</v>
      </c>
      <c r="O93" s="68">
        <f>'TRA_Inv EU28'!O93-'TRA_Inv UK'!O93</f>
        <v>0</v>
      </c>
      <c r="P93" s="68">
        <f>'TRA_Inv EU28'!P93-'TRA_Inv UK'!P93</f>
        <v>0</v>
      </c>
      <c r="Q93" s="68">
        <f>'TRA_Inv EU28'!Q93-'TRA_Inv UK'!Q93</f>
        <v>0</v>
      </c>
      <c r="R93" s="68">
        <f>'TRA_Inv EU28'!R93-'TRA_Inv UK'!R93</f>
        <v>297</v>
      </c>
      <c r="S93" s="68">
        <f>'TRA_Inv EU28'!S93-'TRA_Inv UK'!S93</f>
        <v>392</v>
      </c>
      <c r="T93" s="68">
        <f>'TRA_Inv EU28'!T93-'TRA_Inv UK'!T93</f>
        <v>426</v>
      </c>
      <c r="U93" s="68">
        <f>'TRA_Inv EU28'!U93-'TRA_Inv UK'!U93</f>
        <v>465</v>
      </c>
      <c r="V93" s="68">
        <f>'TRA_Inv EU28'!V93-'TRA_Inv UK'!V93</f>
        <v>495</v>
      </c>
      <c r="W93" s="68">
        <f>'TRA_Inv EU28'!W93-'TRA_Inv UK'!W93</f>
        <v>531</v>
      </c>
      <c r="X93" s="68">
        <f>'TRA_Inv EU28'!X93-'TRA_Inv UK'!X93</f>
        <v>560</v>
      </c>
      <c r="Y93" s="68">
        <f>'TRA_Inv EU28'!Y93-'TRA_Inv UK'!Y93</f>
        <v>607</v>
      </c>
      <c r="Z93" s="68">
        <f>'TRA_Inv EU28'!Z93-'TRA_Inv UK'!Z93</f>
        <v>644</v>
      </c>
      <c r="AA93" s="68">
        <f>'TRA_Inv EU28'!AA93-'TRA_Inv UK'!AA93</f>
        <v>687</v>
      </c>
      <c r="AB93" s="68">
        <f>'TRA_Inv EU28'!AB93-'TRA_Inv UK'!AB93</f>
        <v>716</v>
      </c>
      <c r="AC93" s="68">
        <f>'TRA_Inv EU28'!AC93-'TRA_Inv UK'!AC93</f>
        <v>754</v>
      </c>
      <c r="AD93" s="68">
        <f>'TRA_Inv EU28'!AD93-'TRA_Inv UK'!AD93</f>
        <v>805</v>
      </c>
      <c r="AE93" s="68">
        <f>'TRA_Inv EU28'!AE93-'TRA_Inv UK'!AE93</f>
        <v>852</v>
      </c>
      <c r="AF93" s="68">
        <f>'TRA_Inv EU28'!AF93-'TRA_Inv UK'!AF93</f>
        <v>898</v>
      </c>
      <c r="AG93" s="68">
        <f>'TRA_Inv EU28'!AG93-'TRA_Inv UK'!AG93</f>
        <v>949</v>
      </c>
      <c r="AH93" s="68">
        <f>'TRA_Inv EU28'!AH93-'TRA_Inv UK'!AH93</f>
        <v>993</v>
      </c>
      <c r="AI93" s="68">
        <f>'TRA_Inv EU28'!AI93-'TRA_Inv UK'!AI93</f>
        <v>1042</v>
      </c>
      <c r="AJ93" s="68">
        <f>'TRA_Inv EU28'!AJ93-'TRA_Inv UK'!AJ93</f>
        <v>1098</v>
      </c>
      <c r="AK93" s="68">
        <f>'TRA_Inv EU28'!AK93-'TRA_Inv UK'!AK93</f>
        <v>1137</v>
      </c>
      <c r="AL93" s="68">
        <f>'TRA_Inv EU28'!AL93-'TRA_Inv UK'!AL93</f>
        <v>1176</v>
      </c>
      <c r="AM93" s="68">
        <f>'TRA_Inv EU28'!AM93-'TRA_Inv UK'!AM93</f>
        <v>1218</v>
      </c>
      <c r="AN93" s="68">
        <f>'TRA_Inv EU28'!AN93-'TRA_Inv UK'!AN93</f>
        <v>1254</v>
      </c>
      <c r="AO93" s="68">
        <f>'TRA_Inv EU28'!AO93-'TRA_Inv UK'!AO93</f>
        <v>1299</v>
      </c>
      <c r="AP93" s="68">
        <f>'TRA_Inv EU28'!AP93-'TRA_Inv UK'!AP93</f>
        <v>1352</v>
      </c>
      <c r="AQ93" s="68">
        <f>'TRA_Inv EU28'!AQ93-'TRA_Inv UK'!AQ93</f>
        <v>1395</v>
      </c>
      <c r="AR93" s="68">
        <f>'TRA_Inv EU28'!AR93-'TRA_Inv UK'!AR93</f>
        <v>1441</v>
      </c>
      <c r="AS93" s="68">
        <f>'TRA_Inv EU28'!AS93-'TRA_Inv UK'!AS93</f>
        <v>1486</v>
      </c>
      <c r="AT93" s="68">
        <f>'TRA_Inv EU28'!AT93-'TRA_Inv UK'!AT93</f>
        <v>1525</v>
      </c>
      <c r="AU93" s="68">
        <f>'TRA_Inv EU28'!AU93-'TRA_Inv UK'!AU93</f>
        <v>1569</v>
      </c>
      <c r="AV93" s="68">
        <f>'TRA_Inv EU28'!AV93-'TRA_Inv UK'!AV93</f>
        <v>1607</v>
      </c>
      <c r="AW93" s="68">
        <f>'TRA_Inv EU28'!AW93-'TRA_Inv UK'!AW93</f>
        <v>1659</v>
      </c>
      <c r="AX93" s="68">
        <f>'TRA_Inv EU28'!AX93-'TRA_Inv UK'!AX93</f>
        <v>1699</v>
      </c>
      <c r="AY93" s="68">
        <f>'TRA_Inv EU28'!AY93-'TRA_Inv UK'!AY93</f>
        <v>1749</v>
      </c>
      <c r="AZ93" s="68">
        <f>'TRA_Inv EU28'!AZ93-'TRA_Inv UK'!AZ93</f>
        <v>1784</v>
      </c>
    </row>
    <row r="94" spans="1:52" x14ac:dyDescent="0.35">
      <c r="A94" s="69" t="s">
        <v>889</v>
      </c>
      <c r="B94" s="70"/>
      <c r="C94" s="70">
        <f>'TRA_Inv EU28'!C94-'TRA_Inv UK'!C94</f>
        <v>0</v>
      </c>
      <c r="D94" s="70">
        <f>'TRA_Inv EU28'!D94-'TRA_Inv UK'!D94</f>
        <v>0</v>
      </c>
      <c r="E94" s="70">
        <f>'TRA_Inv EU28'!E94-'TRA_Inv UK'!E94</f>
        <v>0</v>
      </c>
      <c r="F94" s="70">
        <f>'TRA_Inv EU28'!F94-'TRA_Inv UK'!F94</f>
        <v>0</v>
      </c>
      <c r="G94" s="70">
        <f>'TRA_Inv EU28'!G94-'TRA_Inv UK'!G94</f>
        <v>0</v>
      </c>
      <c r="H94" s="70">
        <f>'TRA_Inv EU28'!H94-'TRA_Inv UK'!H94</f>
        <v>0</v>
      </c>
      <c r="I94" s="70">
        <f>'TRA_Inv EU28'!I94-'TRA_Inv UK'!I94</f>
        <v>0</v>
      </c>
      <c r="J94" s="70">
        <f>'TRA_Inv EU28'!J94-'TRA_Inv UK'!J94</f>
        <v>0</v>
      </c>
      <c r="K94" s="70">
        <f>'TRA_Inv EU28'!K94-'TRA_Inv UK'!K94</f>
        <v>0</v>
      </c>
      <c r="L94" s="70">
        <f>'TRA_Inv EU28'!L94-'TRA_Inv UK'!L94</f>
        <v>0</v>
      </c>
      <c r="M94" s="70">
        <f>'TRA_Inv EU28'!M94-'TRA_Inv UK'!M94</f>
        <v>0</v>
      </c>
      <c r="N94" s="70">
        <f>'TRA_Inv EU28'!N94-'TRA_Inv UK'!N94</f>
        <v>0</v>
      </c>
      <c r="O94" s="70">
        <f>'TRA_Inv EU28'!O94-'TRA_Inv UK'!O94</f>
        <v>0</v>
      </c>
      <c r="P94" s="70">
        <f>'TRA_Inv EU28'!P94-'TRA_Inv UK'!P94</f>
        <v>0</v>
      </c>
      <c r="Q94" s="70">
        <f>'TRA_Inv EU28'!Q94-'TRA_Inv UK'!Q94</f>
        <v>0</v>
      </c>
      <c r="R94" s="70">
        <f>'TRA_Inv EU28'!R94-'TRA_Inv UK'!R94</f>
        <v>0</v>
      </c>
      <c r="S94" s="70">
        <f>'TRA_Inv EU28'!S94-'TRA_Inv UK'!S94</f>
        <v>0</v>
      </c>
      <c r="T94" s="70">
        <f>'TRA_Inv EU28'!T94-'TRA_Inv UK'!T94</f>
        <v>0</v>
      </c>
      <c r="U94" s="70">
        <f>'TRA_Inv EU28'!U94-'TRA_Inv UK'!U94</f>
        <v>0</v>
      </c>
      <c r="V94" s="70">
        <f>'TRA_Inv EU28'!V94-'TRA_Inv UK'!V94</f>
        <v>0</v>
      </c>
      <c r="W94" s="70">
        <f>'TRA_Inv EU28'!W94-'TRA_Inv UK'!W94</f>
        <v>0</v>
      </c>
      <c r="X94" s="70">
        <f>'TRA_Inv EU28'!X94-'TRA_Inv UK'!X94</f>
        <v>0</v>
      </c>
      <c r="Y94" s="70">
        <f>'TRA_Inv EU28'!Y94-'TRA_Inv UK'!Y94</f>
        <v>0</v>
      </c>
      <c r="Z94" s="70">
        <f>'TRA_Inv EU28'!Z94-'TRA_Inv UK'!Z94</f>
        <v>0</v>
      </c>
      <c r="AA94" s="70">
        <f>'TRA_Inv EU28'!AA94-'TRA_Inv UK'!AA94</f>
        <v>0</v>
      </c>
      <c r="AB94" s="70">
        <f>'TRA_Inv EU28'!AB94-'TRA_Inv UK'!AB94</f>
        <v>0</v>
      </c>
      <c r="AC94" s="70">
        <f>'TRA_Inv EU28'!AC94-'TRA_Inv UK'!AC94</f>
        <v>0</v>
      </c>
      <c r="AD94" s="70">
        <f>'TRA_Inv EU28'!AD94-'TRA_Inv UK'!AD94</f>
        <v>0</v>
      </c>
      <c r="AE94" s="70">
        <f>'TRA_Inv EU28'!AE94-'TRA_Inv UK'!AE94</f>
        <v>0</v>
      </c>
      <c r="AF94" s="70">
        <f>'TRA_Inv EU28'!AF94-'TRA_Inv UK'!AF94</f>
        <v>0</v>
      </c>
      <c r="AG94" s="70">
        <f>'TRA_Inv EU28'!AG94-'TRA_Inv UK'!AG94</f>
        <v>0</v>
      </c>
      <c r="AH94" s="70">
        <f>'TRA_Inv EU28'!AH94-'TRA_Inv UK'!AH94</f>
        <v>0</v>
      </c>
      <c r="AI94" s="70">
        <f>'TRA_Inv EU28'!AI94-'TRA_Inv UK'!AI94</f>
        <v>0</v>
      </c>
      <c r="AJ94" s="70">
        <f>'TRA_Inv EU28'!AJ94-'TRA_Inv UK'!AJ94</f>
        <v>0</v>
      </c>
      <c r="AK94" s="70">
        <f>'TRA_Inv EU28'!AK94-'TRA_Inv UK'!AK94</f>
        <v>0</v>
      </c>
      <c r="AL94" s="70">
        <f>'TRA_Inv EU28'!AL94-'TRA_Inv UK'!AL94</f>
        <v>0</v>
      </c>
      <c r="AM94" s="70">
        <f>'TRA_Inv EU28'!AM94-'TRA_Inv UK'!AM94</f>
        <v>0</v>
      </c>
      <c r="AN94" s="70">
        <f>'TRA_Inv EU28'!AN94-'TRA_Inv UK'!AN94</f>
        <v>0</v>
      </c>
      <c r="AO94" s="70">
        <f>'TRA_Inv EU28'!AO94-'TRA_Inv UK'!AO94</f>
        <v>0</v>
      </c>
      <c r="AP94" s="70">
        <f>'TRA_Inv EU28'!AP94-'TRA_Inv UK'!AP94</f>
        <v>0</v>
      </c>
      <c r="AQ94" s="70">
        <f>'TRA_Inv EU28'!AQ94-'TRA_Inv UK'!AQ94</f>
        <v>0</v>
      </c>
      <c r="AR94" s="70">
        <f>'TRA_Inv EU28'!AR94-'TRA_Inv UK'!AR94</f>
        <v>0</v>
      </c>
      <c r="AS94" s="70">
        <f>'TRA_Inv EU28'!AS94-'TRA_Inv UK'!AS94</f>
        <v>0</v>
      </c>
      <c r="AT94" s="70">
        <f>'TRA_Inv EU28'!AT94-'TRA_Inv UK'!AT94</f>
        <v>0</v>
      </c>
      <c r="AU94" s="70">
        <f>'TRA_Inv EU28'!AU94-'TRA_Inv UK'!AU94</f>
        <v>0</v>
      </c>
      <c r="AV94" s="70">
        <f>'TRA_Inv EU28'!AV94-'TRA_Inv UK'!AV94</f>
        <v>0</v>
      </c>
      <c r="AW94" s="70">
        <f>'TRA_Inv EU28'!AW94-'TRA_Inv UK'!AW94</f>
        <v>0</v>
      </c>
      <c r="AX94" s="70">
        <f>'TRA_Inv EU28'!AX94-'TRA_Inv UK'!AX94</f>
        <v>0</v>
      </c>
      <c r="AY94" s="70">
        <f>'TRA_Inv EU28'!AY94-'TRA_Inv UK'!AY94</f>
        <v>0</v>
      </c>
      <c r="AZ94" s="70">
        <f>'TRA_Inv EU28'!AZ94-'TRA_Inv UK'!AZ94</f>
        <v>0</v>
      </c>
    </row>
    <row r="95" spans="1:52" x14ac:dyDescent="0.35">
      <c r="A95" s="69" t="s">
        <v>879</v>
      </c>
      <c r="B95" s="70"/>
      <c r="C95" s="70">
        <f>'TRA_Inv EU28'!C95-'TRA_Inv UK'!C95</f>
        <v>0</v>
      </c>
      <c r="D95" s="70">
        <f>'TRA_Inv EU28'!D95-'TRA_Inv UK'!D95</f>
        <v>0</v>
      </c>
      <c r="E95" s="70">
        <f>'TRA_Inv EU28'!E95-'TRA_Inv UK'!E95</f>
        <v>0</v>
      </c>
      <c r="F95" s="70">
        <f>'TRA_Inv EU28'!F95-'TRA_Inv UK'!F95</f>
        <v>0</v>
      </c>
      <c r="G95" s="70">
        <f>'TRA_Inv EU28'!G95-'TRA_Inv UK'!G95</f>
        <v>0</v>
      </c>
      <c r="H95" s="70">
        <f>'TRA_Inv EU28'!H95-'TRA_Inv UK'!H95</f>
        <v>0</v>
      </c>
      <c r="I95" s="70">
        <f>'TRA_Inv EU28'!I95-'TRA_Inv UK'!I95</f>
        <v>0</v>
      </c>
      <c r="J95" s="70">
        <f>'TRA_Inv EU28'!J95-'TRA_Inv UK'!J95</f>
        <v>0</v>
      </c>
      <c r="K95" s="70">
        <f>'TRA_Inv EU28'!K95-'TRA_Inv UK'!K95</f>
        <v>0</v>
      </c>
      <c r="L95" s="70">
        <f>'TRA_Inv EU28'!L95-'TRA_Inv UK'!L95</f>
        <v>0</v>
      </c>
      <c r="M95" s="70">
        <f>'TRA_Inv EU28'!M95-'TRA_Inv UK'!M95</f>
        <v>0</v>
      </c>
      <c r="N95" s="70">
        <f>'TRA_Inv EU28'!N95-'TRA_Inv UK'!N95</f>
        <v>0</v>
      </c>
      <c r="O95" s="70">
        <f>'TRA_Inv EU28'!O95-'TRA_Inv UK'!O95</f>
        <v>0</v>
      </c>
      <c r="P95" s="70">
        <f>'TRA_Inv EU28'!P95-'TRA_Inv UK'!P95</f>
        <v>0</v>
      </c>
      <c r="Q95" s="70">
        <f>'TRA_Inv EU28'!Q95-'TRA_Inv UK'!Q95</f>
        <v>0</v>
      </c>
      <c r="R95" s="70">
        <f>'TRA_Inv EU28'!R95-'TRA_Inv UK'!R95</f>
        <v>211</v>
      </c>
      <c r="S95" s="70">
        <f>'TRA_Inv EU28'!S95-'TRA_Inv UK'!S95</f>
        <v>283</v>
      </c>
      <c r="T95" s="70">
        <f>'TRA_Inv EU28'!T95-'TRA_Inv UK'!T95</f>
        <v>308</v>
      </c>
      <c r="U95" s="70">
        <f>'TRA_Inv EU28'!U95-'TRA_Inv UK'!U95</f>
        <v>337</v>
      </c>
      <c r="V95" s="70">
        <f>'TRA_Inv EU28'!V95-'TRA_Inv UK'!V95</f>
        <v>358</v>
      </c>
      <c r="W95" s="70">
        <f>'TRA_Inv EU28'!W95-'TRA_Inv UK'!W95</f>
        <v>385</v>
      </c>
      <c r="X95" s="70">
        <f>'TRA_Inv EU28'!X95-'TRA_Inv UK'!X95</f>
        <v>404</v>
      </c>
      <c r="Y95" s="70">
        <f>'TRA_Inv EU28'!Y95-'TRA_Inv UK'!Y95</f>
        <v>439</v>
      </c>
      <c r="Z95" s="70">
        <f>'TRA_Inv EU28'!Z95-'TRA_Inv UK'!Z95</f>
        <v>467</v>
      </c>
      <c r="AA95" s="70">
        <f>'TRA_Inv EU28'!AA95-'TRA_Inv UK'!AA95</f>
        <v>499</v>
      </c>
      <c r="AB95" s="70">
        <f>'TRA_Inv EU28'!AB95-'TRA_Inv UK'!AB95</f>
        <v>521</v>
      </c>
      <c r="AC95" s="70">
        <f>'TRA_Inv EU28'!AC95-'TRA_Inv UK'!AC95</f>
        <v>549</v>
      </c>
      <c r="AD95" s="70">
        <f>'TRA_Inv EU28'!AD95-'TRA_Inv UK'!AD95</f>
        <v>583</v>
      </c>
      <c r="AE95" s="70">
        <f>'TRA_Inv EU28'!AE95-'TRA_Inv UK'!AE95</f>
        <v>617</v>
      </c>
      <c r="AF95" s="70">
        <f>'TRA_Inv EU28'!AF95-'TRA_Inv UK'!AF95</f>
        <v>653</v>
      </c>
      <c r="AG95" s="70">
        <f>'TRA_Inv EU28'!AG95-'TRA_Inv UK'!AG95</f>
        <v>689</v>
      </c>
      <c r="AH95" s="70">
        <f>'TRA_Inv EU28'!AH95-'TRA_Inv UK'!AH95</f>
        <v>718</v>
      </c>
      <c r="AI95" s="70">
        <f>'TRA_Inv EU28'!AI95-'TRA_Inv UK'!AI95</f>
        <v>757</v>
      </c>
      <c r="AJ95" s="70">
        <f>'TRA_Inv EU28'!AJ95-'TRA_Inv UK'!AJ95</f>
        <v>799</v>
      </c>
      <c r="AK95" s="70">
        <f>'TRA_Inv EU28'!AK95-'TRA_Inv UK'!AK95</f>
        <v>827</v>
      </c>
      <c r="AL95" s="70">
        <f>'TRA_Inv EU28'!AL95-'TRA_Inv UK'!AL95</f>
        <v>853</v>
      </c>
      <c r="AM95" s="70">
        <f>'TRA_Inv EU28'!AM95-'TRA_Inv UK'!AM95</f>
        <v>885</v>
      </c>
      <c r="AN95" s="70">
        <f>'TRA_Inv EU28'!AN95-'TRA_Inv UK'!AN95</f>
        <v>913</v>
      </c>
      <c r="AO95" s="70">
        <f>'TRA_Inv EU28'!AO95-'TRA_Inv UK'!AO95</f>
        <v>944</v>
      </c>
      <c r="AP95" s="70">
        <f>'TRA_Inv EU28'!AP95-'TRA_Inv UK'!AP95</f>
        <v>982</v>
      </c>
      <c r="AQ95" s="70">
        <f>'TRA_Inv EU28'!AQ95-'TRA_Inv UK'!AQ95</f>
        <v>1016</v>
      </c>
      <c r="AR95" s="70">
        <f>'TRA_Inv EU28'!AR95-'TRA_Inv UK'!AR95</f>
        <v>1048</v>
      </c>
      <c r="AS95" s="70">
        <f>'TRA_Inv EU28'!AS95-'TRA_Inv UK'!AS95</f>
        <v>1080</v>
      </c>
      <c r="AT95" s="70">
        <f>'TRA_Inv EU28'!AT95-'TRA_Inv UK'!AT95</f>
        <v>1108</v>
      </c>
      <c r="AU95" s="70">
        <f>'TRA_Inv EU28'!AU95-'TRA_Inv UK'!AU95</f>
        <v>1143</v>
      </c>
      <c r="AV95" s="70">
        <f>'TRA_Inv EU28'!AV95-'TRA_Inv UK'!AV95</f>
        <v>1168</v>
      </c>
      <c r="AW95" s="70">
        <f>'TRA_Inv EU28'!AW95-'TRA_Inv UK'!AW95</f>
        <v>1208</v>
      </c>
      <c r="AX95" s="70">
        <f>'TRA_Inv EU28'!AX95-'TRA_Inv UK'!AX95</f>
        <v>1236</v>
      </c>
      <c r="AY95" s="70">
        <f>'TRA_Inv EU28'!AY95-'TRA_Inv UK'!AY95</f>
        <v>1273</v>
      </c>
      <c r="AZ95" s="70">
        <f>'TRA_Inv EU28'!AZ95-'TRA_Inv UK'!AZ95</f>
        <v>1299</v>
      </c>
    </row>
    <row r="96" spans="1:52" x14ac:dyDescent="0.35">
      <c r="A96" s="69" t="s">
        <v>890</v>
      </c>
      <c r="B96" s="70"/>
      <c r="C96" s="70">
        <f>'TRA_Inv EU28'!C96-'TRA_Inv UK'!C96</f>
        <v>0</v>
      </c>
      <c r="D96" s="70">
        <f>'TRA_Inv EU28'!D96-'TRA_Inv UK'!D96</f>
        <v>0</v>
      </c>
      <c r="E96" s="70">
        <f>'TRA_Inv EU28'!E96-'TRA_Inv UK'!E96</f>
        <v>0</v>
      </c>
      <c r="F96" s="70">
        <f>'TRA_Inv EU28'!F96-'TRA_Inv UK'!F96</f>
        <v>0</v>
      </c>
      <c r="G96" s="70">
        <f>'TRA_Inv EU28'!G96-'TRA_Inv UK'!G96</f>
        <v>0</v>
      </c>
      <c r="H96" s="70">
        <f>'TRA_Inv EU28'!H96-'TRA_Inv UK'!H96</f>
        <v>0</v>
      </c>
      <c r="I96" s="70">
        <f>'TRA_Inv EU28'!I96-'TRA_Inv UK'!I96</f>
        <v>0</v>
      </c>
      <c r="J96" s="70">
        <f>'TRA_Inv EU28'!J96-'TRA_Inv UK'!J96</f>
        <v>0</v>
      </c>
      <c r="K96" s="70">
        <f>'TRA_Inv EU28'!K96-'TRA_Inv UK'!K96</f>
        <v>0</v>
      </c>
      <c r="L96" s="70">
        <f>'TRA_Inv EU28'!L96-'TRA_Inv UK'!L96</f>
        <v>0</v>
      </c>
      <c r="M96" s="70">
        <f>'TRA_Inv EU28'!M96-'TRA_Inv UK'!M96</f>
        <v>0</v>
      </c>
      <c r="N96" s="70">
        <f>'TRA_Inv EU28'!N96-'TRA_Inv UK'!N96</f>
        <v>0</v>
      </c>
      <c r="O96" s="70">
        <f>'TRA_Inv EU28'!O96-'TRA_Inv UK'!O96</f>
        <v>0</v>
      </c>
      <c r="P96" s="70">
        <f>'TRA_Inv EU28'!P96-'TRA_Inv UK'!P96</f>
        <v>0</v>
      </c>
      <c r="Q96" s="70">
        <f>'TRA_Inv EU28'!Q96-'TRA_Inv UK'!Q96</f>
        <v>0</v>
      </c>
      <c r="R96" s="70">
        <f>'TRA_Inv EU28'!R96-'TRA_Inv UK'!R96</f>
        <v>0</v>
      </c>
      <c r="S96" s="70">
        <f>'TRA_Inv EU28'!S96-'TRA_Inv UK'!S96</f>
        <v>0</v>
      </c>
      <c r="T96" s="70">
        <f>'TRA_Inv EU28'!T96-'TRA_Inv UK'!T96</f>
        <v>0</v>
      </c>
      <c r="U96" s="70">
        <f>'TRA_Inv EU28'!U96-'TRA_Inv UK'!U96</f>
        <v>0</v>
      </c>
      <c r="V96" s="70">
        <f>'TRA_Inv EU28'!V96-'TRA_Inv UK'!V96</f>
        <v>0</v>
      </c>
      <c r="W96" s="70">
        <f>'TRA_Inv EU28'!W96-'TRA_Inv UK'!W96</f>
        <v>0</v>
      </c>
      <c r="X96" s="70">
        <f>'TRA_Inv EU28'!X96-'TRA_Inv UK'!X96</f>
        <v>0</v>
      </c>
      <c r="Y96" s="70">
        <f>'TRA_Inv EU28'!Y96-'TRA_Inv UK'!Y96</f>
        <v>0</v>
      </c>
      <c r="Z96" s="70">
        <f>'TRA_Inv EU28'!Z96-'TRA_Inv UK'!Z96</f>
        <v>0</v>
      </c>
      <c r="AA96" s="70">
        <f>'TRA_Inv EU28'!AA96-'TRA_Inv UK'!AA96</f>
        <v>0</v>
      </c>
      <c r="AB96" s="70">
        <f>'TRA_Inv EU28'!AB96-'TRA_Inv UK'!AB96</f>
        <v>0</v>
      </c>
      <c r="AC96" s="70">
        <f>'TRA_Inv EU28'!AC96-'TRA_Inv UK'!AC96</f>
        <v>0</v>
      </c>
      <c r="AD96" s="70">
        <f>'TRA_Inv EU28'!AD96-'TRA_Inv UK'!AD96</f>
        <v>0</v>
      </c>
      <c r="AE96" s="70">
        <f>'TRA_Inv EU28'!AE96-'TRA_Inv UK'!AE96</f>
        <v>0</v>
      </c>
      <c r="AF96" s="70">
        <f>'TRA_Inv EU28'!AF96-'TRA_Inv UK'!AF96</f>
        <v>0</v>
      </c>
      <c r="AG96" s="70">
        <f>'TRA_Inv EU28'!AG96-'TRA_Inv UK'!AG96</f>
        <v>0</v>
      </c>
      <c r="AH96" s="70">
        <f>'TRA_Inv EU28'!AH96-'TRA_Inv UK'!AH96</f>
        <v>0</v>
      </c>
      <c r="AI96" s="70">
        <f>'TRA_Inv EU28'!AI96-'TRA_Inv UK'!AI96</f>
        <v>0</v>
      </c>
      <c r="AJ96" s="70">
        <f>'TRA_Inv EU28'!AJ96-'TRA_Inv UK'!AJ96</f>
        <v>0</v>
      </c>
      <c r="AK96" s="70">
        <f>'TRA_Inv EU28'!AK96-'TRA_Inv UK'!AK96</f>
        <v>0</v>
      </c>
      <c r="AL96" s="70">
        <f>'TRA_Inv EU28'!AL96-'TRA_Inv UK'!AL96</f>
        <v>0</v>
      </c>
      <c r="AM96" s="70">
        <f>'TRA_Inv EU28'!AM96-'TRA_Inv UK'!AM96</f>
        <v>0</v>
      </c>
      <c r="AN96" s="70">
        <f>'TRA_Inv EU28'!AN96-'TRA_Inv UK'!AN96</f>
        <v>0</v>
      </c>
      <c r="AO96" s="70">
        <f>'TRA_Inv EU28'!AO96-'TRA_Inv UK'!AO96</f>
        <v>0</v>
      </c>
      <c r="AP96" s="70">
        <f>'TRA_Inv EU28'!AP96-'TRA_Inv UK'!AP96</f>
        <v>0</v>
      </c>
      <c r="AQ96" s="70">
        <f>'TRA_Inv EU28'!AQ96-'TRA_Inv UK'!AQ96</f>
        <v>0</v>
      </c>
      <c r="AR96" s="70">
        <f>'TRA_Inv EU28'!AR96-'TRA_Inv UK'!AR96</f>
        <v>0</v>
      </c>
      <c r="AS96" s="70">
        <f>'TRA_Inv EU28'!AS96-'TRA_Inv UK'!AS96</f>
        <v>0</v>
      </c>
      <c r="AT96" s="70">
        <f>'TRA_Inv EU28'!AT96-'TRA_Inv UK'!AT96</f>
        <v>0</v>
      </c>
      <c r="AU96" s="70">
        <f>'TRA_Inv EU28'!AU96-'TRA_Inv UK'!AU96</f>
        <v>0</v>
      </c>
      <c r="AV96" s="70">
        <f>'TRA_Inv EU28'!AV96-'TRA_Inv UK'!AV96</f>
        <v>0</v>
      </c>
      <c r="AW96" s="70">
        <f>'TRA_Inv EU28'!AW96-'TRA_Inv UK'!AW96</f>
        <v>0</v>
      </c>
      <c r="AX96" s="70">
        <f>'TRA_Inv EU28'!AX96-'TRA_Inv UK'!AX96</f>
        <v>0</v>
      </c>
      <c r="AY96" s="70">
        <f>'TRA_Inv EU28'!AY96-'TRA_Inv UK'!AY96</f>
        <v>0</v>
      </c>
      <c r="AZ96" s="70">
        <f>'TRA_Inv EU28'!AZ96-'TRA_Inv UK'!AZ96</f>
        <v>0</v>
      </c>
    </row>
    <row r="97" spans="1:52" x14ac:dyDescent="0.35">
      <c r="A97" s="69" t="s">
        <v>880</v>
      </c>
      <c r="B97" s="70"/>
      <c r="C97" s="70">
        <f>'TRA_Inv EU28'!C97-'TRA_Inv UK'!C97</f>
        <v>0</v>
      </c>
      <c r="D97" s="70">
        <f>'TRA_Inv EU28'!D97-'TRA_Inv UK'!D97</f>
        <v>0</v>
      </c>
      <c r="E97" s="70">
        <f>'TRA_Inv EU28'!E97-'TRA_Inv UK'!E97</f>
        <v>0</v>
      </c>
      <c r="F97" s="70">
        <f>'TRA_Inv EU28'!F97-'TRA_Inv UK'!F97</f>
        <v>0</v>
      </c>
      <c r="G97" s="70">
        <f>'TRA_Inv EU28'!G97-'TRA_Inv UK'!G97</f>
        <v>0</v>
      </c>
      <c r="H97" s="70">
        <f>'TRA_Inv EU28'!H97-'TRA_Inv UK'!H97</f>
        <v>0</v>
      </c>
      <c r="I97" s="70">
        <f>'TRA_Inv EU28'!I97-'TRA_Inv UK'!I97</f>
        <v>0</v>
      </c>
      <c r="J97" s="70">
        <f>'TRA_Inv EU28'!J97-'TRA_Inv UK'!J97</f>
        <v>0</v>
      </c>
      <c r="K97" s="70">
        <f>'TRA_Inv EU28'!K97-'TRA_Inv UK'!K97</f>
        <v>0</v>
      </c>
      <c r="L97" s="70">
        <f>'TRA_Inv EU28'!L97-'TRA_Inv UK'!L97</f>
        <v>0</v>
      </c>
      <c r="M97" s="70">
        <f>'TRA_Inv EU28'!M97-'TRA_Inv UK'!M97</f>
        <v>0</v>
      </c>
      <c r="N97" s="70">
        <f>'TRA_Inv EU28'!N97-'TRA_Inv UK'!N97</f>
        <v>0</v>
      </c>
      <c r="O97" s="70">
        <f>'TRA_Inv EU28'!O97-'TRA_Inv UK'!O97</f>
        <v>0</v>
      </c>
      <c r="P97" s="70">
        <f>'TRA_Inv EU28'!P97-'TRA_Inv UK'!P97</f>
        <v>0</v>
      </c>
      <c r="Q97" s="70">
        <f>'TRA_Inv EU28'!Q97-'TRA_Inv UK'!Q97</f>
        <v>0</v>
      </c>
      <c r="R97" s="70">
        <f>'TRA_Inv EU28'!R97-'TRA_Inv UK'!R97</f>
        <v>86</v>
      </c>
      <c r="S97" s="70">
        <f>'TRA_Inv EU28'!S97-'TRA_Inv UK'!S97</f>
        <v>109</v>
      </c>
      <c r="T97" s="70">
        <f>'TRA_Inv EU28'!T97-'TRA_Inv UK'!T97</f>
        <v>118</v>
      </c>
      <c r="U97" s="70">
        <f>'TRA_Inv EU28'!U97-'TRA_Inv UK'!U97</f>
        <v>128</v>
      </c>
      <c r="V97" s="70">
        <f>'TRA_Inv EU28'!V97-'TRA_Inv UK'!V97</f>
        <v>137</v>
      </c>
      <c r="W97" s="70">
        <f>'TRA_Inv EU28'!W97-'TRA_Inv UK'!W97</f>
        <v>146</v>
      </c>
      <c r="X97" s="70">
        <f>'TRA_Inv EU28'!X97-'TRA_Inv UK'!X97</f>
        <v>156</v>
      </c>
      <c r="Y97" s="70">
        <f>'TRA_Inv EU28'!Y97-'TRA_Inv UK'!Y97</f>
        <v>168</v>
      </c>
      <c r="Z97" s="70">
        <f>'TRA_Inv EU28'!Z97-'TRA_Inv UK'!Z97</f>
        <v>177</v>
      </c>
      <c r="AA97" s="70">
        <f>'TRA_Inv EU28'!AA97-'TRA_Inv UK'!AA97</f>
        <v>188</v>
      </c>
      <c r="AB97" s="70">
        <f>'TRA_Inv EU28'!AB97-'TRA_Inv UK'!AB97</f>
        <v>195</v>
      </c>
      <c r="AC97" s="70">
        <f>'TRA_Inv EU28'!AC97-'TRA_Inv UK'!AC97</f>
        <v>205</v>
      </c>
      <c r="AD97" s="70">
        <f>'TRA_Inv EU28'!AD97-'TRA_Inv UK'!AD97</f>
        <v>222</v>
      </c>
      <c r="AE97" s="70">
        <f>'TRA_Inv EU28'!AE97-'TRA_Inv UK'!AE97</f>
        <v>235</v>
      </c>
      <c r="AF97" s="70">
        <f>'TRA_Inv EU28'!AF97-'TRA_Inv UK'!AF97</f>
        <v>245</v>
      </c>
      <c r="AG97" s="70">
        <f>'TRA_Inv EU28'!AG97-'TRA_Inv UK'!AG97</f>
        <v>260</v>
      </c>
      <c r="AH97" s="70">
        <f>'TRA_Inv EU28'!AH97-'TRA_Inv UK'!AH97</f>
        <v>275</v>
      </c>
      <c r="AI97" s="70">
        <f>'TRA_Inv EU28'!AI97-'TRA_Inv UK'!AI97</f>
        <v>285</v>
      </c>
      <c r="AJ97" s="70">
        <f>'TRA_Inv EU28'!AJ97-'TRA_Inv UK'!AJ97</f>
        <v>299</v>
      </c>
      <c r="AK97" s="70">
        <f>'TRA_Inv EU28'!AK97-'TRA_Inv UK'!AK97</f>
        <v>310</v>
      </c>
      <c r="AL97" s="70">
        <f>'TRA_Inv EU28'!AL97-'TRA_Inv UK'!AL97</f>
        <v>323</v>
      </c>
      <c r="AM97" s="70">
        <f>'TRA_Inv EU28'!AM97-'TRA_Inv UK'!AM97</f>
        <v>333</v>
      </c>
      <c r="AN97" s="70">
        <f>'TRA_Inv EU28'!AN97-'TRA_Inv UK'!AN97</f>
        <v>341</v>
      </c>
      <c r="AO97" s="70">
        <f>'TRA_Inv EU28'!AO97-'TRA_Inv UK'!AO97</f>
        <v>355</v>
      </c>
      <c r="AP97" s="70">
        <f>'TRA_Inv EU28'!AP97-'TRA_Inv UK'!AP97</f>
        <v>370</v>
      </c>
      <c r="AQ97" s="70">
        <f>'TRA_Inv EU28'!AQ97-'TRA_Inv UK'!AQ97</f>
        <v>379</v>
      </c>
      <c r="AR97" s="70">
        <f>'TRA_Inv EU28'!AR97-'TRA_Inv UK'!AR97</f>
        <v>393</v>
      </c>
      <c r="AS97" s="70">
        <f>'TRA_Inv EU28'!AS97-'TRA_Inv UK'!AS97</f>
        <v>406</v>
      </c>
      <c r="AT97" s="70">
        <f>'TRA_Inv EU28'!AT97-'TRA_Inv UK'!AT97</f>
        <v>417</v>
      </c>
      <c r="AU97" s="70">
        <f>'TRA_Inv EU28'!AU97-'TRA_Inv UK'!AU97</f>
        <v>426</v>
      </c>
      <c r="AV97" s="70">
        <f>'TRA_Inv EU28'!AV97-'TRA_Inv UK'!AV97</f>
        <v>439</v>
      </c>
      <c r="AW97" s="70">
        <f>'TRA_Inv EU28'!AW97-'TRA_Inv UK'!AW97</f>
        <v>451</v>
      </c>
      <c r="AX97" s="70">
        <f>'TRA_Inv EU28'!AX97-'TRA_Inv UK'!AX97</f>
        <v>463</v>
      </c>
      <c r="AY97" s="70">
        <f>'TRA_Inv EU28'!AY97-'TRA_Inv UK'!AY97</f>
        <v>476</v>
      </c>
      <c r="AZ97" s="70">
        <f>'TRA_Inv EU28'!AZ97-'TRA_Inv UK'!AZ97</f>
        <v>485</v>
      </c>
    </row>
    <row r="98" spans="1:52" x14ac:dyDescent="0.35">
      <c r="A98" s="69" t="s">
        <v>881</v>
      </c>
      <c r="B98" s="70"/>
      <c r="C98" s="70">
        <f>'TRA_Inv EU28'!C98-'TRA_Inv UK'!C98</f>
        <v>0</v>
      </c>
      <c r="D98" s="70">
        <f>'TRA_Inv EU28'!D98-'TRA_Inv UK'!D98</f>
        <v>0</v>
      </c>
      <c r="E98" s="70">
        <f>'TRA_Inv EU28'!E98-'TRA_Inv UK'!E98</f>
        <v>0</v>
      </c>
      <c r="F98" s="70">
        <f>'TRA_Inv EU28'!F98-'TRA_Inv UK'!F98</f>
        <v>0</v>
      </c>
      <c r="G98" s="70">
        <f>'TRA_Inv EU28'!G98-'TRA_Inv UK'!G98</f>
        <v>0</v>
      </c>
      <c r="H98" s="70">
        <f>'TRA_Inv EU28'!H98-'TRA_Inv UK'!H98</f>
        <v>0</v>
      </c>
      <c r="I98" s="70">
        <f>'TRA_Inv EU28'!I98-'TRA_Inv UK'!I98</f>
        <v>0</v>
      </c>
      <c r="J98" s="70">
        <f>'TRA_Inv EU28'!J98-'TRA_Inv UK'!J98</f>
        <v>0</v>
      </c>
      <c r="K98" s="70">
        <f>'TRA_Inv EU28'!K98-'TRA_Inv UK'!K98</f>
        <v>0</v>
      </c>
      <c r="L98" s="70">
        <f>'TRA_Inv EU28'!L98-'TRA_Inv UK'!L98</f>
        <v>0</v>
      </c>
      <c r="M98" s="70">
        <f>'TRA_Inv EU28'!M98-'TRA_Inv UK'!M98</f>
        <v>0</v>
      </c>
      <c r="N98" s="70">
        <f>'TRA_Inv EU28'!N98-'TRA_Inv UK'!N98</f>
        <v>0</v>
      </c>
      <c r="O98" s="70">
        <f>'TRA_Inv EU28'!O98-'TRA_Inv UK'!O98</f>
        <v>0</v>
      </c>
      <c r="P98" s="70">
        <f>'TRA_Inv EU28'!P98-'TRA_Inv UK'!P98</f>
        <v>0</v>
      </c>
      <c r="Q98" s="70">
        <f>'TRA_Inv EU28'!Q98-'TRA_Inv UK'!Q98</f>
        <v>0</v>
      </c>
      <c r="R98" s="70">
        <f>'TRA_Inv EU28'!R98-'TRA_Inv UK'!R98</f>
        <v>0</v>
      </c>
      <c r="S98" s="70">
        <f>'TRA_Inv EU28'!S98-'TRA_Inv UK'!S98</f>
        <v>0</v>
      </c>
      <c r="T98" s="70">
        <f>'TRA_Inv EU28'!T98-'TRA_Inv UK'!T98</f>
        <v>0</v>
      </c>
      <c r="U98" s="70">
        <f>'TRA_Inv EU28'!U98-'TRA_Inv UK'!U98</f>
        <v>0</v>
      </c>
      <c r="V98" s="70">
        <f>'TRA_Inv EU28'!V98-'TRA_Inv UK'!V98</f>
        <v>0</v>
      </c>
      <c r="W98" s="70">
        <f>'TRA_Inv EU28'!W98-'TRA_Inv UK'!W98</f>
        <v>0</v>
      </c>
      <c r="X98" s="70">
        <f>'TRA_Inv EU28'!X98-'TRA_Inv UK'!X98</f>
        <v>0</v>
      </c>
      <c r="Y98" s="70">
        <f>'TRA_Inv EU28'!Y98-'TRA_Inv UK'!Y98</f>
        <v>0</v>
      </c>
      <c r="Z98" s="70">
        <f>'TRA_Inv EU28'!Z98-'TRA_Inv UK'!Z98</f>
        <v>0</v>
      </c>
      <c r="AA98" s="70">
        <f>'TRA_Inv EU28'!AA98-'TRA_Inv UK'!AA98</f>
        <v>0</v>
      </c>
      <c r="AB98" s="70">
        <f>'TRA_Inv EU28'!AB98-'TRA_Inv UK'!AB98</f>
        <v>0</v>
      </c>
      <c r="AC98" s="70">
        <f>'TRA_Inv EU28'!AC98-'TRA_Inv UK'!AC98</f>
        <v>0</v>
      </c>
      <c r="AD98" s="70">
        <f>'TRA_Inv EU28'!AD98-'TRA_Inv UK'!AD98</f>
        <v>0</v>
      </c>
      <c r="AE98" s="70">
        <f>'TRA_Inv EU28'!AE98-'TRA_Inv UK'!AE98</f>
        <v>0</v>
      </c>
      <c r="AF98" s="70">
        <f>'TRA_Inv EU28'!AF98-'TRA_Inv UK'!AF98</f>
        <v>0</v>
      </c>
      <c r="AG98" s="70">
        <f>'TRA_Inv EU28'!AG98-'TRA_Inv UK'!AG98</f>
        <v>0</v>
      </c>
      <c r="AH98" s="70">
        <f>'TRA_Inv EU28'!AH98-'TRA_Inv UK'!AH98</f>
        <v>0</v>
      </c>
      <c r="AI98" s="70">
        <f>'TRA_Inv EU28'!AI98-'TRA_Inv UK'!AI98</f>
        <v>0</v>
      </c>
      <c r="AJ98" s="70">
        <f>'TRA_Inv EU28'!AJ98-'TRA_Inv UK'!AJ98</f>
        <v>0</v>
      </c>
      <c r="AK98" s="70">
        <f>'TRA_Inv EU28'!AK98-'TRA_Inv UK'!AK98</f>
        <v>0</v>
      </c>
      <c r="AL98" s="70">
        <f>'TRA_Inv EU28'!AL98-'TRA_Inv UK'!AL98</f>
        <v>0</v>
      </c>
      <c r="AM98" s="70">
        <f>'TRA_Inv EU28'!AM98-'TRA_Inv UK'!AM98</f>
        <v>0</v>
      </c>
      <c r="AN98" s="70">
        <f>'TRA_Inv EU28'!AN98-'TRA_Inv UK'!AN98</f>
        <v>0</v>
      </c>
      <c r="AO98" s="70">
        <f>'TRA_Inv EU28'!AO98-'TRA_Inv UK'!AO98</f>
        <v>0</v>
      </c>
      <c r="AP98" s="70">
        <f>'TRA_Inv EU28'!AP98-'TRA_Inv UK'!AP98</f>
        <v>0</v>
      </c>
      <c r="AQ98" s="70">
        <f>'TRA_Inv EU28'!AQ98-'TRA_Inv UK'!AQ98</f>
        <v>0</v>
      </c>
      <c r="AR98" s="70">
        <f>'TRA_Inv EU28'!AR98-'TRA_Inv UK'!AR98</f>
        <v>0</v>
      </c>
      <c r="AS98" s="70">
        <f>'TRA_Inv EU28'!AS98-'TRA_Inv UK'!AS98</f>
        <v>0</v>
      </c>
      <c r="AT98" s="70">
        <f>'TRA_Inv EU28'!AT98-'TRA_Inv UK'!AT98</f>
        <v>0</v>
      </c>
      <c r="AU98" s="70">
        <f>'TRA_Inv EU28'!AU98-'TRA_Inv UK'!AU98</f>
        <v>0</v>
      </c>
      <c r="AV98" s="70">
        <f>'TRA_Inv EU28'!AV98-'TRA_Inv UK'!AV98</f>
        <v>0</v>
      </c>
      <c r="AW98" s="70">
        <f>'TRA_Inv EU28'!AW98-'TRA_Inv UK'!AW98</f>
        <v>0</v>
      </c>
      <c r="AX98" s="70">
        <f>'TRA_Inv EU28'!AX98-'TRA_Inv UK'!AX98</f>
        <v>0</v>
      </c>
      <c r="AY98" s="70">
        <f>'TRA_Inv EU28'!AY98-'TRA_Inv UK'!AY98</f>
        <v>0</v>
      </c>
      <c r="AZ98" s="70">
        <f>'TRA_Inv EU28'!AZ98-'TRA_Inv UK'!AZ98</f>
        <v>0</v>
      </c>
    </row>
    <row r="99" spans="1:52" x14ac:dyDescent="0.35">
      <c r="A99" s="69" t="s">
        <v>895</v>
      </c>
      <c r="B99" s="70"/>
      <c r="C99" s="70">
        <f>'TRA_Inv EU28'!C99-'TRA_Inv UK'!C99</f>
        <v>0</v>
      </c>
      <c r="D99" s="70">
        <f>'TRA_Inv EU28'!D99-'TRA_Inv UK'!D99</f>
        <v>0</v>
      </c>
      <c r="E99" s="70">
        <f>'TRA_Inv EU28'!E99-'TRA_Inv UK'!E99</f>
        <v>0</v>
      </c>
      <c r="F99" s="70">
        <f>'TRA_Inv EU28'!F99-'TRA_Inv UK'!F99</f>
        <v>0</v>
      </c>
      <c r="G99" s="70">
        <f>'TRA_Inv EU28'!G99-'TRA_Inv UK'!G99</f>
        <v>0</v>
      </c>
      <c r="H99" s="70">
        <f>'TRA_Inv EU28'!H99-'TRA_Inv UK'!H99</f>
        <v>0</v>
      </c>
      <c r="I99" s="70">
        <f>'TRA_Inv EU28'!I99-'TRA_Inv UK'!I99</f>
        <v>0</v>
      </c>
      <c r="J99" s="70">
        <f>'TRA_Inv EU28'!J99-'TRA_Inv UK'!J99</f>
        <v>0</v>
      </c>
      <c r="K99" s="70">
        <f>'TRA_Inv EU28'!K99-'TRA_Inv UK'!K99</f>
        <v>0</v>
      </c>
      <c r="L99" s="70">
        <f>'TRA_Inv EU28'!L99-'TRA_Inv UK'!L99</f>
        <v>0</v>
      </c>
      <c r="M99" s="70">
        <f>'TRA_Inv EU28'!M99-'TRA_Inv UK'!M99</f>
        <v>0</v>
      </c>
      <c r="N99" s="70">
        <f>'TRA_Inv EU28'!N99-'TRA_Inv UK'!N99</f>
        <v>0</v>
      </c>
      <c r="O99" s="70">
        <f>'TRA_Inv EU28'!O99-'TRA_Inv UK'!O99</f>
        <v>0</v>
      </c>
      <c r="P99" s="70">
        <f>'TRA_Inv EU28'!P99-'TRA_Inv UK'!P99</f>
        <v>0</v>
      </c>
      <c r="Q99" s="70">
        <f>'TRA_Inv EU28'!Q99-'TRA_Inv UK'!Q99</f>
        <v>0</v>
      </c>
      <c r="R99" s="70">
        <f>'TRA_Inv EU28'!R99-'TRA_Inv UK'!R99</f>
        <v>0</v>
      </c>
      <c r="S99" s="70">
        <f>'TRA_Inv EU28'!S99-'TRA_Inv UK'!S99</f>
        <v>0</v>
      </c>
      <c r="T99" s="70">
        <f>'TRA_Inv EU28'!T99-'TRA_Inv UK'!T99</f>
        <v>0</v>
      </c>
      <c r="U99" s="70">
        <f>'TRA_Inv EU28'!U99-'TRA_Inv UK'!U99</f>
        <v>0</v>
      </c>
      <c r="V99" s="70">
        <f>'TRA_Inv EU28'!V99-'TRA_Inv UK'!V99</f>
        <v>0</v>
      </c>
      <c r="W99" s="70">
        <f>'TRA_Inv EU28'!W99-'TRA_Inv UK'!W99</f>
        <v>0</v>
      </c>
      <c r="X99" s="70">
        <f>'TRA_Inv EU28'!X99-'TRA_Inv UK'!X99</f>
        <v>0</v>
      </c>
      <c r="Y99" s="70">
        <f>'TRA_Inv EU28'!Y99-'TRA_Inv UK'!Y99</f>
        <v>0</v>
      </c>
      <c r="Z99" s="70">
        <f>'TRA_Inv EU28'!Z99-'TRA_Inv UK'!Z99</f>
        <v>0</v>
      </c>
      <c r="AA99" s="70">
        <f>'TRA_Inv EU28'!AA99-'TRA_Inv UK'!AA99</f>
        <v>0</v>
      </c>
      <c r="AB99" s="70">
        <f>'TRA_Inv EU28'!AB99-'TRA_Inv UK'!AB99</f>
        <v>0</v>
      </c>
      <c r="AC99" s="70">
        <f>'TRA_Inv EU28'!AC99-'TRA_Inv UK'!AC99</f>
        <v>0</v>
      </c>
      <c r="AD99" s="70">
        <f>'TRA_Inv EU28'!AD99-'TRA_Inv UK'!AD99</f>
        <v>0</v>
      </c>
      <c r="AE99" s="70">
        <f>'TRA_Inv EU28'!AE99-'TRA_Inv UK'!AE99</f>
        <v>0</v>
      </c>
      <c r="AF99" s="70">
        <f>'TRA_Inv EU28'!AF99-'TRA_Inv UK'!AF99</f>
        <v>0</v>
      </c>
      <c r="AG99" s="70">
        <f>'TRA_Inv EU28'!AG99-'TRA_Inv UK'!AG99</f>
        <v>0</v>
      </c>
      <c r="AH99" s="70">
        <f>'TRA_Inv EU28'!AH99-'TRA_Inv UK'!AH99</f>
        <v>0</v>
      </c>
      <c r="AI99" s="70">
        <f>'TRA_Inv EU28'!AI99-'TRA_Inv UK'!AI99</f>
        <v>0</v>
      </c>
      <c r="AJ99" s="70">
        <f>'TRA_Inv EU28'!AJ99-'TRA_Inv UK'!AJ99</f>
        <v>0</v>
      </c>
      <c r="AK99" s="70">
        <f>'TRA_Inv EU28'!AK99-'TRA_Inv UK'!AK99</f>
        <v>0</v>
      </c>
      <c r="AL99" s="70">
        <f>'TRA_Inv EU28'!AL99-'TRA_Inv UK'!AL99</f>
        <v>0</v>
      </c>
      <c r="AM99" s="70">
        <f>'TRA_Inv EU28'!AM99-'TRA_Inv UK'!AM99</f>
        <v>0</v>
      </c>
      <c r="AN99" s="70">
        <f>'TRA_Inv EU28'!AN99-'TRA_Inv UK'!AN99</f>
        <v>0</v>
      </c>
      <c r="AO99" s="70">
        <f>'TRA_Inv EU28'!AO99-'TRA_Inv UK'!AO99</f>
        <v>0</v>
      </c>
      <c r="AP99" s="70">
        <f>'TRA_Inv EU28'!AP99-'TRA_Inv UK'!AP99</f>
        <v>0</v>
      </c>
      <c r="AQ99" s="70">
        <f>'TRA_Inv EU28'!AQ99-'TRA_Inv UK'!AQ99</f>
        <v>0</v>
      </c>
      <c r="AR99" s="70">
        <f>'TRA_Inv EU28'!AR99-'TRA_Inv UK'!AR99</f>
        <v>0</v>
      </c>
      <c r="AS99" s="70">
        <f>'TRA_Inv EU28'!AS99-'TRA_Inv UK'!AS99</f>
        <v>0</v>
      </c>
      <c r="AT99" s="70">
        <f>'TRA_Inv EU28'!AT99-'TRA_Inv UK'!AT99</f>
        <v>0</v>
      </c>
      <c r="AU99" s="70">
        <f>'TRA_Inv EU28'!AU99-'TRA_Inv UK'!AU99</f>
        <v>0</v>
      </c>
      <c r="AV99" s="70">
        <f>'TRA_Inv EU28'!AV99-'TRA_Inv UK'!AV99</f>
        <v>0</v>
      </c>
      <c r="AW99" s="70">
        <f>'TRA_Inv EU28'!AW99-'TRA_Inv UK'!AW99</f>
        <v>0</v>
      </c>
      <c r="AX99" s="70">
        <f>'TRA_Inv EU28'!AX99-'TRA_Inv UK'!AX99</f>
        <v>0</v>
      </c>
      <c r="AY99" s="70">
        <f>'TRA_Inv EU28'!AY99-'TRA_Inv UK'!AY99</f>
        <v>0</v>
      </c>
      <c r="AZ99" s="70">
        <f>'TRA_Inv EU28'!AZ99-'TRA_Inv UK'!AZ99</f>
        <v>0</v>
      </c>
    </row>
    <row r="100" spans="1:52" x14ac:dyDescent="0.35">
      <c r="A100" s="67" t="s">
        <v>883</v>
      </c>
      <c r="B100" s="68"/>
      <c r="C100" s="68">
        <f>'TRA_Inv EU28'!C100-'TRA_Inv UK'!C100</f>
        <v>90</v>
      </c>
      <c r="D100" s="68">
        <f>'TRA_Inv EU28'!D100-'TRA_Inv UK'!D100</f>
        <v>65</v>
      </c>
      <c r="E100" s="68">
        <f>'TRA_Inv EU28'!E100-'TRA_Inv UK'!E100</f>
        <v>55</v>
      </c>
      <c r="F100" s="68">
        <f>'TRA_Inv EU28'!F100-'TRA_Inv UK'!F100</f>
        <v>55</v>
      </c>
      <c r="G100" s="68">
        <f>'TRA_Inv EU28'!G100-'TRA_Inv UK'!G100</f>
        <v>534</v>
      </c>
      <c r="H100" s="68">
        <f>'TRA_Inv EU28'!H100-'TRA_Inv UK'!H100</f>
        <v>82</v>
      </c>
      <c r="I100" s="68">
        <f>'TRA_Inv EU28'!I100-'TRA_Inv UK'!I100</f>
        <v>65</v>
      </c>
      <c r="J100" s="68">
        <f>'TRA_Inv EU28'!J100-'TRA_Inv UK'!J100</f>
        <v>85</v>
      </c>
      <c r="K100" s="68">
        <f>'TRA_Inv EU28'!K100-'TRA_Inv UK'!K100</f>
        <v>128</v>
      </c>
      <c r="L100" s="68">
        <f>'TRA_Inv EU28'!L100-'TRA_Inv UK'!L100</f>
        <v>407</v>
      </c>
      <c r="M100" s="68">
        <f>'TRA_Inv EU28'!M100-'TRA_Inv UK'!M100</f>
        <v>184</v>
      </c>
      <c r="N100" s="68">
        <f>'TRA_Inv EU28'!N100-'TRA_Inv UK'!N100</f>
        <v>58</v>
      </c>
      <c r="O100" s="68">
        <f>'TRA_Inv EU28'!O100-'TRA_Inv UK'!O100</f>
        <v>1404</v>
      </c>
      <c r="P100" s="68">
        <f>'TRA_Inv EU28'!P100-'TRA_Inv UK'!P100</f>
        <v>439</v>
      </c>
      <c r="Q100" s="68">
        <f>'TRA_Inv EU28'!Q100-'TRA_Inv UK'!Q100</f>
        <v>383</v>
      </c>
      <c r="R100" s="68">
        <f>'TRA_Inv EU28'!R100-'TRA_Inv UK'!R100</f>
        <v>720</v>
      </c>
      <c r="S100" s="68">
        <f>'TRA_Inv EU28'!S100-'TRA_Inv UK'!S100</f>
        <v>1094</v>
      </c>
      <c r="T100" s="68">
        <f>'TRA_Inv EU28'!T100-'TRA_Inv UK'!T100</f>
        <v>1372</v>
      </c>
      <c r="U100" s="68">
        <f>'TRA_Inv EU28'!U100-'TRA_Inv UK'!U100</f>
        <v>1620</v>
      </c>
      <c r="V100" s="68">
        <f>'TRA_Inv EU28'!V100-'TRA_Inv UK'!V100</f>
        <v>1851</v>
      </c>
      <c r="W100" s="68">
        <f>'TRA_Inv EU28'!W100-'TRA_Inv UK'!W100</f>
        <v>2412</v>
      </c>
      <c r="X100" s="68">
        <f>'TRA_Inv EU28'!X100-'TRA_Inv UK'!X100</f>
        <v>2988</v>
      </c>
      <c r="Y100" s="68">
        <f>'TRA_Inv EU28'!Y100-'TRA_Inv UK'!Y100</f>
        <v>3624</v>
      </c>
      <c r="Z100" s="68">
        <f>'TRA_Inv EU28'!Z100-'TRA_Inv UK'!Z100</f>
        <v>4295</v>
      </c>
      <c r="AA100" s="68">
        <f>'TRA_Inv EU28'!AA100-'TRA_Inv UK'!AA100</f>
        <v>5008</v>
      </c>
      <c r="AB100" s="68">
        <f>'TRA_Inv EU28'!AB100-'TRA_Inv UK'!AB100</f>
        <v>5712</v>
      </c>
      <c r="AC100" s="68">
        <f>'TRA_Inv EU28'!AC100-'TRA_Inv UK'!AC100</f>
        <v>6494</v>
      </c>
      <c r="AD100" s="68">
        <f>'TRA_Inv EU28'!AD100-'TRA_Inv UK'!AD100</f>
        <v>7383</v>
      </c>
      <c r="AE100" s="68">
        <f>'TRA_Inv EU28'!AE100-'TRA_Inv UK'!AE100</f>
        <v>8359</v>
      </c>
      <c r="AF100" s="68">
        <f>'TRA_Inv EU28'!AF100-'TRA_Inv UK'!AF100</f>
        <v>9379</v>
      </c>
      <c r="AG100" s="68">
        <f>'TRA_Inv EU28'!AG100-'TRA_Inv UK'!AG100</f>
        <v>10454</v>
      </c>
      <c r="AH100" s="68">
        <f>'TRA_Inv EU28'!AH100-'TRA_Inv UK'!AH100</f>
        <v>11538</v>
      </c>
      <c r="AI100" s="68">
        <f>'TRA_Inv EU28'!AI100-'TRA_Inv UK'!AI100</f>
        <v>12616</v>
      </c>
      <c r="AJ100" s="68">
        <f>'TRA_Inv EU28'!AJ100-'TRA_Inv UK'!AJ100</f>
        <v>13773</v>
      </c>
      <c r="AK100" s="68">
        <f>'TRA_Inv EU28'!AK100-'TRA_Inv UK'!AK100</f>
        <v>14801</v>
      </c>
      <c r="AL100" s="68">
        <f>'TRA_Inv EU28'!AL100-'TRA_Inv UK'!AL100</f>
        <v>15847</v>
      </c>
      <c r="AM100" s="68">
        <f>'TRA_Inv EU28'!AM100-'TRA_Inv UK'!AM100</f>
        <v>17063</v>
      </c>
      <c r="AN100" s="68">
        <f>'TRA_Inv EU28'!AN100-'TRA_Inv UK'!AN100</f>
        <v>18229</v>
      </c>
      <c r="AO100" s="68">
        <f>'TRA_Inv EU28'!AO100-'TRA_Inv UK'!AO100</f>
        <v>19558</v>
      </c>
      <c r="AP100" s="68">
        <f>'TRA_Inv EU28'!AP100-'TRA_Inv UK'!AP100</f>
        <v>21078</v>
      </c>
      <c r="AQ100" s="68">
        <f>'TRA_Inv EU28'!AQ100-'TRA_Inv UK'!AQ100</f>
        <v>22660</v>
      </c>
      <c r="AR100" s="68">
        <f>'TRA_Inv EU28'!AR100-'TRA_Inv UK'!AR100</f>
        <v>24231</v>
      </c>
      <c r="AS100" s="68">
        <f>'TRA_Inv EU28'!AS100-'TRA_Inv UK'!AS100</f>
        <v>25890</v>
      </c>
      <c r="AT100" s="68">
        <f>'TRA_Inv EU28'!AT100-'TRA_Inv UK'!AT100</f>
        <v>27545</v>
      </c>
      <c r="AU100" s="68">
        <f>'TRA_Inv EU28'!AU100-'TRA_Inv UK'!AU100</f>
        <v>29290</v>
      </c>
      <c r="AV100" s="68">
        <f>'TRA_Inv EU28'!AV100-'TRA_Inv UK'!AV100</f>
        <v>31028</v>
      </c>
      <c r="AW100" s="68">
        <f>'TRA_Inv EU28'!AW100-'TRA_Inv UK'!AW100</f>
        <v>32904</v>
      </c>
      <c r="AX100" s="68">
        <f>'TRA_Inv EU28'!AX100-'TRA_Inv UK'!AX100</f>
        <v>34684</v>
      </c>
      <c r="AY100" s="68">
        <f>'TRA_Inv EU28'!AY100-'TRA_Inv UK'!AY100</f>
        <v>36587</v>
      </c>
      <c r="AZ100" s="68">
        <f>'TRA_Inv EU28'!AZ100-'TRA_Inv UK'!AZ100</f>
        <v>38420</v>
      </c>
    </row>
    <row r="101" spans="1:52" x14ac:dyDescent="0.35">
      <c r="A101" s="69" t="s">
        <v>884</v>
      </c>
      <c r="B101" s="70"/>
      <c r="C101" s="70">
        <f>'TRA_Inv EU28'!C101-'TRA_Inv UK'!C101</f>
        <v>90</v>
      </c>
      <c r="D101" s="70">
        <f>'TRA_Inv EU28'!D101-'TRA_Inv UK'!D101</f>
        <v>65</v>
      </c>
      <c r="E101" s="70">
        <f>'TRA_Inv EU28'!E101-'TRA_Inv UK'!E101</f>
        <v>55</v>
      </c>
      <c r="F101" s="70">
        <f>'TRA_Inv EU28'!F101-'TRA_Inv UK'!F101</f>
        <v>55</v>
      </c>
      <c r="G101" s="70">
        <f>'TRA_Inv EU28'!G101-'TRA_Inv UK'!G101</f>
        <v>534</v>
      </c>
      <c r="H101" s="70">
        <f>'TRA_Inv EU28'!H101-'TRA_Inv UK'!H101</f>
        <v>82</v>
      </c>
      <c r="I101" s="70">
        <f>'TRA_Inv EU28'!I101-'TRA_Inv UK'!I101</f>
        <v>65</v>
      </c>
      <c r="J101" s="70">
        <f>'TRA_Inv EU28'!J101-'TRA_Inv UK'!J101</f>
        <v>85</v>
      </c>
      <c r="K101" s="70">
        <f>'TRA_Inv EU28'!K101-'TRA_Inv UK'!K101</f>
        <v>128</v>
      </c>
      <c r="L101" s="70">
        <f>'TRA_Inv EU28'!L101-'TRA_Inv UK'!L101</f>
        <v>407</v>
      </c>
      <c r="M101" s="70">
        <f>'TRA_Inv EU28'!M101-'TRA_Inv UK'!M101</f>
        <v>184</v>
      </c>
      <c r="N101" s="70">
        <f>'TRA_Inv EU28'!N101-'TRA_Inv UK'!N101</f>
        <v>58</v>
      </c>
      <c r="O101" s="70">
        <f>'TRA_Inv EU28'!O101-'TRA_Inv UK'!O101</f>
        <v>1404</v>
      </c>
      <c r="P101" s="70">
        <f>'TRA_Inv EU28'!P101-'TRA_Inv UK'!P101</f>
        <v>439</v>
      </c>
      <c r="Q101" s="70">
        <f>'TRA_Inv EU28'!Q101-'TRA_Inv UK'!Q101</f>
        <v>383</v>
      </c>
      <c r="R101" s="70">
        <f>'TRA_Inv EU28'!R101-'TRA_Inv UK'!R101</f>
        <v>720</v>
      </c>
      <c r="S101" s="70">
        <f>'TRA_Inv EU28'!S101-'TRA_Inv UK'!S101</f>
        <v>1094</v>
      </c>
      <c r="T101" s="70">
        <f>'TRA_Inv EU28'!T101-'TRA_Inv UK'!T101</f>
        <v>1372</v>
      </c>
      <c r="U101" s="70">
        <f>'TRA_Inv EU28'!U101-'TRA_Inv UK'!U101</f>
        <v>1620</v>
      </c>
      <c r="V101" s="70">
        <f>'TRA_Inv EU28'!V101-'TRA_Inv UK'!V101</f>
        <v>1851</v>
      </c>
      <c r="W101" s="70">
        <f>'TRA_Inv EU28'!W101-'TRA_Inv UK'!W101</f>
        <v>2412</v>
      </c>
      <c r="X101" s="70">
        <f>'TRA_Inv EU28'!X101-'TRA_Inv UK'!X101</f>
        <v>2988</v>
      </c>
      <c r="Y101" s="70">
        <f>'TRA_Inv EU28'!Y101-'TRA_Inv UK'!Y101</f>
        <v>3623</v>
      </c>
      <c r="Z101" s="70">
        <f>'TRA_Inv EU28'!Z101-'TRA_Inv UK'!Z101</f>
        <v>4290</v>
      </c>
      <c r="AA101" s="70">
        <f>'TRA_Inv EU28'!AA101-'TRA_Inv UK'!AA101</f>
        <v>5000</v>
      </c>
      <c r="AB101" s="70">
        <f>'TRA_Inv EU28'!AB101-'TRA_Inv UK'!AB101</f>
        <v>5698</v>
      </c>
      <c r="AC101" s="70">
        <f>'TRA_Inv EU28'!AC101-'TRA_Inv UK'!AC101</f>
        <v>6470</v>
      </c>
      <c r="AD101" s="70">
        <f>'TRA_Inv EU28'!AD101-'TRA_Inv UK'!AD101</f>
        <v>7343</v>
      </c>
      <c r="AE101" s="70">
        <f>'TRA_Inv EU28'!AE101-'TRA_Inv UK'!AE101</f>
        <v>8303</v>
      </c>
      <c r="AF101" s="70">
        <f>'TRA_Inv EU28'!AF101-'TRA_Inv UK'!AF101</f>
        <v>9297</v>
      </c>
      <c r="AG101" s="70">
        <f>'TRA_Inv EU28'!AG101-'TRA_Inv UK'!AG101</f>
        <v>10338</v>
      </c>
      <c r="AH101" s="70">
        <f>'TRA_Inv EU28'!AH101-'TRA_Inv UK'!AH101</f>
        <v>11379</v>
      </c>
      <c r="AI101" s="70">
        <f>'TRA_Inv EU28'!AI101-'TRA_Inv UK'!AI101</f>
        <v>12399</v>
      </c>
      <c r="AJ101" s="70">
        <f>'TRA_Inv EU28'!AJ101-'TRA_Inv UK'!AJ101</f>
        <v>13483</v>
      </c>
      <c r="AK101" s="70">
        <f>'TRA_Inv EU28'!AK101-'TRA_Inv UK'!AK101</f>
        <v>14414</v>
      </c>
      <c r="AL101" s="70">
        <f>'TRA_Inv EU28'!AL101-'TRA_Inv UK'!AL101</f>
        <v>15344</v>
      </c>
      <c r="AM101" s="70">
        <f>'TRA_Inv EU28'!AM101-'TRA_Inv UK'!AM101</f>
        <v>16411</v>
      </c>
      <c r="AN101" s="70">
        <f>'TRA_Inv EU28'!AN101-'TRA_Inv UK'!AN101</f>
        <v>17391</v>
      </c>
      <c r="AO101" s="70">
        <f>'TRA_Inv EU28'!AO101-'TRA_Inv UK'!AO101</f>
        <v>18487</v>
      </c>
      <c r="AP101" s="70">
        <f>'TRA_Inv EU28'!AP101-'TRA_Inv UK'!AP101</f>
        <v>19724</v>
      </c>
      <c r="AQ101" s="70">
        <f>'TRA_Inv EU28'!AQ101-'TRA_Inv UK'!AQ101</f>
        <v>20963</v>
      </c>
      <c r="AR101" s="70">
        <f>'TRA_Inv EU28'!AR101-'TRA_Inv UK'!AR101</f>
        <v>22137</v>
      </c>
      <c r="AS101" s="70">
        <f>'TRA_Inv EU28'!AS101-'TRA_Inv UK'!AS101</f>
        <v>23309</v>
      </c>
      <c r="AT101" s="70">
        <f>'TRA_Inv EU28'!AT101-'TRA_Inv UK'!AT101</f>
        <v>24410</v>
      </c>
      <c r="AU101" s="70">
        <f>'TRA_Inv EU28'!AU101-'TRA_Inv UK'!AU101</f>
        <v>25515</v>
      </c>
      <c r="AV101" s="70">
        <f>'TRA_Inv EU28'!AV101-'TRA_Inv UK'!AV101</f>
        <v>26538</v>
      </c>
      <c r="AW101" s="70">
        <f>'TRA_Inv EU28'!AW101-'TRA_Inv UK'!AW101</f>
        <v>27597</v>
      </c>
      <c r="AX101" s="70">
        <f>'TRA_Inv EU28'!AX101-'TRA_Inv UK'!AX101</f>
        <v>28487</v>
      </c>
      <c r="AY101" s="70">
        <f>'TRA_Inv EU28'!AY101-'TRA_Inv UK'!AY101</f>
        <v>29418</v>
      </c>
      <c r="AZ101" s="70">
        <f>'TRA_Inv EU28'!AZ101-'TRA_Inv UK'!AZ101</f>
        <v>30227</v>
      </c>
    </row>
    <row r="102" spans="1:52" x14ac:dyDescent="0.35">
      <c r="A102" s="69" t="s">
        <v>885</v>
      </c>
      <c r="B102" s="70"/>
      <c r="C102" s="70">
        <f>'TRA_Inv EU28'!C102-'TRA_Inv UK'!C102</f>
        <v>0</v>
      </c>
      <c r="D102" s="70">
        <f>'TRA_Inv EU28'!D102-'TRA_Inv UK'!D102</f>
        <v>0</v>
      </c>
      <c r="E102" s="70">
        <f>'TRA_Inv EU28'!E102-'TRA_Inv UK'!E102</f>
        <v>0</v>
      </c>
      <c r="F102" s="70">
        <f>'TRA_Inv EU28'!F102-'TRA_Inv UK'!F102</f>
        <v>0</v>
      </c>
      <c r="G102" s="70">
        <f>'TRA_Inv EU28'!G102-'TRA_Inv UK'!G102</f>
        <v>0</v>
      </c>
      <c r="H102" s="70">
        <f>'TRA_Inv EU28'!H102-'TRA_Inv UK'!H102</f>
        <v>0</v>
      </c>
      <c r="I102" s="70">
        <f>'TRA_Inv EU28'!I102-'TRA_Inv UK'!I102</f>
        <v>0</v>
      </c>
      <c r="J102" s="70">
        <f>'TRA_Inv EU28'!J102-'TRA_Inv UK'!J102</f>
        <v>0</v>
      </c>
      <c r="K102" s="70">
        <f>'TRA_Inv EU28'!K102-'TRA_Inv UK'!K102</f>
        <v>0</v>
      </c>
      <c r="L102" s="70">
        <f>'TRA_Inv EU28'!L102-'TRA_Inv UK'!L102</f>
        <v>0</v>
      </c>
      <c r="M102" s="70">
        <f>'TRA_Inv EU28'!M102-'TRA_Inv UK'!M102</f>
        <v>0</v>
      </c>
      <c r="N102" s="70">
        <f>'TRA_Inv EU28'!N102-'TRA_Inv UK'!N102</f>
        <v>0</v>
      </c>
      <c r="O102" s="70">
        <f>'TRA_Inv EU28'!O102-'TRA_Inv UK'!O102</f>
        <v>0</v>
      </c>
      <c r="P102" s="70">
        <f>'TRA_Inv EU28'!P102-'TRA_Inv UK'!P102</f>
        <v>0</v>
      </c>
      <c r="Q102" s="70">
        <f>'TRA_Inv EU28'!Q102-'TRA_Inv UK'!Q102</f>
        <v>0</v>
      </c>
      <c r="R102" s="70">
        <f>'TRA_Inv EU28'!R102-'TRA_Inv UK'!R102</f>
        <v>0</v>
      </c>
      <c r="S102" s="70">
        <f>'TRA_Inv EU28'!S102-'TRA_Inv UK'!S102</f>
        <v>0</v>
      </c>
      <c r="T102" s="70">
        <f>'TRA_Inv EU28'!T102-'TRA_Inv UK'!T102</f>
        <v>0</v>
      </c>
      <c r="U102" s="70">
        <f>'TRA_Inv EU28'!U102-'TRA_Inv UK'!U102</f>
        <v>0</v>
      </c>
      <c r="V102" s="70">
        <f>'TRA_Inv EU28'!V102-'TRA_Inv UK'!V102</f>
        <v>0</v>
      </c>
      <c r="W102" s="70">
        <f>'TRA_Inv EU28'!W102-'TRA_Inv UK'!W102</f>
        <v>0</v>
      </c>
      <c r="X102" s="70">
        <f>'TRA_Inv EU28'!X102-'TRA_Inv UK'!X102</f>
        <v>0</v>
      </c>
      <c r="Y102" s="70">
        <f>'TRA_Inv EU28'!Y102-'TRA_Inv UK'!Y102</f>
        <v>0</v>
      </c>
      <c r="Z102" s="70">
        <f>'TRA_Inv EU28'!Z102-'TRA_Inv UK'!Z102</f>
        <v>1</v>
      </c>
      <c r="AA102" s="70">
        <f>'TRA_Inv EU28'!AA102-'TRA_Inv UK'!AA102</f>
        <v>3</v>
      </c>
      <c r="AB102" s="70">
        <f>'TRA_Inv EU28'!AB102-'TRA_Inv UK'!AB102</f>
        <v>4</v>
      </c>
      <c r="AC102" s="70">
        <f>'TRA_Inv EU28'!AC102-'TRA_Inv UK'!AC102</f>
        <v>6</v>
      </c>
      <c r="AD102" s="70">
        <f>'TRA_Inv EU28'!AD102-'TRA_Inv UK'!AD102</f>
        <v>10</v>
      </c>
      <c r="AE102" s="70">
        <f>'TRA_Inv EU28'!AE102-'TRA_Inv UK'!AE102</f>
        <v>16</v>
      </c>
      <c r="AF102" s="70">
        <f>'TRA_Inv EU28'!AF102-'TRA_Inv UK'!AF102</f>
        <v>24</v>
      </c>
      <c r="AG102" s="70">
        <f>'TRA_Inv EU28'!AG102-'TRA_Inv UK'!AG102</f>
        <v>33</v>
      </c>
      <c r="AH102" s="70">
        <f>'TRA_Inv EU28'!AH102-'TRA_Inv UK'!AH102</f>
        <v>43</v>
      </c>
      <c r="AI102" s="70">
        <f>'TRA_Inv EU28'!AI102-'TRA_Inv UK'!AI102</f>
        <v>56</v>
      </c>
      <c r="AJ102" s="70">
        <f>'TRA_Inv EU28'!AJ102-'TRA_Inv UK'!AJ102</f>
        <v>73</v>
      </c>
      <c r="AK102" s="70">
        <f>'TRA_Inv EU28'!AK102-'TRA_Inv UK'!AK102</f>
        <v>97</v>
      </c>
      <c r="AL102" s="70">
        <f>'TRA_Inv EU28'!AL102-'TRA_Inv UK'!AL102</f>
        <v>122</v>
      </c>
      <c r="AM102" s="70">
        <f>'TRA_Inv EU28'!AM102-'TRA_Inv UK'!AM102</f>
        <v>155</v>
      </c>
      <c r="AN102" s="70">
        <f>'TRA_Inv EU28'!AN102-'TRA_Inv UK'!AN102</f>
        <v>192</v>
      </c>
      <c r="AO102" s="70">
        <f>'TRA_Inv EU28'!AO102-'TRA_Inv UK'!AO102</f>
        <v>238</v>
      </c>
      <c r="AP102" s="70">
        <f>'TRA_Inv EU28'!AP102-'TRA_Inv UK'!AP102</f>
        <v>293</v>
      </c>
      <c r="AQ102" s="70">
        <f>'TRA_Inv EU28'!AQ102-'TRA_Inv UK'!AQ102</f>
        <v>356</v>
      </c>
      <c r="AR102" s="70">
        <f>'TRA_Inv EU28'!AR102-'TRA_Inv UK'!AR102</f>
        <v>428</v>
      </c>
      <c r="AS102" s="70">
        <f>'TRA_Inv EU28'!AS102-'TRA_Inv UK'!AS102</f>
        <v>515</v>
      </c>
      <c r="AT102" s="70">
        <f>'TRA_Inv EU28'!AT102-'TRA_Inv UK'!AT102</f>
        <v>617</v>
      </c>
      <c r="AU102" s="70">
        <f>'TRA_Inv EU28'!AU102-'TRA_Inv UK'!AU102</f>
        <v>725</v>
      </c>
      <c r="AV102" s="70">
        <f>'TRA_Inv EU28'!AV102-'TRA_Inv UK'!AV102</f>
        <v>846</v>
      </c>
      <c r="AW102" s="70">
        <f>'TRA_Inv EU28'!AW102-'TRA_Inv UK'!AW102</f>
        <v>983</v>
      </c>
      <c r="AX102" s="70">
        <f>'TRA_Inv EU28'!AX102-'TRA_Inv UK'!AX102</f>
        <v>1125</v>
      </c>
      <c r="AY102" s="70">
        <f>'TRA_Inv EU28'!AY102-'TRA_Inv UK'!AY102</f>
        <v>1286</v>
      </c>
      <c r="AZ102" s="70">
        <f>'TRA_Inv EU28'!AZ102-'TRA_Inv UK'!AZ102</f>
        <v>1446</v>
      </c>
    </row>
    <row r="103" spans="1:52" x14ac:dyDescent="0.35">
      <c r="A103" s="69" t="s">
        <v>886</v>
      </c>
      <c r="B103" s="70"/>
      <c r="C103" s="70">
        <f>'TRA_Inv EU28'!C103-'TRA_Inv UK'!C103</f>
        <v>0</v>
      </c>
      <c r="D103" s="70">
        <f>'TRA_Inv EU28'!D103-'TRA_Inv UK'!D103</f>
        <v>0</v>
      </c>
      <c r="E103" s="70">
        <f>'TRA_Inv EU28'!E103-'TRA_Inv UK'!E103</f>
        <v>0</v>
      </c>
      <c r="F103" s="70">
        <f>'TRA_Inv EU28'!F103-'TRA_Inv UK'!F103</f>
        <v>0</v>
      </c>
      <c r="G103" s="70">
        <f>'TRA_Inv EU28'!G103-'TRA_Inv UK'!G103</f>
        <v>0</v>
      </c>
      <c r="H103" s="70">
        <f>'TRA_Inv EU28'!H103-'TRA_Inv UK'!H103</f>
        <v>0</v>
      </c>
      <c r="I103" s="70">
        <f>'TRA_Inv EU28'!I103-'TRA_Inv UK'!I103</f>
        <v>0</v>
      </c>
      <c r="J103" s="70">
        <f>'TRA_Inv EU28'!J103-'TRA_Inv UK'!J103</f>
        <v>0</v>
      </c>
      <c r="K103" s="70">
        <f>'TRA_Inv EU28'!K103-'TRA_Inv UK'!K103</f>
        <v>0</v>
      </c>
      <c r="L103" s="70">
        <f>'TRA_Inv EU28'!L103-'TRA_Inv UK'!L103</f>
        <v>0</v>
      </c>
      <c r="M103" s="70">
        <f>'TRA_Inv EU28'!M103-'TRA_Inv UK'!M103</f>
        <v>0</v>
      </c>
      <c r="N103" s="70">
        <f>'TRA_Inv EU28'!N103-'TRA_Inv UK'!N103</f>
        <v>0</v>
      </c>
      <c r="O103" s="70">
        <f>'TRA_Inv EU28'!O103-'TRA_Inv UK'!O103</f>
        <v>0</v>
      </c>
      <c r="P103" s="70">
        <f>'TRA_Inv EU28'!P103-'TRA_Inv UK'!P103</f>
        <v>0</v>
      </c>
      <c r="Q103" s="70">
        <f>'TRA_Inv EU28'!Q103-'TRA_Inv UK'!Q103</f>
        <v>0</v>
      </c>
      <c r="R103" s="70">
        <f>'TRA_Inv EU28'!R103-'TRA_Inv UK'!R103</f>
        <v>0</v>
      </c>
      <c r="S103" s="70">
        <f>'TRA_Inv EU28'!S103-'TRA_Inv UK'!S103</f>
        <v>0</v>
      </c>
      <c r="T103" s="70">
        <f>'TRA_Inv EU28'!T103-'TRA_Inv UK'!T103</f>
        <v>0</v>
      </c>
      <c r="U103" s="70">
        <f>'TRA_Inv EU28'!U103-'TRA_Inv UK'!U103</f>
        <v>0</v>
      </c>
      <c r="V103" s="70">
        <f>'TRA_Inv EU28'!V103-'TRA_Inv UK'!V103</f>
        <v>0</v>
      </c>
      <c r="W103" s="70">
        <f>'TRA_Inv EU28'!W103-'TRA_Inv UK'!W103</f>
        <v>0</v>
      </c>
      <c r="X103" s="70">
        <f>'TRA_Inv EU28'!X103-'TRA_Inv UK'!X103</f>
        <v>0</v>
      </c>
      <c r="Y103" s="70">
        <f>'TRA_Inv EU28'!Y103-'TRA_Inv UK'!Y103</f>
        <v>1</v>
      </c>
      <c r="Z103" s="70">
        <f>'TRA_Inv EU28'!Z103-'TRA_Inv UK'!Z103</f>
        <v>4</v>
      </c>
      <c r="AA103" s="70">
        <f>'TRA_Inv EU28'!AA103-'TRA_Inv UK'!AA103</f>
        <v>5</v>
      </c>
      <c r="AB103" s="70">
        <f>'TRA_Inv EU28'!AB103-'TRA_Inv UK'!AB103</f>
        <v>10</v>
      </c>
      <c r="AC103" s="70">
        <f>'TRA_Inv EU28'!AC103-'TRA_Inv UK'!AC103</f>
        <v>18</v>
      </c>
      <c r="AD103" s="70">
        <f>'TRA_Inv EU28'!AD103-'TRA_Inv UK'!AD103</f>
        <v>30</v>
      </c>
      <c r="AE103" s="70">
        <f>'TRA_Inv EU28'!AE103-'TRA_Inv UK'!AE103</f>
        <v>40</v>
      </c>
      <c r="AF103" s="70">
        <f>'TRA_Inv EU28'!AF103-'TRA_Inv UK'!AF103</f>
        <v>58</v>
      </c>
      <c r="AG103" s="70">
        <f>'TRA_Inv EU28'!AG103-'TRA_Inv UK'!AG103</f>
        <v>83</v>
      </c>
      <c r="AH103" s="70">
        <f>'TRA_Inv EU28'!AH103-'TRA_Inv UK'!AH103</f>
        <v>116</v>
      </c>
      <c r="AI103" s="70">
        <f>'TRA_Inv EU28'!AI103-'TRA_Inv UK'!AI103</f>
        <v>161</v>
      </c>
      <c r="AJ103" s="70">
        <f>'TRA_Inv EU28'!AJ103-'TRA_Inv UK'!AJ103</f>
        <v>217</v>
      </c>
      <c r="AK103" s="70">
        <f>'TRA_Inv EU28'!AK103-'TRA_Inv UK'!AK103</f>
        <v>290</v>
      </c>
      <c r="AL103" s="70">
        <f>'TRA_Inv EU28'!AL103-'TRA_Inv UK'!AL103</f>
        <v>381</v>
      </c>
      <c r="AM103" s="70">
        <f>'TRA_Inv EU28'!AM103-'TRA_Inv UK'!AM103</f>
        <v>497</v>
      </c>
      <c r="AN103" s="70">
        <f>'TRA_Inv EU28'!AN103-'TRA_Inv UK'!AN103</f>
        <v>646</v>
      </c>
      <c r="AO103" s="70">
        <f>'TRA_Inv EU28'!AO103-'TRA_Inv UK'!AO103</f>
        <v>833</v>
      </c>
      <c r="AP103" s="70">
        <f>'TRA_Inv EU28'!AP103-'TRA_Inv UK'!AP103</f>
        <v>1061</v>
      </c>
      <c r="AQ103" s="70">
        <f>'TRA_Inv EU28'!AQ103-'TRA_Inv UK'!AQ103</f>
        <v>1341</v>
      </c>
      <c r="AR103" s="70">
        <f>'TRA_Inv EU28'!AR103-'TRA_Inv UK'!AR103</f>
        <v>1666</v>
      </c>
      <c r="AS103" s="70">
        <f>'TRA_Inv EU28'!AS103-'TRA_Inv UK'!AS103</f>
        <v>2066</v>
      </c>
      <c r="AT103" s="70">
        <f>'TRA_Inv EU28'!AT103-'TRA_Inv UK'!AT103</f>
        <v>2518</v>
      </c>
      <c r="AU103" s="70">
        <f>'TRA_Inv EU28'!AU103-'TRA_Inv UK'!AU103</f>
        <v>3050</v>
      </c>
      <c r="AV103" s="70">
        <f>'TRA_Inv EU28'!AV103-'TRA_Inv UK'!AV103</f>
        <v>3644</v>
      </c>
      <c r="AW103" s="70">
        <f>'TRA_Inv EU28'!AW103-'TRA_Inv UK'!AW103</f>
        <v>4324</v>
      </c>
      <c r="AX103" s="70">
        <f>'TRA_Inv EU28'!AX103-'TRA_Inv UK'!AX103</f>
        <v>5072</v>
      </c>
      <c r="AY103" s="70">
        <f>'TRA_Inv EU28'!AY103-'TRA_Inv UK'!AY103</f>
        <v>5883</v>
      </c>
      <c r="AZ103" s="70">
        <f>'TRA_Inv EU28'!AZ103-'TRA_Inv UK'!AZ103</f>
        <v>6747</v>
      </c>
    </row>
    <row r="104" spans="1:52" x14ac:dyDescent="0.35">
      <c r="A104" s="69" t="s">
        <v>893</v>
      </c>
      <c r="B104" s="70"/>
      <c r="C104" s="70">
        <f>'TRA_Inv EU28'!C104-'TRA_Inv UK'!C104</f>
        <v>0</v>
      </c>
      <c r="D104" s="70">
        <f>'TRA_Inv EU28'!D104-'TRA_Inv UK'!D104</f>
        <v>0</v>
      </c>
      <c r="E104" s="70">
        <f>'TRA_Inv EU28'!E104-'TRA_Inv UK'!E104</f>
        <v>0</v>
      </c>
      <c r="F104" s="70">
        <f>'TRA_Inv EU28'!F104-'TRA_Inv UK'!F104</f>
        <v>0</v>
      </c>
      <c r="G104" s="70">
        <f>'TRA_Inv EU28'!G104-'TRA_Inv UK'!G104</f>
        <v>0</v>
      </c>
      <c r="H104" s="70">
        <f>'TRA_Inv EU28'!H104-'TRA_Inv UK'!H104</f>
        <v>0</v>
      </c>
      <c r="I104" s="70">
        <f>'TRA_Inv EU28'!I104-'TRA_Inv UK'!I104</f>
        <v>0</v>
      </c>
      <c r="J104" s="70">
        <f>'TRA_Inv EU28'!J104-'TRA_Inv UK'!J104</f>
        <v>0</v>
      </c>
      <c r="K104" s="70">
        <f>'TRA_Inv EU28'!K104-'TRA_Inv UK'!K104</f>
        <v>0</v>
      </c>
      <c r="L104" s="70">
        <f>'TRA_Inv EU28'!L104-'TRA_Inv UK'!L104</f>
        <v>0</v>
      </c>
      <c r="M104" s="70">
        <f>'TRA_Inv EU28'!M104-'TRA_Inv UK'!M104</f>
        <v>0</v>
      </c>
      <c r="N104" s="70">
        <f>'TRA_Inv EU28'!N104-'TRA_Inv UK'!N104</f>
        <v>0</v>
      </c>
      <c r="O104" s="70">
        <f>'TRA_Inv EU28'!O104-'TRA_Inv UK'!O104</f>
        <v>0</v>
      </c>
      <c r="P104" s="70">
        <f>'TRA_Inv EU28'!P104-'TRA_Inv UK'!P104</f>
        <v>0</v>
      </c>
      <c r="Q104" s="70">
        <f>'TRA_Inv EU28'!Q104-'TRA_Inv UK'!Q104</f>
        <v>0</v>
      </c>
      <c r="R104" s="70">
        <f>'TRA_Inv EU28'!R104-'TRA_Inv UK'!R104</f>
        <v>0</v>
      </c>
      <c r="S104" s="70">
        <f>'TRA_Inv EU28'!S104-'TRA_Inv UK'!S104</f>
        <v>0</v>
      </c>
      <c r="T104" s="70">
        <f>'TRA_Inv EU28'!T104-'TRA_Inv UK'!T104</f>
        <v>0</v>
      </c>
      <c r="U104" s="70">
        <f>'TRA_Inv EU28'!U104-'TRA_Inv UK'!U104</f>
        <v>0</v>
      </c>
      <c r="V104" s="70">
        <f>'TRA_Inv EU28'!V104-'TRA_Inv UK'!V104</f>
        <v>0</v>
      </c>
      <c r="W104" s="70">
        <f>'TRA_Inv EU28'!W104-'TRA_Inv UK'!W104</f>
        <v>0</v>
      </c>
      <c r="X104" s="70">
        <f>'TRA_Inv EU28'!X104-'TRA_Inv UK'!X104</f>
        <v>0</v>
      </c>
      <c r="Y104" s="70">
        <f>'TRA_Inv EU28'!Y104-'TRA_Inv UK'!Y104</f>
        <v>0</v>
      </c>
      <c r="Z104" s="70">
        <f>'TRA_Inv EU28'!Z104-'TRA_Inv UK'!Z104</f>
        <v>0</v>
      </c>
      <c r="AA104" s="70">
        <f>'TRA_Inv EU28'!AA104-'TRA_Inv UK'!AA104</f>
        <v>0</v>
      </c>
      <c r="AB104" s="70">
        <f>'TRA_Inv EU28'!AB104-'TRA_Inv UK'!AB104</f>
        <v>0</v>
      </c>
      <c r="AC104" s="70">
        <f>'TRA_Inv EU28'!AC104-'TRA_Inv UK'!AC104</f>
        <v>0</v>
      </c>
      <c r="AD104" s="70">
        <f>'TRA_Inv EU28'!AD104-'TRA_Inv UK'!AD104</f>
        <v>0</v>
      </c>
      <c r="AE104" s="70">
        <f>'TRA_Inv EU28'!AE104-'TRA_Inv UK'!AE104</f>
        <v>0</v>
      </c>
      <c r="AF104" s="70">
        <f>'TRA_Inv EU28'!AF104-'TRA_Inv UK'!AF104</f>
        <v>0</v>
      </c>
      <c r="AG104" s="70">
        <f>'TRA_Inv EU28'!AG104-'TRA_Inv UK'!AG104</f>
        <v>0</v>
      </c>
      <c r="AH104" s="70">
        <f>'TRA_Inv EU28'!AH104-'TRA_Inv UK'!AH104</f>
        <v>0</v>
      </c>
      <c r="AI104" s="70">
        <f>'TRA_Inv EU28'!AI104-'TRA_Inv UK'!AI104</f>
        <v>0</v>
      </c>
      <c r="AJ104" s="70">
        <f>'TRA_Inv EU28'!AJ104-'TRA_Inv UK'!AJ104</f>
        <v>0</v>
      </c>
      <c r="AK104" s="70">
        <f>'TRA_Inv EU28'!AK104-'TRA_Inv UK'!AK104</f>
        <v>0</v>
      </c>
      <c r="AL104" s="70">
        <f>'TRA_Inv EU28'!AL104-'TRA_Inv UK'!AL104</f>
        <v>0</v>
      </c>
      <c r="AM104" s="70">
        <f>'TRA_Inv EU28'!AM104-'TRA_Inv UK'!AM104</f>
        <v>0</v>
      </c>
      <c r="AN104" s="70">
        <f>'TRA_Inv EU28'!AN104-'TRA_Inv UK'!AN104</f>
        <v>0</v>
      </c>
      <c r="AO104" s="70">
        <f>'TRA_Inv EU28'!AO104-'TRA_Inv UK'!AO104</f>
        <v>0</v>
      </c>
      <c r="AP104" s="70">
        <f>'TRA_Inv EU28'!AP104-'TRA_Inv UK'!AP104</f>
        <v>0</v>
      </c>
      <c r="AQ104" s="70">
        <f>'TRA_Inv EU28'!AQ104-'TRA_Inv UK'!AQ104</f>
        <v>0</v>
      </c>
      <c r="AR104" s="70">
        <f>'TRA_Inv EU28'!AR104-'TRA_Inv UK'!AR104</f>
        <v>0</v>
      </c>
      <c r="AS104" s="70">
        <f>'TRA_Inv EU28'!AS104-'TRA_Inv UK'!AS104</f>
        <v>0</v>
      </c>
      <c r="AT104" s="70">
        <f>'TRA_Inv EU28'!AT104-'TRA_Inv UK'!AT104</f>
        <v>0</v>
      </c>
      <c r="AU104" s="70">
        <f>'TRA_Inv EU28'!AU104-'TRA_Inv UK'!AU104</f>
        <v>0</v>
      </c>
      <c r="AV104" s="70">
        <f>'TRA_Inv EU28'!AV104-'TRA_Inv UK'!AV104</f>
        <v>0</v>
      </c>
      <c r="AW104" s="70">
        <f>'TRA_Inv EU28'!AW104-'TRA_Inv UK'!AW104</f>
        <v>0</v>
      </c>
      <c r="AX104" s="70">
        <f>'TRA_Inv EU28'!AX104-'TRA_Inv UK'!AX104</f>
        <v>0</v>
      </c>
      <c r="AY104" s="70">
        <f>'TRA_Inv EU28'!AY104-'TRA_Inv UK'!AY104</f>
        <v>0</v>
      </c>
      <c r="AZ104" s="70">
        <f>'TRA_Inv EU28'!AZ104-'TRA_Inv UK'!AZ104</f>
        <v>0</v>
      </c>
    </row>
    <row r="105" spans="1:52" x14ac:dyDescent="0.35">
      <c r="A105" s="67" t="s">
        <v>887</v>
      </c>
      <c r="B105" s="68"/>
      <c r="C105" s="68">
        <f>'TRA_Inv EU28'!C105-'TRA_Inv UK'!C105</f>
        <v>0</v>
      </c>
      <c r="D105" s="68">
        <f>'TRA_Inv EU28'!D105-'TRA_Inv UK'!D105</f>
        <v>0</v>
      </c>
      <c r="E105" s="68">
        <f>'TRA_Inv EU28'!E105-'TRA_Inv UK'!E105</f>
        <v>0</v>
      </c>
      <c r="F105" s="68">
        <f>'TRA_Inv EU28'!F105-'TRA_Inv UK'!F105</f>
        <v>0</v>
      </c>
      <c r="G105" s="68">
        <f>'TRA_Inv EU28'!G105-'TRA_Inv UK'!G105</f>
        <v>0</v>
      </c>
      <c r="H105" s="68">
        <f>'TRA_Inv EU28'!H105-'TRA_Inv UK'!H105</f>
        <v>0</v>
      </c>
      <c r="I105" s="68">
        <f>'TRA_Inv EU28'!I105-'TRA_Inv UK'!I105</f>
        <v>0</v>
      </c>
      <c r="J105" s="68">
        <f>'TRA_Inv EU28'!J105-'TRA_Inv UK'!J105</f>
        <v>0</v>
      </c>
      <c r="K105" s="68">
        <f>'TRA_Inv EU28'!K105-'TRA_Inv UK'!K105</f>
        <v>0</v>
      </c>
      <c r="L105" s="68">
        <f>'TRA_Inv EU28'!L105-'TRA_Inv UK'!L105</f>
        <v>0</v>
      </c>
      <c r="M105" s="68">
        <f>'TRA_Inv EU28'!M105-'TRA_Inv UK'!M105</f>
        <v>0</v>
      </c>
      <c r="N105" s="68">
        <f>'TRA_Inv EU28'!N105-'TRA_Inv UK'!N105</f>
        <v>0</v>
      </c>
      <c r="O105" s="68">
        <f>'TRA_Inv EU28'!O105-'TRA_Inv UK'!O105</f>
        <v>0</v>
      </c>
      <c r="P105" s="68">
        <f>'TRA_Inv EU28'!P105-'TRA_Inv UK'!P105</f>
        <v>0</v>
      </c>
      <c r="Q105" s="68">
        <f>'TRA_Inv EU28'!Q105-'TRA_Inv UK'!Q105</f>
        <v>0</v>
      </c>
      <c r="R105" s="68">
        <f>'TRA_Inv EU28'!R105-'TRA_Inv UK'!R105</f>
        <v>1</v>
      </c>
      <c r="S105" s="68">
        <f>'TRA_Inv EU28'!S105-'TRA_Inv UK'!S105</f>
        <v>3</v>
      </c>
      <c r="T105" s="68">
        <f>'TRA_Inv EU28'!T105-'TRA_Inv UK'!T105</f>
        <v>3</v>
      </c>
      <c r="U105" s="68">
        <f>'TRA_Inv EU28'!U105-'TRA_Inv UK'!U105</f>
        <v>3</v>
      </c>
      <c r="V105" s="68">
        <f>'TRA_Inv EU28'!V105-'TRA_Inv UK'!V105</f>
        <v>4</v>
      </c>
      <c r="W105" s="68">
        <f>'TRA_Inv EU28'!W105-'TRA_Inv UK'!W105</f>
        <v>0</v>
      </c>
      <c r="X105" s="68">
        <f>'TRA_Inv EU28'!X105-'TRA_Inv UK'!X105</f>
        <v>0</v>
      </c>
      <c r="Y105" s="68">
        <f>'TRA_Inv EU28'!Y105-'TRA_Inv UK'!Y105</f>
        <v>0</v>
      </c>
      <c r="Z105" s="68">
        <f>'TRA_Inv EU28'!Z105-'TRA_Inv UK'!Z105</f>
        <v>0</v>
      </c>
      <c r="AA105" s="68">
        <f>'TRA_Inv EU28'!AA105-'TRA_Inv UK'!AA105</f>
        <v>0</v>
      </c>
      <c r="AB105" s="68">
        <f>'TRA_Inv EU28'!AB105-'TRA_Inv UK'!AB105</f>
        <v>0</v>
      </c>
      <c r="AC105" s="68">
        <f>'TRA_Inv EU28'!AC105-'TRA_Inv UK'!AC105</f>
        <v>0</v>
      </c>
      <c r="AD105" s="68">
        <f>'TRA_Inv EU28'!AD105-'TRA_Inv UK'!AD105</f>
        <v>0</v>
      </c>
      <c r="AE105" s="68">
        <f>'TRA_Inv EU28'!AE105-'TRA_Inv UK'!AE105</f>
        <v>0</v>
      </c>
      <c r="AF105" s="68">
        <f>'TRA_Inv EU28'!AF105-'TRA_Inv UK'!AF105</f>
        <v>83</v>
      </c>
      <c r="AG105" s="68">
        <f>'TRA_Inv EU28'!AG105-'TRA_Inv UK'!AG105</f>
        <v>308</v>
      </c>
      <c r="AH105" s="68">
        <f>'TRA_Inv EU28'!AH105-'TRA_Inv UK'!AH105</f>
        <v>583</v>
      </c>
      <c r="AI105" s="68">
        <f>'TRA_Inv EU28'!AI105-'TRA_Inv UK'!AI105</f>
        <v>901</v>
      </c>
      <c r="AJ105" s="68">
        <f>'TRA_Inv EU28'!AJ105-'TRA_Inv UK'!AJ105</f>
        <v>1265</v>
      </c>
      <c r="AK105" s="68">
        <f>'TRA_Inv EU28'!AK105-'TRA_Inv UK'!AK105</f>
        <v>1649</v>
      </c>
      <c r="AL105" s="68">
        <f>'TRA_Inv EU28'!AL105-'TRA_Inv UK'!AL105</f>
        <v>2057</v>
      </c>
      <c r="AM105" s="68">
        <f>'TRA_Inv EU28'!AM105-'TRA_Inv UK'!AM105</f>
        <v>2511</v>
      </c>
      <c r="AN105" s="68">
        <f>'TRA_Inv EU28'!AN105-'TRA_Inv UK'!AN105</f>
        <v>2965</v>
      </c>
      <c r="AO105" s="68">
        <f>'TRA_Inv EU28'!AO105-'TRA_Inv UK'!AO105</f>
        <v>3464</v>
      </c>
      <c r="AP105" s="68">
        <f>'TRA_Inv EU28'!AP105-'TRA_Inv UK'!AP105</f>
        <v>4001</v>
      </c>
      <c r="AQ105" s="68">
        <f>'TRA_Inv EU28'!AQ105-'TRA_Inv UK'!AQ105</f>
        <v>4587</v>
      </c>
      <c r="AR105" s="68">
        <f>'TRA_Inv EU28'!AR105-'TRA_Inv UK'!AR105</f>
        <v>5180</v>
      </c>
      <c r="AS105" s="68">
        <f>'TRA_Inv EU28'!AS105-'TRA_Inv UK'!AS105</f>
        <v>5803</v>
      </c>
      <c r="AT105" s="68">
        <f>'TRA_Inv EU28'!AT105-'TRA_Inv UK'!AT105</f>
        <v>6433</v>
      </c>
      <c r="AU105" s="68">
        <f>'TRA_Inv EU28'!AU105-'TRA_Inv UK'!AU105</f>
        <v>7103</v>
      </c>
      <c r="AV105" s="68">
        <f>'TRA_Inv EU28'!AV105-'TRA_Inv UK'!AV105</f>
        <v>7751</v>
      </c>
      <c r="AW105" s="68">
        <f>'TRA_Inv EU28'!AW105-'TRA_Inv UK'!AW105</f>
        <v>8469</v>
      </c>
      <c r="AX105" s="68">
        <f>'TRA_Inv EU28'!AX105-'TRA_Inv UK'!AX105</f>
        <v>9131</v>
      </c>
      <c r="AY105" s="68">
        <f>'TRA_Inv EU28'!AY105-'TRA_Inv UK'!AY105</f>
        <v>9817</v>
      </c>
      <c r="AZ105" s="68">
        <f>'TRA_Inv EU28'!AZ105-'TRA_Inv UK'!AZ105</f>
        <v>10436</v>
      </c>
    </row>
    <row r="106" spans="1:52" x14ac:dyDescent="0.35">
      <c r="A106" s="69" t="s">
        <v>888</v>
      </c>
      <c r="B106" s="70"/>
      <c r="C106" s="70">
        <f>'TRA_Inv EU28'!C106-'TRA_Inv UK'!C106</f>
        <v>0</v>
      </c>
      <c r="D106" s="70">
        <f>'TRA_Inv EU28'!D106-'TRA_Inv UK'!D106</f>
        <v>0</v>
      </c>
      <c r="E106" s="70">
        <f>'TRA_Inv EU28'!E106-'TRA_Inv UK'!E106</f>
        <v>0</v>
      </c>
      <c r="F106" s="70">
        <f>'TRA_Inv EU28'!F106-'TRA_Inv UK'!F106</f>
        <v>0</v>
      </c>
      <c r="G106" s="70">
        <f>'TRA_Inv EU28'!G106-'TRA_Inv UK'!G106</f>
        <v>0</v>
      </c>
      <c r="H106" s="70">
        <f>'TRA_Inv EU28'!H106-'TRA_Inv UK'!H106</f>
        <v>0</v>
      </c>
      <c r="I106" s="70">
        <f>'TRA_Inv EU28'!I106-'TRA_Inv UK'!I106</f>
        <v>0</v>
      </c>
      <c r="J106" s="70">
        <f>'TRA_Inv EU28'!J106-'TRA_Inv UK'!J106</f>
        <v>0</v>
      </c>
      <c r="K106" s="70">
        <f>'TRA_Inv EU28'!K106-'TRA_Inv UK'!K106</f>
        <v>0</v>
      </c>
      <c r="L106" s="70">
        <f>'TRA_Inv EU28'!L106-'TRA_Inv UK'!L106</f>
        <v>0</v>
      </c>
      <c r="M106" s="70">
        <f>'TRA_Inv EU28'!M106-'TRA_Inv UK'!M106</f>
        <v>0</v>
      </c>
      <c r="N106" s="70">
        <f>'TRA_Inv EU28'!N106-'TRA_Inv UK'!N106</f>
        <v>0</v>
      </c>
      <c r="O106" s="70">
        <f>'TRA_Inv EU28'!O106-'TRA_Inv UK'!O106</f>
        <v>0</v>
      </c>
      <c r="P106" s="70">
        <f>'TRA_Inv EU28'!P106-'TRA_Inv UK'!P106</f>
        <v>0</v>
      </c>
      <c r="Q106" s="70">
        <f>'TRA_Inv EU28'!Q106-'TRA_Inv UK'!Q106</f>
        <v>0</v>
      </c>
      <c r="R106" s="70">
        <f>'TRA_Inv EU28'!R106-'TRA_Inv UK'!R106</f>
        <v>0</v>
      </c>
      <c r="S106" s="70">
        <f>'TRA_Inv EU28'!S106-'TRA_Inv UK'!S106</f>
        <v>0</v>
      </c>
      <c r="T106" s="70">
        <f>'TRA_Inv EU28'!T106-'TRA_Inv UK'!T106</f>
        <v>0</v>
      </c>
      <c r="U106" s="70">
        <f>'TRA_Inv EU28'!U106-'TRA_Inv UK'!U106</f>
        <v>0</v>
      </c>
      <c r="V106" s="70">
        <f>'TRA_Inv EU28'!V106-'TRA_Inv UK'!V106</f>
        <v>0</v>
      </c>
      <c r="W106" s="70">
        <f>'TRA_Inv EU28'!W106-'TRA_Inv UK'!W106</f>
        <v>0</v>
      </c>
      <c r="X106" s="70">
        <f>'TRA_Inv EU28'!X106-'TRA_Inv UK'!X106</f>
        <v>0</v>
      </c>
      <c r="Y106" s="70">
        <f>'TRA_Inv EU28'!Y106-'TRA_Inv UK'!Y106</f>
        <v>0</v>
      </c>
      <c r="Z106" s="70">
        <f>'TRA_Inv EU28'!Z106-'TRA_Inv UK'!Z106</f>
        <v>0</v>
      </c>
      <c r="AA106" s="70">
        <f>'TRA_Inv EU28'!AA106-'TRA_Inv UK'!AA106</f>
        <v>0</v>
      </c>
      <c r="AB106" s="70">
        <f>'TRA_Inv EU28'!AB106-'TRA_Inv UK'!AB106</f>
        <v>0</v>
      </c>
      <c r="AC106" s="70">
        <f>'TRA_Inv EU28'!AC106-'TRA_Inv UK'!AC106</f>
        <v>0</v>
      </c>
      <c r="AD106" s="70">
        <f>'TRA_Inv EU28'!AD106-'TRA_Inv UK'!AD106</f>
        <v>0</v>
      </c>
      <c r="AE106" s="70">
        <f>'TRA_Inv EU28'!AE106-'TRA_Inv UK'!AE106</f>
        <v>0</v>
      </c>
      <c r="AF106" s="70">
        <f>'TRA_Inv EU28'!AF106-'TRA_Inv UK'!AF106</f>
        <v>46</v>
      </c>
      <c r="AG106" s="70">
        <f>'TRA_Inv EU28'!AG106-'TRA_Inv UK'!AG106</f>
        <v>184</v>
      </c>
      <c r="AH106" s="70">
        <f>'TRA_Inv EU28'!AH106-'TRA_Inv UK'!AH106</f>
        <v>375</v>
      </c>
      <c r="AI106" s="70">
        <f>'TRA_Inv EU28'!AI106-'TRA_Inv UK'!AI106</f>
        <v>606</v>
      </c>
      <c r="AJ106" s="70">
        <f>'TRA_Inv EU28'!AJ106-'TRA_Inv UK'!AJ106</f>
        <v>890</v>
      </c>
      <c r="AK106" s="70">
        <f>'TRA_Inv EU28'!AK106-'TRA_Inv UK'!AK106</f>
        <v>1204</v>
      </c>
      <c r="AL106" s="70">
        <f>'TRA_Inv EU28'!AL106-'TRA_Inv UK'!AL106</f>
        <v>1551</v>
      </c>
      <c r="AM106" s="70">
        <f>'TRA_Inv EU28'!AM106-'TRA_Inv UK'!AM106</f>
        <v>1950</v>
      </c>
      <c r="AN106" s="70">
        <f>'TRA_Inv EU28'!AN106-'TRA_Inv UK'!AN106</f>
        <v>2363</v>
      </c>
      <c r="AO106" s="70">
        <f>'TRA_Inv EU28'!AO106-'TRA_Inv UK'!AO106</f>
        <v>2823</v>
      </c>
      <c r="AP106" s="70">
        <f>'TRA_Inv EU28'!AP106-'TRA_Inv UK'!AP106</f>
        <v>3322</v>
      </c>
      <c r="AQ106" s="70">
        <f>'TRA_Inv EU28'!AQ106-'TRA_Inv UK'!AQ106</f>
        <v>3881</v>
      </c>
      <c r="AR106" s="70">
        <f>'TRA_Inv EU28'!AR106-'TRA_Inv UK'!AR106</f>
        <v>4447</v>
      </c>
      <c r="AS106" s="70">
        <f>'TRA_Inv EU28'!AS106-'TRA_Inv UK'!AS106</f>
        <v>5048</v>
      </c>
      <c r="AT106" s="70">
        <f>'TRA_Inv EU28'!AT106-'TRA_Inv UK'!AT106</f>
        <v>5659</v>
      </c>
      <c r="AU106" s="70">
        <f>'TRA_Inv EU28'!AU106-'TRA_Inv UK'!AU106</f>
        <v>6309</v>
      </c>
      <c r="AV106" s="70">
        <f>'TRA_Inv EU28'!AV106-'TRA_Inv UK'!AV106</f>
        <v>6948</v>
      </c>
      <c r="AW106" s="70">
        <f>'TRA_Inv EU28'!AW106-'TRA_Inv UK'!AW106</f>
        <v>7649</v>
      </c>
      <c r="AX106" s="70">
        <f>'TRA_Inv EU28'!AX106-'TRA_Inv UK'!AX106</f>
        <v>8300</v>
      </c>
      <c r="AY106" s="70">
        <f>'TRA_Inv EU28'!AY106-'TRA_Inv UK'!AY106</f>
        <v>8979</v>
      </c>
      <c r="AZ106" s="70">
        <f>'TRA_Inv EU28'!AZ106-'TRA_Inv UK'!AZ106</f>
        <v>9591</v>
      </c>
    </row>
    <row r="107" spans="1:52" x14ac:dyDescent="0.35">
      <c r="A107" s="69" t="s">
        <v>896</v>
      </c>
      <c r="B107" s="70"/>
      <c r="C107" s="70">
        <f>'TRA_Inv EU28'!C107-'TRA_Inv UK'!C107</f>
        <v>0</v>
      </c>
      <c r="D107" s="70">
        <f>'TRA_Inv EU28'!D107-'TRA_Inv UK'!D107</f>
        <v>0</v>
      </c>
      <c r="E107" s="70">
        <f>'TRA_Inv EU28'!E107-'TRA_Inv UK'!E107</f>
        <v>0</v>
      </c>
      <c r="F107" s="70">
        <f>'TRA_Inv EU28'!F107-'TRA_Inv UK'!F107</f>
        <v>0</v>
      </c>
      <c r="G107" s="70">
        <f>'TRA_Inv EU28'!G107-'TRA_Inv UK'!G107</f>
        <v>0</v>
      </c>
      <c r="H107" s="70">
        <f>'TRA_Inv EU28'!H107-'TRA_Inv UK'!H107</f>
        <v>0</v>
      </c>
      <c r="I107" s="70">
        <f>'TRA_Inv EU28'!I107-'TRA_Inv UK'!I107</f>
        <v>0</v>
      </c>
      <c r="J107" s="70">
        <f>'TRA_Inv EU28'!J107-'TRA_Inv UK'!J107</f>
        <v>0</v>
      </c>
      <c r="K107" s="70">
        <f>'TRA_Inv EU28'!K107-'TRA_Inv UK'!K107</f>
        <v>0</v>
      </c>
      <c r="L107" s="70">
        <f>'TRA_Inv EU28'!L107-'TRA_Inv UK'!L107</f>
        <v>0</v>
      </c>
      <c r="M107" s="70">
        <f>'TRA_Inv EU28'!M107-'TRA_Inv UK'!M107</f>
        <v>0</v>
      </c>
      <c r="N107" s="70">
        <f>'TRA_Inv EU28'!N107-'TRA_Inv UK'!N107</f>
        <v>0</v>
      </c>
      <c r="O107" s="70">
        <f>'TRA_Inv EU28'!O107-'TRA_Inv UK'!O107</f>
        <v>0</v>
      </c>
      <c r="P107" s="70">
        <f>'TRA_Inv EU28'!P107-'TRA_Inv UK'!P107</f>
        <v>0</v>
      </c>
      <c r="Q107" s="70">
        <f>'TRA_Inv EU28'!Q107-'TRA_Inv UK'!Q107</f>
        <v>0</v>
      </c>
      <c r="R107" s="70">
        <f>'TRA_Inv EU28'!R107-'TRA_Inv UK'!R107</f>
        <v>1</v>
      </c>
      <c r="S107" s="70">
        <f>'TRA_Inv EU28'!S107-'TRA_Inv UK'!S107</f>
        <v>3</v>
      </c>
      <c r="T107" s="70">
        <f>'TRA_Inv EU28'!T107-'TRA_Inv UK'!T107</f>
        <v>3</v>
      </c>
      <c r="U107" s="70">
        <f>'TRA_Inv EU28'!U107-'TRA_Inv UK'!U107</f>
        <v>3</v>
      </c>
      <c r="V107" s="70">
        <f>'TRA_Inv EU28'!V107-'TRA_Inv UK'!V107</f>
        <v>4</v>
      </c>
      <c r="W107" s="70">
        <f>'TRA_Inv EU28'!W107-'TRA_Inv UK'!W107</f>
        <v>0</v>
      </c>
      <c r="X107" s="70">
        <f>'TRA_Inv EU28'!X107-'TRA_Inv UK'!X107</f>
        <v>0</v>
      </c>
      <c r="Y107" s="70">
        <f>'TRA_Inv EU28'!Y107-'TRA_Inv UK'!Y107</f>
        <v>0</v>
      </c>
      <c r="Z107" s="70">
        <f>'TRA_Inv EU28'!Z107-'TRA_Inv UK'!Z107</f>
        <v>0</v>
      </c>
      <c r="AA107" s="70">
        <f>'TRA_Inv EU28'!AA107-'TRA_Inv UK'!AA107</f>
        <v>0</v>
      </c>
      <c r="AB107" s="70">
        <f>'TRA_Inv EU28'!AB107-'TRA_Inv UK'!AB107</f>
        <v>0</v>
      </c>
      <c r="AC107" s="70">
        <f>'TRA_Inv EU28'!AC107-'TRA_Inv UK'!AC107</f>
        <v>0</v>
      </c>
      <c r="AD107" s="70">
        <f>'TRA_Inv EU28'!AD107-'TRA_Inv UK'!AD107</f>
        <v>0</v>
      </c>
      <c r="AE107" s="70">
        <f>'TRA_Inv EU28'!AE107-'TRA_Inv UK'!AE107</f>
        <v>0</v>
      </c>
      <c r="AF107" s="70">
        <f>'TRA_Inv EU28'!AF107-'TRA_Inv UK'!AF107</f>
        <v>37</v>
      </c>
      <c r="AG107" s="70">
        <f>'TRA_Inv EU28'!AG107-'TRA_Inv UK'!AG107</f>
        <v>124</v>
      </c>
      <c r="AH107" s="70">
        <f>'TRA_Inv EU28'!AH107-'TRA_Inv UK'!AH107</f>
        <v>208</v>
      </c>
      <c r="AI107" s="70">
        <f>'TRA_Inv EU28'!AI107-'TRA_Inv UK'!AI107</f>
        <v>295</v>
      </c>
      <c r="AJ107" s="70">
        <f>'TRA_Inv EU28'!AJ107-'TRA_Inv UK'!AJ107</f>
        <v>375</v>
      </c>
      <c r="AK107" s="70">
        <f>'TRA_Inv EU28'!AK107-'TRA_Inv UK'!AK107</f>
        <v>445</v>
      </c>
      <c r="AL107" s="70">
        <f>'TRA_Inv EU28'!AL107-'TRA_Inv UK'!AL107</f>
        <v>506</v>
      </c>
      <c r="AM107" s="70">
        <f>'TRA_Inv EU28'!AM107-'TRA_Inv UK'!AM107</f>
        <v>561</v>
      </c>
      <c r="AN107" s="70">
        <f>'TRA_Inv EU28'!AN107-'TRA_Inv UK'!AN107</f>
        <v>602</v>
      </c>
      <c r="AO107" s="70">
        <f>'TRA_Inv EU28'!AO107-'TRA_Inv UK'!AO107</f>
        <v>641</v>
      </c>
      <c r="AP107" s="70">
        <f>'TRA_Inv EU28'!AP107-'TRA_Inv UK'!AP107</f>
        <v>679</v>
      </c>
      <c r="AQ107" s="70">
        <f>'TRA_Inv EU28'!AQ107-'TRA_Inv UK'!AQ107</f>
        <v>706</v>
      </c>
      <c r="AR107" s="70">
        <f>'TRA_Inv EU28'!AR107-'TRA_Inv UK'!AR107</f>
        <v>733</v>
      </c>
      <c r="AS107" s="70">
        <f>'TRA_Inv EU28'!AS107-'TRA_Inv UK'!AS107</f>
        <v>755</v>
      </c>
      <c r="AT107" s="70">
        <f>'TRA_Inv EU28'!AT107-'TRA_Inv UK'!AT107</f>
        <v>774</v>
      </c>
      <c r="AU107" s="70">
        <f>'TRA_Inv EU28'!AU107-'TRA_Inv UK'!AU107</f>
        <v>794</v>
      </c>
      <c r="AV107" s="70">
        <f>'TRA_Inv EU28'!AV107-'TRA_Inv UK'!AV107</f>
        <v>803</v>
      </c>
      <c r="AW107" s="70">
        <f>'TRA_Inv EU28'!AW107-'TRA_Inv UK'!AW107</f>
        <v>820</v>
      </c>
      <c r="AX107" s="70">
        <f>'TRA_Inv EU28'!AX107-'TRA_Inv UK'!AX107</f>
        <v>831</v>
      </c>
      <c r="AY107" s="70">
        <f>'TRA_Inv EU28'!AY107-'TRA_Inv UK'!AY107</f>
        <v>838</v>
      </c>
      <c r="AZ107" s="70">
        <f>'TRA_Inv EU28'!AZ107-'TRA_Inv UK'!AZ107</f>
        <v>845</v>
      </c>
    </row>
    <row r="108" spans="1:52" x14ac:dyDescent="0.35">
      <c r="A108" s="63" t="s">
        <v>870</v>
      </c>
      <c r="B108" s="64"/>
      <c r="C108" s="64">
        <f>'TRA_Inv EU28'!C108-'TRA_Inv UK'!C108</f>
        <v>2313763</v>
      </c>
      <c r="D108" s="64">
        <f>'TRA_Inv EU28'!D108-'TRA_Inv UK'!D108</f>
        <v>2116820</v>
      </c>
      <c r="E108" s="64">
        <f>'TRA_Inv EU28'!E108-'TRA_Inv UK'!E108</f>
        <v>2200993</v>
      </c>
      <c r="F108" s="64">
        <f>'TRA_Inv EU28'!F108-'TRA_Inv UK'!F108</f>
        <v>2423961</v>
      </c>
      <c r="G108" s="64">
        <f>'TRA_Inv EU28'!G108-'TRA_Inv UK'!G108</f>
        <v>2334095</v>
      </c>
      <c r="H108" s="64">
        <f>'TRA_Inv EU28'!H108-'TRA_Inv UK'!H108</f>
        <v>2720509</v>
      </c>
      <c r="I108" s="64">
        <f>'TRA_Inv EU28'!I108-'TRA_Inv UK'!I108</f>
        <v>3363701</v>
      </c>
      <c r="J108" s="64">
        <f>'TRA_Inv EU28'!J108-'TRA_Inv UK'!J108</f>
        <v>2513755</v>
      </c>
      <c r="K108" s="64">
        <f>'TRA_Inv EU28'!K108-'TRA_Inv UK'!K108</f>
        <v>2102265</v>
      </c>
      <c r="L108" s="64">
        <f>'TRA_Inv EU28'!L108-'TRA_Inv UK'!L108</f>
        <v>2256010</v>
      </c>
      <c r="M108" s="64">
        <f>'TRA_Inv EU28'!M108-'TRA_Inv UK'!M108</f>
        <v>2285041</v>
      </c>
      <c r="N108" s="64">
        <f>'TRA_Inv EU28'!N108-'TRA_Inv UK'!N108</f>
        <v>2021449</v>
      </c>
      <c r="O108" s="64">
        <f>'TRA_Inv EU28'!O108-'TRA_Inv UK'!O108</f>
        <v>2391950</v>
      </c>
      <c r="P108" s="64">
        <f>'TRA_Inv EU28'!P108-'TRA_Inv UK'!P108</f>
        <v>2789573</v>
      </c>
      <c r="Q108" s="64">
        <f>'TRA_Inv EU28'!Q108-'TRA_Inv UK'!Q108</f>
        <v>2992392</v>
      </c>
      <c r="R108" s="64">
        <f>'TRA_Inv EU28'!R108-'TRA_Inv UK'!R108</f>
        <v>2710205</v>
      </c>
      <c r="S108" s="64">
        <f>'TRA_Inv EU28'!S108-'TRA_Inv UK'!S108</f>
        <v>3166615</v>
      </c>
      <c r="T108" s="64">
        <f>'TRA_Inv EU28'!T108-'TRA_Inv UK'!T108</f>
        <v>3314824</v>
      </c>
      <c r="U108" s="64">
        <f>'TRA_Inv EU28'!U108-'TRA_Inv UK'!U108</f>
        <v>3362851</v>
      </c>
      <c r="V108" s="64">
        <f>'TRA_Inv EU28'!V108-'TRA_Inv UK'!V108</f>
        <v>3444978</v>
      </c>
      <c r="W108" s="64">
        <f>'TRA_Inv EU28'!W108-'TRA_Inv UK'!W108</f>
        <v>3523800</v>
      </c>
      <c r="X108" s="64">
        <f>'TRA_Inv EU28'!X108-'TRA_Inv UK'!X108</f>
        <v>3561063</v>
      </c>
      <c r="Y108" s="64">
        <f>'TRA_Inv EU28'!Y108-'TRA_Inv UK'!Y108</f>
        <v>3628720</v>
      </c>
      <c r="Z108" s="64">
        <f>'TRA_Inv EU28'!Z108-'TRA_Inv UK'!Z108</f>
        <v>3704087</v>
      </c>
      <c r="AA108" s="64">
        <f>'TRA_Inv EU28'!AA108-'TRA_Inv UK'!AA108</f>
        <v>3785976</v>
      </c>
      <c r="AB108" s="64">
        <f>'TRA_Inv EU28'!AB108-'TRA_Inv UK'!AB108</f>
        <v>3810988</v>
      </c>
      <c r="AC108" s="64">
        <f>'TRA_Inv EU28'!AC108-'TRA_Inv UK'!AC108</f>
        <v>3822786</v>
      </c>
      <c r="AD108" s="64">
        <f>'TRA_Inv EU28'!AD108-'TRA_Inv UK'!AD108</f>
        <v>3844758</v>
      </c>
      <c r="AE108" s="64">
        <f>'TRA_Inv EU28'!AE108-'TRA_Inv UK'!AE108</f>
        <v>3888673</v>
      </c>
      <c r="AF108" s="64">
        <f>'TRA_Inv EU28'!AF108-'TRA_Inv UK'!AF108</f>
        <v>3963855</v>
      </c>
      <c r="AG108" s="64">
        <f>'TRA_Inv EU28'!AG108-'TRA_Inv UK'!AG108</f>
        <v>4033596</v>
      </c>
      <c r="AH108" s="64">
        <f>'TRA_Inv EU28'!AH108-'TRA_Inv UK'!AH108</f>
        <v>4097856</v>
      </c>
      <c r="AI108" s="64">
        <f>'TRA_Inv EU28'!AI108-'TRA_Inv UK'!AI108</f>
        <v>4125897</v>
      </c>
      <c r="AJ108" s="64">
        <f>'TRA_Inv EU28'!AJ108-'TRA_Inv UK'!AJ108</f>
        <v>4193010</v>
      </c>
      <c r="AK108" s="64">
        <f>'TRA_Inv EU28'!AK108-'TRA_Inv UK'!AK108</f>
        <v>4262546</v>
      </c>
      <c r="AL108" s="64">
        <f>'TRA_Inv EU28'!AL108-'TRA_Inv UK'!AL108</f>
        <v>4335785</v>
      </c>
      <c r="AM108" s="64">
        <f>'TRA_Inv EU28'!AM108-'TRA_Inv UK'!AM108</f>
        <v>4407128</v>
      </c>
      <c r="AN108" s="64">
        <f>'TRA_Inv EU28'!AN108-'TRA_Inv UK'!AN108</f>
        <v>4479815</v>
      </c>
      <c r="AO108" s="64">
        <f>'TRA_Inv EU28'!AO108-'TRA_Inv UK'!AO108</f>
        <v>4556003</v>
      </c>
      <c r="AP108" s="64">
        <f>'TRA_Inv EU28'!AP108-'TRA_Inv UK'!AP108</f>
        <v>4630338</v>
      </c>
      <c r="AQ108" s="64">
        <f>'TRA_Inv EU28'!AQ108-'TRA_Inv UK'!AQ108</f>
        <v>4713488</v>
      </c>
      <c r="AR108" s="64">
        <f>'TRA_Inv EU28'!AR108-'TRA_Inv UK'!AR108</f>
        <v>4800234</v>
      </c>
      <c r="AS108" s="64">
        <f>'TRA_Inv EU28'!AS108-'TRA_Inv UK'!AS108</f>
        <v>4884506</v>
      </c>
      <c r="AT108" s="64">
        <f>'TRA_Inv EU28'!AT108-'TRA_Inv UK'!AT108</f>
        <v>4974448</v>
      </c>
      <c r="AU108" s="64">
        <f>'TRA_Inv EU28'!AU108-'TRA_Inv UK'!AU108</f>
        <v>5061559</v>
      </c>
      <c r="AV108" s="64">
        <f>'TRA_Inv EU28'!AV108-'TRA_Inv UK'!AV108</f>
        <v>5147857</v>
      </c>
      <c r="AW108" s="64">
        <f>'TRA_Inv EU28'!AW108-'TRA_Inv UK'!AW108</f>
        <v>5236741</v>
      </c>
      <c r="AX108" s="64">
        <f>'TRA_Inv EU28'!AX108-'TRA_Inv UK'!AX108</f>
        <v>5336842</v>
      </c>
      <c r="AY108" s="64">
        <f>'TRA_Inv EU28'!AY108-'TRA_Inv UK'!AY108</f>
        <v>5435713</v>
      </c>
      <c r="AZ108" s="64">
        <f>'TRA_Inv EU28'!AZ108-'TRA_Inv UK'!AZ108</f>
        <v>5559210</v>
      </c>
    </row>
    <row r="109" spans="1:52" x14ac:dyDescent="0.35">
      <c r="A109" s="65" t="s">
        <v>871</v>
      </c>
      <c r="B109" s="66"/>
      <c r="C109" s="66">
        <f>'TRA_Inv EU28'!C109-'TRA_Inv UK'!C109</f>
        <v>1907652</v>
      </c>
      <c r="D109" s="66">
        <f>'TRA_Inv EU28'!D109-'TRA_Inv UK'!D109</f>
        <v>1689315</v>
      </c>
      <c r="E109" s="66">
        <f>'TRA_Inv EU28'!E109-'TRA_Inv UK'!E109</f>
        <v>1830757</v>
      </c>
      <c r="F109" s="66">
        <f>'TRA_Inv EU28'!F109-'TRA_Inv UK'!F109</f>
        <v>1971874</v>
      </c>
      <c r="G109" s="66">
        <f>'TRA_Inv EU28'!G109-'TRA_Inv UK'!G109</f>
        <v>1890330</v>
      </c>
      <c r="H109" s="66">
        <f>'TRA_Inv EU28'!H109-'TRA_Inv UK'!H109</f>
        <v>2200323</v>
      </c>
      <c r="I109" s="66">
        <f>'TRA_Inv EU28'!I109-'TRA_Inv UK'!I109</f>
        <v>2879806</v>
      </c>
      <c r="J109" s="66">
        <f>'TRA_Inv EU28'!J109-'TRA_Inv UK'!J109</f>
        <v>2007967</v>
      </c>
      <c r="K109" s="66">
        <f>'TRA_Inv EU28'!K109-'TRA_Inv UK'!K109</f>
        <v>1736378</v>
      </c>
      <c r="L109" s="66">
        <f>'TRA_Inv EU28'!L109-'TRA_Inv UK'!L109</f>
        <v>1820059</v>
      </c>
      <c r="M109" s="66">
        <f>'TRA_Inv EU28'!M109-'TRA_Inv UK'!M109</f>
        <v>1801666</v>
      </c>
      <c r="N109" s="66">
        <f>'TRA_Inv EU28'!N109-'TRA_Inv UK'!N109</f>
        <v>1610722</v>
      </c>
      <c r="O109" s="66">
        <f>'TRA_Inv EU28'!O109-'TRA_Inv UK'!O109</f>
        <v>1893563</v>
      </c>
      <c r="P109" s="66">
        <f>'TRA_Inv EU28'!P109-'TRA_Inv UK'!P109</f>
        <v>2297031</v>
      </c>
      <c r="Q109" s="66">
        <f>'TRA_Inv EU28'!Q109-'TRA_Inv UK'!Q109</f>
        <v>2486415</v>
      </c>
      <c r="R109" s="66">
        <f>'TRA_Inv EU28'!R109-'TRA_Inv UK'!R109</f>
        <v>2086554</v>
      </c>
      <c r="S109" s="66">
        <f>'TRA_Inv EU28'!S109-'TRA_Inv UK'!S109</f>
        <v>2476216</v>
      </c>
      <c r="T109" s="66">
        <f>'TRA_Inv EU28'!T109-'TRA_Inv UK'!T109</f>
        <v>2637734</v>
      </c>
      <c r="U109" s="66">
        <f>'TRA_Inv EU28'!U109-'TRA_Inv UK'!U109</f>
        <v>2697155</v>
      </c>
      <c r="V109" s="66">
        <f>'TRA_Inv EU28'!V109-'TRA_Inv UK'!V109</f>
        <v>2771658</v>
      </c>
      <c r="W109" s="66">
        <f>'TRA_Inv EU28'!W109-'TRA_Inv UK'!W109</f>
        <v>2840250</v>
      </c>
      <c r="X109" s="66">
        <f>'TRA_Inv EU28'!X109-'TRA_Inv UK'!X109</f>
        <v>2869949</v>
      </c>
      <c r="Y109" s="66">
        <f>'TRA_Inv EU28'!Y109-'TRA_Inv UK'!Y109</f>
        <v>2914979</v>
      </c>
      <c r="Z109" s="66">
        <f>'TRA_Inv EU28'!Z109-'TRA_Inv UK'!Z109</f>
        <v>2977647</v>
      </c>
      <c r="AA109" s="66">
        <f>'TRA_Inv EU28'!AA109-'TRA_Inv UK'!AA109</f>
        <v>3045599</v>
      </c>
      <c r="AB109" s="66">
        <f>'TRA_Inv EU28'!AB109-'TRA_Inv UK'!AB109</f>
        <v>3060495</v>
      </c>
      <c r="AC109" s="66">
        <f>'TRA_Inv EU28'!AC109-'TRA_Inv UK'!AC109</f>
        <v>3066183</v>
      </c>
      <c r="AD109" s="66">
        <f>'TRA_Inv EU28'!AD109-'TRA_Inv UK'!AD109</f>
        <v>3078806</v>
      </c>
      <c r="AE109" s="66">
        <f>'TRA_Inv EU28'!AE109-'TRA_Inv UK'!AE109</f>
        <v>3110616</v>
      </c>
      <c r="AF109" s="66">
        <f>'TRA_Inv EU28'!AF109-'TRA_Inv UK'!AF109</f>
        <v>3172361</v>
      </c>
      <c r="AG109" s="66">
        <f>'TRA_Inv EU28'!AG109-'TRA_Inv UK'!AG109</f>
        <v>3229320</v>
      </c>
      <c r="AH109" s="66">
        <f>'TRA_Inv EU28'!AH109-'TRA_Inv UK'!AH109</f>
        <v>3280865</v>
      </c>
      <c r="AI109" s="66">
        <f>'TRA_Inv EU28'!AI109-'TRA_Inv UK'!AI109</f>
        <v>3302139</v>
      </c>
      <c r="AJ109" s="66">
        <f>'TRA_Inv EU28'!AJ109-'TRA_Inv UK'!AJ109</f>
        <v>3356132</v>
      </c>
      <c r="AK109" s="66">
        <f>'TRA_Inv EU28'!AK109-'TRA_Inv UK'!AK109</f>
        <v>3412204</v>
      </c>
      <c r="AL109" s="66">
        <f>'TRA_Inv EU28'!AL109-'TRA_Inv UK'!AL109</f>
        <v>3471758</v>
      </c>
      <c r="AM109" s="66">
        <f>'TRA_Inv EU28'!AM109-'TRA_Inv UK'!AM109</f>
        <v>3530054</v>
      </c>
      <c r="AN109" s="66">
        <f>'TRA_Inv EU28'!AN109-'TRA_Inv UK'!AN109</f>
        <v>3589502</v>
      </c>
      <c r="AO109" s="66">
        <f>'TRA_Inv EU28'!AO109-'TRA_Inv UK'!AO109</f>
        <v>3652348</v>
      </c>
      <c r="AP109" s="66">
        <f>'TRA_Inv EU28'!AP109-'TRA_Inv UK'!AP109</f>
        <v>3715695</v>
      </c>
      <c r="AQ109" s="66">
        <f>'TRA_Inv EU28'!AQ109-'TRA_Inv UK'!AQ109</f>
        <v>3783622</v>
      </c>
      <c r="AR109" s="66">
        <f>'TRA_Inv EU28'!AR109-'TRA_Inv UK'!AR109</f>
        <v>3855078</v>
      </c>
      <c r="AS109" s="66">
        <f>'TRA_Inv EU28'!AS109-'TRA_Inv UK'!AS109</f>
        <v>3921924</v>
      </c>
      <c r="AT109" s="66">
        <f>'TRA_Inv EU28'!AT109-'TRA_Inv UK'!AT109</f>
        <v>3995627</v>
      </c>
      <c r="AU109" s="66">
        <f>'TRA_Inv EU28'!AU109-'TRA_Inv UK'!AU109</f>
        <v>4067605</v>
      </c>
      <c r="AV109" s="66">
        <f>'TRA_Inv EU28'!AV109-'TRA_Inv UK'!AV109</f>
        <v>4140624</v>
      </c>
      <c r="AW109" s="66">
        <f>'TRA_Inv EU28'!AW109-'TRA_Inv UK'!AW109</f>
        <v>4213747</v>
      </c>
      <c r="AX109" s="66">
        <f>'TRA_Inv EU28'!AX109-'TRA_Inv UK'!AX109</f>
        <v>4297761</v>
      </c>
      <c r="AY109" s="66">
        <f>'TRA_Inv EU28'!AY109-'TRA_Inv UK'!AY109</f>
        <v>4379897</v>
      </c>
      <c r="AZ109" s="66">
        <f>'TRA_Inv EU28'!AZ109-'TRA_Inv UK'!AZ109</f>
        <v>4486134</v>
      </c>
    </row>
    <row r="110" spans="1:52" x14ac:dyDescent="0.35">
      <c r="A110" s="67" t="s">
        <v>878</v>
      </c>
      <c r="B110" s="68"/>
      <c r="C110" s="68">
        <f>'TRA_Inv EU28'!C110-'TRA_Inv UK'!C110</f>
        <v>1906892</v>
      </c>
      <c r="D110" s="68">
        <f>'TRA_Inv EU28'!D110-'TRA_Inv UK'!D110</f>
        <v>1688970</v>
      </c>
      <c r="E110" s="68">
        <f>'TRA_Inv EU28'!E110-'TRA_Inv UK'!E110</f>
        <v>1830519</v>
      </c>
      <c r="F110" s="68">
        <f>'TRA_Inv EU28'!F110-'TRA_Inv UK'!F110</f>
        <v>1971487</v>
      </c>
      <c r="G110" s="68">
        <f>'TRA_Inv EU28'!G110-'TRA_Inv UK'!G110</f>
        <v>1890063</v>
      </c>
      <c r="H110" s="68">
        <f>'TRA_Inv EU28'!H110-'TRA_Inv UK'!H110</f>
        <v>2199836</v>
      </c>
      <c r="I110" s="68">
        <f>'TRA_Inv EU28'!I110-'TRA_Inv UK'!I110</f>
        <v>2879328</v>
      </c>
      <c r="J110" s="68">
        <f>'TRA_Inv EU28'!J110-'TRA_Inv UK'!J110</f>
        <v>2007447</v>
      </c>
      <c r="K110" s="68">
        <f>'TRA_Inv EU28'!K110-'TRA_Inv UK'!K110</f>
        <v>1735683</v>
      </c>
      <c r="L110" s="68">
        <f>'TRA_Inv EU28'!L110-'TRA_Inv UK'!L110</f>
        <v>1818989</v>
      </c>
      <c r="M110" s="68">
        <f>'TRA_Inv EU28'!M110-'TRA_Inv UK'!M110</f>
        <v>1800208</v>
      </c>
      <c r="N110" s="68">
        <f>'TRA_Inv EU28'!N110-'TRA_Inv UK'!N110</f>
        <v>1604184</v>
      </c>
      <c r="O110" s="68">
        <f>'TRA_Inv EU28'!O110-'TRA_Inv UK'!O110</f>
        <v>1886445</v>
      </c>
      <c r="P110" s="68">
        <f>'TRA_Inv EU28'!P110-'TRA_Inv UK'!P110</f>
        <v>2289677</v>
      </c>
      <c r="Q110" s="68">
        <f>'TRA_Inv EU28'!Q110-'TRA_Inv UK'!Q110</f>
        <v>2478119</v>
      </c>
      <c r="R110" s="68">
        <f>'TRA_Inv EU28'!R110-'TRA_Inv UK'!R110</f>
        <v>2069701</v>
      </c>
      <c r="S110" s="68">
        <f>'TRA_Inv EU28'!S110-'TRA_Inv UK'!S110</f>
        <v>2451776</v>
      </c>
      <c r="T110" s="68">
        <f>'TRA_Inv EU28'!T110-'TRA_Inv UK'!T110</f>
        <v>2606632</v>
      </c>
      <c r="U110" s="68">
        <f>'TRA_Inv EU28'!U110-'TRA_Inv UK'!U110</f>
        <v>2660293</v>
      </c>
      <c r="V110" s="68">
        <f>'TRA_Inv EU28'!V110-'TRA_Inv UK'!V110</f>
        <v>2578816</v>
      </c>
      <c r="W110" s="68">
        <f>'TRA_Inv EU28'!W110-'TRA_Inv UK'!W110</f>
        <v>2645801</v>
      </c>
      <c r="X110" s="68">
        <f>'TRA_Inv EU28'!X110-'TRA_Inv UK'!X110</f>
        <v>2686071</v>
      </c>
      <c r="Y110" s="68">
        <f>'TRA_Inv EU28'!Y110-'TRA_Inv UK'!Y110</f>
        <v>2740191</v>
      </c>
      <c r="Z110" s="68">
        <f>'TRA_Inv EU28'!Z110-'TRA_Inv UK'!Z110</f>
        <v>2782045</v>
      </c>
      <c r="AA110" s="68">
        <f>'TRA_Inv EU28'!AA110-'TRA_Inv UK'!AA110</f>
        <v>2801756</v>
      </c>
      <c r="AB110" s="68">
        <f>'TRA_Inv EU28'!AB110-'TRA_Inv UK'!AB110</f>
        <v>2768637</v>
      </c>
      <c r="AC110" s="68">
        <f>'TRA_Inv EU28'!AC110-'TRA_Inv UK'!AC110</f>
        <v>2725882</v>
      </c>
      <c r="AD110" s="68">
        <f>'TRA_Inv EU28'!AD110-'TRA_Inv UK'!AD110</f>
        <v>2685147</v>
      </c>
      <c r="AE110" s="68">
        <f>'TRA_Inv EU28'!AE110-'TRA_Inv UK'!AE110</f>
        <v>2658194</v>
      </c>
      <c r="AF110" s="68">
        <f>'TRA_Inv EU28'!AF110-'TRA_Inv UK'!AF110</f>
        <v>2649234</v>
      </c>
      <c r="AG110" s="68">
        <f>'TRA_Inv EU28'!AG110-'TRA_Inv UK'!AG110</f>
        <v>2628031</v>
      </c>
      <c r="AH110" s="68">
        <f>'TRA_Inv EU28'!AH110-'TRA_Inv UK'!AH110</f>
        <v>2591380</v>
      </c>
      <c r="AI110" s="68">
        <f>'TRA_Inv EU28'!AI110-'TRA_Inv UK'!AI110</f>
        <v>2531243</v>
      </c>
      <c r="AJ110" s="68">
        <f>'TRA_Inv EU28'!AJ110-'TRA_Inv UK'!AJ110</f>
        <v>2492994</v>
      </c>
      <c r="AK110" s="68">
        <f>'TRA_Inv EU28'!AK110-'TRA_Inv UK'!AK110</f>
        <v>2458185</v>
      </c>
      <c r="AL110" s="68">
        <f>'TRA_Inv EU28'!AL110-'TRA_Inv UK'!AL110</f>
        <v>2424693</v>
      </c>
      <c r="AM110" s="68">
        <f>'TRA_Inv EU28'!AM110-'TRA_Inv UK'!AM110</f>
        <v>2395614</v>
      </c>
      <c r="AN110" s="68">
        <f>'TRA_Inv EU28'!AN110-'TRA_Inv UK'!AN110</f>
        <v>2369366</v>
      </c>
      <c r="AO110" s="68">
        <f>'TRA_Inv EU28'!AO110-'TRA_Inv UK'!AO110</f>
        <v>2353400</v>
      </c>
      <c r="AP110" s="68">
        <f>'TRA_Inv EU28'!AP110-'TRA_Inv UK'!AP110</f>
        <v>2341844</v>
      </c>
      <c r="AQ110" s="68">
        <f>'TRA_Inv EU28'!AQ110-'TRA_Inv UK'!AQ110</f>
        <v>2340918</v>
      </c>
      <c r="AR110" s="68">
        <f>'TRA_Inv EU28'!AR110-'TRA_Inv UK'!AR110</f>
        <v>2343647</v>
      </c>
      <c r="AS110" s="68">
        <f>'TRA_Inv EU28'!AS110-'TRA_Inv UK'!AS110</f>
        <v>2351062</v>
      </c>
      <c r="AT110" s="68">
        <f>'TRA_Inv EU28'!AT110-'TRA_Inv UK'!AT110</f>
        <v>2359666</v>
      </c>
      <c r="AU110" s="68">
        <f>'TRA_Inv EU28'!AU110-'TRA_Inv UK'!AU110</f>
        <v>2371707</v>
      </c>
      <c r="AV110" s="68">
        <f>'TRA_Inv EU28'!AV110-'TRA_Inv UK'!AV110</f>
        <v>2381346</v>
      </c>
      <c r="AW110" s="68">
        <f>'TRA_Inv EU28'!AW110-'TRA_Inv UK'!AW110</f>
        <v>2394616</v>
      </c>
      <c r="AX110" s="68">
        <f>'TRA_Inv EU28'!AX110-'TRA_Inv UK'!AX110</f>
        <v>2412381</v>
      </c>
      <c r="AY110" s="68">
        <f>'TRA_Inv EU28'!AY110-'TRA_Inv UK'!AY110</f>
        <v>2429844</v>
      </c>
      <c r="AZ110" s="68">
        <f>'TRA_Inv EU28'!AZ110-'TRA_Inv UK'!AZ110</f>
        <v>2458069</v>
      </c>
    </row>
    <row r="111" spans="1:52" x14ac:dyDescent="0.35">
      <c r="A111" s="69" t="s">
        <v>889</v>
      </c>
      <c r="B111" s="70"/>
      <c r="C111" s="70">
        <f>'TRA_Inv EU28'!C111-'TRA_Inv UK'!C111</f>
        <v>18591</v>
      </c>
      <c r="D111" s="70">
        <f>'TRA_Inv EU28'!D111-'TRA_Inv UK'!D111</f>
        <v>32568</v>
      </c>
      <c r="E111" s="70">
        <f>'TRA_Inv EU28'!E111-'TRA_Inv UK'!E111</f>
        <v>20065</v>
      </c>
      <c r="F111" s="70">
        <f>'TRA_Inv EU28'!F111-'TRA_Inv UK'!F111</f>
        <v>10847</v>
      </c>
      <c r="G111" s="70">
        <f>'TRA_Inv EU28'!G111-'TRA_Inv UK'!G111</f>
        <v>16974</v>
      </c>
      <c r="H111" s="70">
        <f>'TRA_Inv EU28'!H111-'TRA_Inv UK'!H111</f>
        <v>28298</v>
      </c>
      <c r="I111" s="70">
        <f>'TRA_Inv EU28'!I111-'TRA_Inv UK'!I111</f>
        <v>14827</v>
      </c>
      <c r="J111" s="70">
        <f>'TRA_Inv EU28'!J111-'TRA_Inv UK'!J111</f>
        <v>16062</v>
      </c>
      <c r="K111" s="70">
        <f>'TRA_Inv EU28'!K111-'TRA_Inv UK'!K111</f>
        <v>14206</v>
      </c>
      <c r="L111" s="70">
        <f>'TRA_Inv EU28'!L111-'TRA_Inv UK'!L111</f>
        <v>14665</v>
      </c>
      <c r="M111" s="70">
        <f>'TRA_Inv EU28'!M111-'TRA_Inv UK'!M111</f>
        <v>14462</v>
      </c>
      <c r="N111" s="70">
        <f>'TRA_Inv EU28'!N111-'TRA_Inv UK'!N111</f>
        <v>17693</v>
      </c>
      <c r="O111" s="70">
        <f>'TRA_Inv EU28'!O111-'TRA_Inv UK'!O111</f>
        <v>8199</v>
      </c>
      <c r="P111" s="70">
        <f>'TRA_Inv EU28'!P111-'TRA_Inv UK'!P111</f>
        <v>22535</v>
      </c>
      <c r="Q111" s="70">
        <f>'TRA_Inv EU28'!Q111-'TRA_Inv UK'!Q111</f>
        <v>10468</v>
      </c>
      <c r="R111" s="70">
        <f>'TRA_Inv EU28'!R111-'TRA_Inv UK'!R111</f>
        <v>24744</v>
      </c>
      <c r="S111" s="70">
        <f>'TRA_Inv EU28'!S111-'TRA_Inv UK'!S111</f>
        <v>30360</v>
      </c>
      <c r="T111" s="70">
        <f>'TRA_Inv EU28'!T111-'TRA_Inv UK'!T111</f>
        <v>32114</v>
      </c>
      <c r="U111" s="70">
        <f>'TRA_Inv EU28'!U111-'TRA_Inv UK'!U111</f>
        <v>31984</v>
      </c>
      <c r="V111" s="70">
        <f>'TRA_Inv EU28'!V111-'TRA_Inv UK'!V111</f>
        <v>25596</v>
      </c>
      <c r="W111" s="70">
        <f>'TRA_Inv EU28'!W111-'TRA_Inv UK'!W111</f>
        <v>28016</v>
      </c>
      <c r="X111" s="70">
        <f>'TRA_Inv EU28'!X111-'TRA_Inv UK'!X111</f>
        <v>29591</v>
      </c>
      <c r="Y111" s="70">
        <f>'TRA_Inv EU28'!Y111-'TRA_Inv UK'!Y111</f>
        <v>31812</v>
      </c>
      <c r="Z111" s="70">
        <f>'TRA_Inv EU28'!Z111-'TRA_Inv UK'!Z111</f>
        <v>33078</v>
      </c>
      <c r="AA111" s="70">
        <f>'TRA_Inv EU28'!AA111-'TRA_Inv UK'!AA111</f>
        <v>33164</v>
      </c>
      <c r="AB111" s="70">
        <f>'TRA_Inv EU28'!AB111-'TRA_Inv UK'!AB111</f>
        <v>32762</v>
      </c>
      <c r="AC111" s="70">
        <f>'TRA_Inv EU28'!AC111-'TRA_Inv UK'!AC111</f>
        <v>32159</v>
      </c>
      <c r="AD111" s="70">
        <f>'TRA_Inv EU28'!AD111-'TRA_Inv UK'!AD111</f>
        <v>31688</v>
      </c>
      <c r="AE111" s="70">
        <f>'TRA_Inv EU28'!AE111-'TRA_Inv UK'!AE111</f>
        <v>31295</v>
      </c>
      <c r="AF111" s="70">
        <f>'TRA_Inv EU28'!AF111-'TRA_Inv UK'!AF111</f>
        <v>31096</v>
      </c>
      <c r="AG111" s="70">
        <f>'TRA_Inv EU28'!AG111-'TRA_Inv UK'!AG111</f>
        <v>30682</v>
      </c>
      <c r="AH111" s="70">
        <f>'TRA_Inv EU28'!AH111-'TRA_Inv UK'!AH111</f>
        <v>30250</v>
      </c>
      <c r="AI111" s="70">
        <f>'TRA_Inv EU28'!AI111-'TRA_Inv UK'!AI111</f>
        <v>29719</v>
      </c>
      <c r="AJ111" s="70">
        <f>'TRA_Inv EU28'!AJ111-'TRA_Inv UK'!AJ111</f>
        <v>29320</v>
      </c>
      <c r="AK111" s="70">
        <f>'TRA_Inv EU28'!AK111-'TRA_Inv UK'!AK111</f>
        <v>28835</v>
      </c>
      <c r="AL111" s="70">
        <f>'TRA_Inv EU28'!AL111-'TRA_Inv UK'!AL111</f>
        <v>28416</v>
      </c>
      <c r="AM111" s="70">
        <f>'TRA_Inv EU28'!AM111-'TRA_Inv UK'!AM111</f>
        <v>27907</v>
      </c>
      <c r="AN111" s="70">
        <f>'TRA_Inv EU28'!AN111-'TRA_Inv UK'!AN111</f>
        <v>27580</v>
      </c>
      <c r="AO111" s="70">
        <f>'TRA_Inv EU28'!AO111-'TRA_Inv UK'!AO111</f>
        <v>27217</v>
      </c>
      <c r="AP111" s="70">
        <f>'TRA_Inv EU28'!AP111-'TRA_Inv UK'!AP111</f>
        <v>27016</v>
      </c>
      <c r="AQ111" s="70">
        <f>'TRA_Inv EU28'!AQ111-'TRA_Inv UK'!AQ111</f>
        <v>26796</v>
      </c>
      <c r="AR111" s="70">
        <f>'TRA_Inv EU28'!AR111-'TRA_Inv UK'!AR111</f>
        <v>26747</v>
      </c>
      <c r="AS111" s="70">
        <f>'TRA_Inv EU28'!AS111-'TRA_Inv UK'!AS111</f>
        <v>26606</v>
      </c>
      <c r="AT111" s="70">
        <f>'TRA_Inv EU28'!AT111-'TRA_Inv UK'!AT111</f>
        <v>26625</v>
      </c>
      <c r="AU111" s="70">
        <f>'TRA_Inv EU28'!AU111-'TRA_Inv UK'!AU111</f>
        <v>26585</v>
      </c>
      <c r="AV111" s="70">
        <f>'TRA_Inv EU28'!AV111-'TRA_Inv UK'!AV111</f>
        <v>26597</v>
      </c>
      <c r="AW111" s="70">
        <f>'TRA_Inv EU28'!AW111-'TRA_Inv UK'!AW111</f>
        <v>26523</v>
      </c>
      <c r="AX111" s="70">
        <f>'TRA_Inv EU28'!AX111-'TRA_Inv UK'!AX111</f>
        <v>26677</v>
      </c>
      <c r="AY111" s="70">
        <f>'TRA_Inv EU28'!AY111-'TRA_Inv UK'!AY111</f>
        <v>26576</v>
      </c>
      <c r="AZ111" s="70">
        <f>'TRA_Inv EU28'!AZ111-'TRA_Inv UK'!AZ111</f>
        <v>26675</v>
      </c>
    </row>
    <row r="112" spans="1:52" x14ac:dyDescent="0.35">
      <c r="A112" s="69" t="s">
        <v>879</v>
      </c>
      <c r="B112" s="70"/>
      <c r="C112" s="70">
        <f>'TRA_Inv EU28'!C112-'TRA_Inv UK'!C112</f>
        <v>174716</v>
      </c>
      <c r="D112" s="70">
        <f>'TRA_Inv EU28'!D112-'TRA_Inv UK'!D112</f>
        <v>185556</v>
      </c>
      <c r="E112" s="70">
        <f>'TRA_Inv EU28'!E112-'TRA_Inv UK'!E112</f>
        <v>193566</v>
      </c>
      <c r="F112" s="70">
        <f>'TRA_Inv EU28'!F112-'TRA_Inv UK'!F112</f>
        <v>146387</v>
      </c>
      <c r="G112" s="70">
        <f>'TRA_Inv EU28'!G112-'TRA_Inv UK'!G112</f>
        <v>125607</v>
      </c>
      <c r="H112" s="70">
        <f>'TRA_Inv EU28'!H112-'TRA_Inv UK'!H112</f>
        <v>171498</v>
      </c>
      <c r="I112" s="70">
        <f>'TRA_Inv EU28'!I112-'TRA_Inv UK'!I112</f>
        <v>193965</v>
      </c>
      <c r="J112" s="70">
        <f>'TRA_Inv EU28'!J112-'TRA_Inv UK'!J112</f>
        <v>228107</v>
      </c>
      <c r="K112" s="70">
        <f>'TRA_Inv EU28'!K112-'TRA_Inv UK'!K112</f>
        <v>123914</v>
      </c>
      <c r="L112" s="70">
        <f>'TRA_Inv EU28'!L112-'TRA_Inv UK'!L112</f>
        <v>169319</v>
      </c>
      <c r="M112" s="70">
        <f>'TRA_Inv EU28'!M112-'TRA_Inv UK'!M112</f>
        <v>123292</v>
      </c>
      <c r="N112" s="70">
        <f>'TRA_Inv EU28'!N112-'TRA_Inv UK'!N112</f>
        <v>110397</v>
      </c>
      <c r="O112" s="70">
        <f>'TRA_Inv EU28'!O112-'TRA_Inv UK'!O112</f>
        <v>135580</v>
      </c>
      <c r="P112" s="70">
        <f>'TRA_Inv EU28'!P112-'TRA_Inv UK'!P112</f>
        <v>115372</v>
      </c>
      <c r="Q112" s="70">
        <f>'TRA_Inv EU28'!Q112-'TRA_Inv UK'!Q112</f>
        <v>184132</v>
      </c>
      <c r="R112" s="70">
        <f>'TRA_Inv EU28'!R112-'TRA_Inv UK'!R112</f>
        <v>165466</v>
      </c>
      <c r="S112" s="70">
        <f>'TRA_Inv EU28'!S112-'TRA_Inv UK'!S112</f>
        <v>203866</v>
      </c>
      <c r="T112" s="70">
        <f>'TRA_Inv EU28'!T112-'TRA_Inv UK'!T112</f>
        <v>219218</v>
      </c>
      <c r="U112" s="70">
        <f>'TRA_Inv EU28'!U112-'TRA_Inv UK'!U112</f>
        <v>226565</v>
      </c>
      <c r="V112" s="70">
        <f>'TRA_Inv EU28'!V112-'TRA_Inv UK'!V112</f>
        <v>243787</v>
      </c>
      <c r="W112" s="70">
        <f>'TRA_Inv EU28'!W112-'TRA_Inv UK'!W112</f>
        <v>243226</v>
      </c>
      <c r="X112" s="70">
        <f>'TRA_Inv EU28'!X112-'TRA_Inv UK'!X112</f>
        <v>237942</v>
      </c>
      <c r="Y112" s="70">
        <f>'TRA_Inv EU28'!Y112-'TRA_Inv UK'!Y112</f>
        <v>237904</v>
      </c>
      <c r="Z112" s="70">
        <f>'TRA_Inv EU28'!Z112-'TRA_Inv UK'!Z112</f>
        <v>238022</v>
      </c>
      <c r="AA112" s="70">
        <f>'TRA_Inv EU28'!AA112-'TRA_Inv UK'!AA112</f>
        <v>239327</v>
      </c>
      <c r="AB112" s="70">
        <f>'TRA_Inv EU28'!AB112-'TRA_Inv UK'!AB112</f>
        <v>236387</v>
      </c>
      <c r="AC112" s="70">
        <f>'TRA_Inv EU28'!AC112-'TRA_Inv UK'!AC112</f>
        <v>233871</v>
      </c>
      <c r="AD112" s="70">
        <f>'TRA_Inv EU28'!AD112-'TRA_Inv UK'!AD112</f>
        <v>231185</v>
      </c>
      <c r="AE112" s="70">
        <f>'TRA_Inv EU28'!AE112-'TRA_Inv UK'!AE112</f>
        <v>229940</v>
      </c>
      <c r="AF112" s="70">
        <f>'TRA_Inv EU28'!AF112-'TRA_Inv UK'!AF112</f>
        <v>229127</v>
      </c>
      <c r="AG112" s="70">
        <f>'TRA_Inv EU28'!AG112-'TRA_Inv UK'!AG112</f>
        <v>227077</v>
      </c>
      <c r="AH112" s="70">
        <f>'TRA_Inv EU28'!AH112-'TRA_Inv UK'!AH112</f>
        <v>223371</v>
      </c>
      <c r="AI112" s="70">
        <f>'TRA_Inv EU28'!AI112-'TRA_Inv UK'!AI112</f>
        <v>219913</v>
      </c>
      <c r="AJ112" s="70">
        <f>'TRA_Inv EU28'!AJ112-'TRA_Inv UK'!AJ112</f>
        <v>216504</v>
      </c>
      <c r="AK112" s="70">
        <f>'TRA_Inv EU28'!AK112-'TRA_Inv UK'!AK112</f>
        <v>213362</v>
      </c>
      <c r="AL112" s="70">
        <f>'TRA_Inv EU28'!AL112-'TRA_Inv UK'!AL112</f>
        <v>210248</v>
      </c>
      <c r="AM112" s="70">
        <f>'TRA_Inv EU28'!AM112-'TRA_Inv UK'!AM112</f>
        <v>207688</v>
      </c>
      <c r="AN112" s="70">
        <f>'TRA_Inv EU28'!AN112-'TRA_Inv UK'!AN112</f>
        <v>205193</v>
      </c>
      <c r="AO112" s="70">
        <f>'TRA_Inv EU28'!AO112-'TRA_Inv UK'!AO112</f>
        <v>203619</v>
      </c>
      <c r="AP112" s="70">
        <f>'TRA_Inv EU28'!AP112-'TRA_Inv UK'!AP112</f>
        <v>202486</v>
      </c>
      <c r="AQ112" s="70">
        <f>'TRA_Inv EU28'!AQ112-'TRA_Inv UK'!AQ112</f>
        <v>201891</v>
      </c>
      <c r="AR112" s="70">
        <f>'TRA_Inv EU28'!AR112-'TRA_Inv UK'!AR112</f>
        <v>202062</v>
      </c>
      <c r="AS112" s="70">
        <f>'TRA_Inv EU28'!AS112-'TRA_Inv UK'!AS112</f>
        <v>202235</v>
      </c>
      <c r="AT112" s="70">
        <f>'TRA_Inv EU28'!AT112-'TRA_Inv UK'!AT112</f>
        <v>202617</v>
      </c>
      <c r="AU112" s="70">
        <f>'TRA_Inv EU28'!AU112-'TRA_Inv UK'!AU112</f>
        <v>203091</v>
      </c>
      <c r="AV112" s="70">
        <f>'TRA_Inv EU28'!AV112-'TRA_Inv UK'!AV112</f>
        <v>203704</v>
      </c>
      <c r="AW112" s="70">
        <f>'TRA_Inv EU28'!AW112-'TRA_Inv UK'!AW112</f>
        <v>204325</v>
      </c>
      <c r="AX112" s="70">
        <f>'TRA_Inv EU28'!AX112-'TRA_Inv UK'!AX112</f>
        <v>205533</v>
      </c>
      <c r="AY112" s="70">
        <f>'TRA_Inv EU28'!AY112-'TRA_Inv UK'!AY112</f>
        <v>205992</v>
      </c>
      <c r="AZ112" s="70">
        <f>'TRA_Inv EU28'!AZ112-'TRA_Inv UK'!AZ112</f>
        <v>207472</v>
      </c>
    </row>
    <row r="113" spans="1:52" x14ac:dyDescent="0.35">
      <c r="A113" s="69" t="s">
        <v>890</v>
      </c>
      <c r="B113" s="70"/>
      <c r="C113" s="70">
        <f>'TRA_Inv EU28'!C113-'TRA_Inv UK'!C113</f>
        <v>1718</v>
      </c>
      <c r="D113" s="70">
        <f>'TRA_Inv EU28'!D113-'TRA_Inv UK'!D113</f>
        <v>2204</v>
      </c>
      <c r="E113" s="70">
        <f>'TRA_Inv EU28'!E113-'TRA_Inv UK'!E113</f>
        <v>2718</v>
      </c>
      <c r="F113" s="70">
        <f>'TRA_Inv EU28'!F113-'TRA_Inv UK'!F113</f>
        <v>2460</v>
      </c>
      <c r="G113" s="70">
        <f>'TRA_Inv EU28'!G113-'TRA_Inv UK'!G113</f>
        <v>3161</v>
      </c>
      <c r="H113" s="70">
        <f>'TRA_Inv EU28'!H113-'TRA_Inv UK'!H113</f>
        <v>14057</v>
      </c>
      <c r="I113" s="70">
        <f>'TRA_Inv EU28'!I113-'TRA_Inv UK'!I113</f>
        <v>5507</v>
      </c>
      <c r="J113" s="70">
        <f>'TRA_Inv EU28'!J113-'TRA_Inv UK'!J113</f>
        <v>12685</v>
      </c>
      <c r="K113" s="70">
        <f>'TRA_Inv EU28'!K113-'TRA_Inv UK'!K113</f>
        <v>19104</v>
      </c>
      <c r="L113" s="70">
        <f>'TRA_Inv EU28'!L113-'TRA_Inv UK'!L113</f>
        <v>23917</v>
      </c>
      <c r="M113" s="70">
        <f>'TRA_Inv EU28'!M113-'TRA_Inv UK'!M113</f>
        <v>8568</v>
      </c>
      <c r="N113" s="70">
        <f>'TRA_Inv EU28'!N113-'TRA_Inv UK'!N113</f>
        <v>9050</v>
      </c>
      <c r="O113" s="70">
        <f>'TRA_Inv EU28'!O113-'TRA_Inv UK'!O113</f>
        <v>10370</v>
      </c>
      <c r="P113" s="70">
        <f>'TRA_Inv EU28'!P113-'TRA_Inv UK'!P113</f>
        <v>13497</v>
      </c>
      <c r="Q113" s="70">
        <f>'TRA_Inv EU28'!Q113-'TRA_Inv UK'!Q113</f>
        <v>16637</v>
      </c>
      <c r="R113" s="70">
        <f>'TRA_Inv EU28'!R113-'TRA_Inv UK'!R113</f>
        <v>10489</v>
      </c>
      <c r="S113" s="70">
        <f>'TRA_Inv EU28'!S113-'TRA_Inv UK'!S113</f>
        <v>13650</v>
      </c>
      <c r="T113" s="70">
        <f>'TRA_Inv EU28'!T113-'TRA_Inv UK'!T113</f>
        <v>15669</v>
      </c>
      <c r="U113" s="70">
        <f>'TRA_Inv EU28'!U113-'TRA_Inv UK'!U113</f>
        <v>17120</v>
      </c>
      <c r="V113" s="70">
        <f>'TRA_Inv EU28'!V113-'TRA_Inv UK'!V113</f>
        <v>16444</v>
      </c>
      <c r="W113" s="70">
        <f>'TRA_Inv EU28'!W113-'TRA_Inv UK'!W113</f>
        <v>18892</v>
      </c>
      <c r="X113" s="70">
        <f>'TRA_Inv EU28'!X113-'TRA_Inv UK'!X113</f>
        <v>20754</v>
      </c>
      <c r="Y113" s="70">
        <f>'TRA_Inv EU28'!Y113-'TRA_Inv UK'!Y113</f>
        <v>23827</v>
      </c>
      <c r="Z113" s="70">
        <f>'TRA_Inv EU28'!Z113-'TRA_Inv UK'!Z113</f>
        <v>26566</v>
      </c>
      <c r="AA113" s="70">
        <f>'TRA_Inv EU28'!AA113-'TRA_Inv UK'!AA113</f>
        <v>28562</v>
      </c>
      <c r="AB113" s="70">
        <f>'TRA_Inv EU28'!AB113-'TRA_Inv UK'!AB113</f>
        <v>30172</v>
      </c>
      <c r="AC113" s="70">
        <f>'TRA_Inv EU28'!AC113-'TRA_Inv UK'!AC113</f>
        <v>31336</v>
      </c>
      <c r="AD113" s="70">
        <f>'TRA_Inv EU28'!AD113-'TRA_Inv UK'!AD113</f>
        <v>32606</v>
      </c>
      <c r="AE113" s="70">
        <f>'TRA_Inv EU28'!AE113-'TRA_Inv UK'!AE113</f>
        <v>34092</v>
      </c>
      <c r="AF113" s="70">
        <f>'TRA_Inv EU28'!AF113-'TRA_Inv UK'!AF113</f>
        <v>36000</v>
      </c>
      <c r="AG113" s="70">
        <f>'TRA_Inv EU28'!AG113-'TRA_Inv UK'!AG113</f>
        <v>37974</v>
      </c>
      <c r="AH113" s="70">
        <f>'TRA_Inv EU28'!AH113-'TRA_Inv UK'!AH113</f>
        <v>39931</v>
      </c>
      <c r="AI113" s="70">
        <f>'TRA_Inv EU28'!AI113-'TRA_Inv UK'!AI113</f>
        <v>41827</v>
      </c>
      <c r="AJ113" s="70">
        <f>'TRA_Inv EU28'!AJ113-'TRA_Inv UK'!AJ113</f>
        <v>43807</v>
      </c>
      <c r="AK113" s="70">
        <f>'TRA_Inv EU28'!AK113-'TRA_Inv UK'!AK113</f>
        <v>45758</v>
      </c>
      <c r="AL113" s="70">
        <f>'TRA_Inv EU28'!AL113-'TRA_Inv UK'!AL113</f>
        <v>47888</v>
      </c>
      <c r="AM113" s="70">
        <f>'TRA_Inv EU28'!AM113-'TRA_Inv UK'!AM113</f>
        <v>49974</v>
      </c>
      <c r="AN113" s="70">
        <f>'TRA_Inv EU28'!AN113-'TRA_Inv UK'!AN113</f>
        <v>52319</v>
      </c>
      <c r="AO113" s="70">
        <f>'TRA_Inv EU28'!AO113-'TRA_Inv UK'!AO113</f>
        <v>54805</v>
      </c>
      <c r="AP113" s="70">
        <f>'TRA_Inv EU28'!AP113-'TRA_Inv UK'!AP113</f>
        <v>57647</v>
      </c>
      <c r="AQ113" s="70">
        <f>'TRA_Inv EU28'!AQ113-'TRA_Inv UK'!AQ113</f>
        <v>60617</v>
      </c>
      <c r="AR113" s="70">
        <f>'TRA_Inv EU28'!AR113-'TRA_Inv UK'!AR113</f>
        <v>64301</v>
      </c>
      <c r="AS113" s="70">
        <f>'TRA_Inv EU28'!AS113-'TRA_Inv UK'!AS113</f>
        <v>67690</v>
      </c>
      <c r="AT113" s="70">
        <f>'TRA_Inv EU28'!AT113-'TRA_Inv UK'!AT113</f>
        <v>71949</v>
      </c>
      <c r="AU113" s="70">
        <f>'TRA_Inv EU28'!AU113-'TRA_Inv UK'!AU113</f>
        <v>75990</v>
      </c>
      <c r="AV113" s="70">
        <f>'TRA_Inv EU28'!AV113-'TRA_Inv UK'!AV113</f>
        <v>80391</v>
      </c>
      <c r="AW113" s="70">
        <f>'TRA_Inv EU28'!AW113-'TRA_Inv UK'!AW113</f>
        <v>84746</v>
      </c>
      <c r="AX113" s="70">
        <f>'TRA_Inv EU28'!AX113-'TRA_Inv UK'!AX113</f>
        <v>89787</v>
      </c>
      <c r="AY113" s="70">
        <f>'TRA_Inv EU28'!AY113-'TRA_Inv UK'!AY113</f>
        <v>94291</v>
      </c>
      <c r="AZ113" s="70">
        <f>'TRA_Inv EU28'!AZ113-'TRA_Inv UK'!AZ113</f>
        <v>99526</v>
      </c>
    </row>
    <row r="114" spans="1:52" x14ac:dyDescent="0.35">
      <c r="A114" s="69" t="s">
        <v>891</v>
      </c>
      <c r="B114" s="70"/>
      <c r="C114" s="70">
        <f>'TRA_Inv EU28'!C114-'TRA_Inv UK'!C114</f>
        <v>0</v>
      </c>
      <c r="D114" s="70">
        <f>'TRA_Inv EU28'!D114-'TRA_Inv UK'!D114</f>
        <v>0</v>
      </c>
      <c r="E114" s="70">
        <f>'TRA_Inv EU28'!E114-'TRA_Inv UK'!E114</f>
        <v>0</v>
      </c>
      <c r="F114" s="70">
        <f>'TRA_Inv EU28'!F114-'TRA_Inv UK'!F114</f>
        <v>0</v>
      </c>
      <c r="G114" s="70">
        <f>'TRA_Inv EU28'!G114-'TRA_Inv UK'!G114</f>
        <v>0</v>
      </c>
      <c r="H114" s="70">
        <f>'TRA_Inv EU28'!H114-'TRA_Inv UK'!H114</f>
        <v>0</v>
      </c>
      <c r="I114" s="70">
        <f>'TRA_Inv EU28'!I114-'TRA_Inv UK'!I114</f>
        <v>0</v>
      </c>
      <c r="J114" s="70">
        <f>'TRA_Inv EU28'!J114-'TRA_Inv UK'!J114</f>
        <v>0</v>
      </c>
      <c r="K114" s="70">
        <f>'TRA_Inv EU28'!K114-'TRA_Inv UK'!K114</f>
        <v>0</v>
      </c>
      <c r="L114" s="70">
        <f>'TRA_Inv EU28'!L114-'TRA_Inv UK'!L114</f>
        <v>0</v>
      </c>
      <c r="M114" s="70">
        <f>'TRA_Inv EU28'!M114-'TRA_Inv UK'!M114</f>
        <v>0</v>
      </c>
      <c r="N114" s="70">
        <f>'TRA_Inv EU28'!N114-'TRA_Inv UK'!N114</f>
        <v>0</v>
      </c>
      <c r="O114" s="70">
        <f>'TRA_Inv EU28'!O114-'TRA_Inv UK'!O114</f>
        <v>0</v>
      </c>
      <c r="P114" s="70">
        <f>'TRA_Inv EU28'!P114-'TRA_Inv UK'!P114</f>
        <v>0</v>
      </c>
      <c r="Q114" s="70">
        <f>'TRA_Inv EU28'!Q114-'TRA_Inv UK'!Q114</f>
        <v>0</v>
      </c>
      <c r="R114" s="70">
        <f>'TRA_Inv EU28'!R114-'TRA_Inv UK'!R114</f>
        <v>248</v>
      </c>
      <c r="S114" s="70">
        <f>'TRA_Inv EU28'!S114-'TRA_Inv UK'!S114</f>
        <v>353</v>
      </c>
      <c r="T114" s="70">
        <f>'TRA_Inv EU28'!T114-'TRA_Inv UK'!T114</f>
        <v>461</v>
      </c>
      <c r="U114" s="70">
        <f>'TRA_Inv EU28'!U114-'TRA_Inv UK'!U114</f>
        <v>560</v>
      </c>
      <c r="V114" s="70">
        <f>'TRA_Inv EU28'!V114-'TRA_Inv UK'!V114</f>
        <v>1249</v>
      </c>
      <c r="W114" s="70">
        <f>'TRA_Inv EU28'!W114-'TRA_Inv UK'!W114</f>
        <v>1257</v>
      </c>
      <c r="X114" s="70">
        <f>'TRA_Inv EU28'!X114-'TRA_Inv UK'!X114</f>
        <v>1272</v>
      </c>
      <c r="Y114" s="70">
        <f>'TRA_Inv EU28'!Y114-'TRA_Inv UK'!Y114</f>
        <v>1291</v>
      </c>
      <c r="Z114" s="70">
        <f>'TRA_Inv EU28'!Z114-'TRA_Inv UK'!Z114</f>
        <v>1424</v>
      </c>
      <c r="AA114" s="70">
        <f>'TRA_Inv EU28'!AA114-'TRA_Inv UK'!AA114</f>
        <v>1688</v>
      </c>
      <c r="AB114" s="70">
        <f>'TRA_Inv EU28'!AB114-'TRA_Inv UK'!AB114</f>
        <v>1965</v>
      </c>
      <c r="AC114" s="70">
        <f>'TRA_Inv EU28'!AC114-'TRA_Inv UK'!AC114</f>
        <v>2261</v>
      </c>
      <c r="AD114" s="70">
        <f>'TRA_Inv EU28'!AD114-'TRA_Inv UK'!AD114</f>
        <v>2605</v>
      </c>
      <c r="AE114" s="70">
        <f>'TRA_Inv EU28'!AE114-'TRA_Inv UK'!AE114</f>
        <v>2987</v>
      </c>
      <c r="AF114" s="70">
        <f>'TRA_Inv EU28'!AF114-'TRA_Inv UK'!AF114</f>
        <v>3456</v>
      </c>
      <c r="AG114" s="70">
        <f>'TRA_Inv EU28'!AG114-'TRA_Inv UK'!AG114</f>
        <v>3946</v>
      </c>
      <c r="AH114" s="70">
        <f>'TRA_Inv EU28'!AH114-'TRA_Inv UK'!AH114</f>
        <v>4486</v>
      </c>
      <c r="AI114" s="70">
        <f>'TRA_Inv EU28'!AI114-'TRA_Inv UK'!AI114</f>
        <v>5013</v>
      </c>
      <c r="AJ114" s="70">
        <f>'TRA_Inv EU28'!AJ114-'TRA_Inv UK'!AJ114</f>
        <v>5651</v>
      </c>
      <c r="AK114" s="70">
        <f>'TRA_Inv EU28'!AK114-'TRA_Inv UK'!AK114</f>
        <v>6331</v>
      </c>
      <c r="AL114" s="70">
        <f>'TRA_Inv EU28'!AL114-'TRA_Inv UK'!AL114</f>
        <v>7101</v>
      </c>
      <c r="AM114" s="70">
        <f>'TRA_Inv EU28'!AM114-'TRA_Inv UK'!AM114</f>
        <v>7916</v>
      </c>
      <c r="AN114" s="70">
        <f>'TRA_Inv EU28'!AN114-'TRA_Inv UK'!AN114</f>
        <v>8845</v>
      </c>
      <c r="AO114" s="70">
        <f>'TRA_Inv EU28'!AO114-'TRA_Inv UK'!AO114</f>
        <v>9844</v>
      </c>
      <c r="AP114" s="70">
        <f>'TRA_Inv EU28'!AP114-'TRA_Inv UK'!AP114</f>
        <v>10990</v>
      </c>
      <c r="AQ114" s="70">
        <f>'TRA_Inv EU28'!AQ114-'TRA_Inv UK'!AQ114</f>
        <v>12242</v>
      </c>
      <c r="AR114" s="70">
        <f>'TRA_Inv EU28'!AR114-'TRA_Inv UK'!AR114</f>
        <v>13664</v>
      </c>
      <c r="AS114" s="70">
        <f>'TRA_Inv EU28'!AS114-'TRA_Inv UK'!AS114</f>
        <v>15180</v>
      </c>
      <c r="AT114" s="70">
        <f>'TRA_Inv EU28'!AT114-'TRA_Inv UK'!AT114</f>
        <v>16881</v>
      </c>
      <c r="AU114" s="70">
        <f>'TRA_Inv EU28'!AU114-'TRA_Inv UK'!AU114</f>
        <v>18671</v>
      </c>
      <c r="AV114" s="70">
        <f>'TRA_Inv EU28'!AV114-'TRA_Inv UK'!AV114</f>
        <v>20649</v>
      </c>
      <c r="AW114" s="70">
        <f>'TRA_Inv EU28'!AW114-'TRA_Inv UK'!AW114</f>
        <v>22718</v>
      </c>
      <c r="AX114" s="70">
        <f>'TRA_Inv EU28'!AX114-'TRA_Inv UK'!AX114</f>
        <v>25066</v>
      </c>
      <c r="AY114" s="70">
        <f>'TRA_Inv EU28'!AY114-'TRA_Inv UK'!AY114</f>
        <v>27472</v>
      </c>
      <c r="AZ114" s="70">
        <f>'TRA_Inv EU28'!AZ114-'TRA_Inv UK'!AZ114</f>
        <v>30263</v>
      </c>
    </row>
    <row r="115" spans="1:52" x14ac:dyDescent="0.35">
      <c r="A115" s="69" t="s">
        <v>880</v>
      </c>
      <c r="B115" s="70"/>
      <c r="C115" s="70">
        <f>'TRA_Inv EU28'!C115-'TRA_Inv UK'!C115</f>
        <v>1711867</v>
      </c>
      <c r="D115" s="70">
        <f>'TRA_Inv EU28'!D115-'TRA_Inv UK'!D115</f>
        <v>1468642</v>
      </c>
      <c r="E115" s="70">
        <f>'TRA_Inv EU28'!E115-'TRA_Inv UK'!E115</f>
        <v>1614170</v>
      </c>
      <c r="F115" s="70">
        <f>'TRA_Inv EU28'!F115-'TRA_Inv UK'!F115</f>
        <v>1811793</v>
      </c>
      <c r="G115" s="70">
        <f>'TRA_Inv EU28'!G115-'TRA_Inv UK'!G115</f>
        <v>1744321</v>
      </c>
      <c r="H115" s="70">
        <f>'TRA_Inv EU28'!H115-'TRA_Inv UK'!H115</f>
        <v>1985983</v>
      </c>
      <c r="I115" s="70">
        <f>'TRA_Inv EU28'!I115-'TRA_Inv UK'!I115</f>
        <v>2665029</v>
      </c>
      <c r="J115" s="70">
        <f>'TRA_Inv EU28'!J115-'TRA_Inv UK'!J115</f>
        <v>1750593</v>
      </c>
      <c r="K115" s="70">
        <f>'TRA_Inv EU28'!K115-'TRA_Inv UK'!K115</f>
        <v>1578459</v>
      </c>
      <c r="L115" s="70">
        <f>'TRA_Inv EU28'!L115-'TRA_Inv UK'!L115</f>
        <v>1611088</v>
      </c>
      <c r="M115" s="70">
        <f>'TRA_Inv EU28'!M115-'TRA_Inv UK'!M115</f>
        <v>1653886</v>
      </c>
      <c r="N115" s="70">
        <f>'TRA_Inv EU28'!N115-'TRA_Inv UK'!N115</f>
        <v>1467044</v>
      </c>
      <c r="O115" s="70">
        <f>'TRA_Inv EU28'!O115-'TRA_Inv UK'!O115</f>
        <v>1732296</v>
      </c>
      <c r="P115" s="70">
        <f>'TRA_Inv EU28'!P115-'TRA_Inv UK'!P115</f>
        <v>2138273</v>
      </c>
      <c r="Q115" s="70">
        <f>'TRA_Inv EU28'!Q115-'TRA_Inv UK'!Q115</f>
        <v>2266882</v>
      </c>
      <c r="R115" s="70">
        <f>'TRA_Inv EU28'!R115-'TRA_Inv UK'!R115</f>
        <v>1868753</v>
      </c>
      <c r="S115" s="70">
        <f>'TRA_Inv EU28'!S115-'TRA_Inv UK'!S115</f>
        <v>2203545</v>
      </c>
      <c r="T115" s="70">
        <f>'TRA_Inv EU28'!T115-'TRA_Inv UK'!T115</f>
        <v>2339166</v>
      </c>
      <c r="U115" s="70">
        <f>'TRA_Inv EU28'!U115-'TRA_Inv UK'!U115</f>
        <v>2384058</v>
      </c>
      <c r="V115" s="70">
        <f>'TRA_Inv EU28'!V115-'TRA_Inv UK'!V115</f>
        <v>2291733</v>
      </c>
      <c r="W115" s="70">
        <f>'TRA_Inv EU28'!W115-'TRA_Inv UK'!W115</f>
        <v>2354398</v>
      </c>
      <c r="X115" s="70">
        <f>'TRA_Inv EU28'!X115-'TRA_Inv UK'!X115</f>
        <v>2396494</v>
      </c>
      <c r="Y115" s="70">
        <f>'TRA_Inv EU28'!Y115-'TRA_Inv UK'!Y115</f>
        <v>2445334</v>
      </c>
      <c r="Z115" s="70">
        <f>'TRA_Inv EU28'!Z115-'TRA_Inv UK'!Z115</f>
        <v>2482921</v>
      </c>
      <c r="AA115" s="70">
        <f>'TRA_Inv EU28'!AA115-'TRA_Inv UK'!AA115</f>
        <v>2498971</v>
      </c>
      <c r="AB115" s="70">
        <f>'TRA_Inv EU28'!AB115-'TRA_Inv UK'!AB115</f>
        <v>2467294</v>
      </c>
      <c r="AC115" s="70">
        <f>'TRA_Inv EU28'!AC115-'TRA_Inv UK'!AC115</f>
        <v>2426181</v>
      </c>
      <c r="AD115" s="70">
        <f>'TRA_Inv EU28'!AD115-'TRA_Inv UK'!AD115</f>
        <v>2386965</v>
      </c>
      <c r="AE115" s="70">
        <f>'TRA_Inv EU28'!AE115-'TRA_Inv UK'!AE115</f>
        <v>2359749</v>
      </c>
      <c r="AF115" s="70">
        <f>'TRA_Inv EU28'!AF115-'TRA_Inv UK'!AF115</f>
        <v>2349382</v>
      </c>
      <c r="AG115" s="70">
        <f>'TRA_Inv EU28'!AG115-'TRA_Inv UK'!AG115</f>
        <v>2328122</v>
      </c>
      <c r="AH115" s="70">
        <f>'TRA_Inv EU28'!AH115-'TRA_Inv UK'!AH115</f>
        <v>2293038</v>
      </c>
      <c r="AI115" s="70">
        <f>'TRA_Inv EU28'!AI115-'TRA_Inv UK'!AI115</f>
        <v>2234381</v>
      </c>
      <c r="AJ115" s="70">
        <f>'TRA_Inv EU28'!AJ115-'TRA_Inv UK'!AJ115</f>
        <v>2197203</v>
      </c>
      <c r="AK115" s="70">
        <f>'TRA_Inv EU28'!AK115-'TRA_Inv UK'!AK115</f>
        <v>2163231</v>
      </c>
      <c r="AL115" s="70">
        <f>'TRA_Inv EU28'!AL115-'TRA_Inv UK'!AL115</f>
        <v>2130168</v>
      </c>
      <c r="AM115" s="70">
        <f>'TRA_Inv EU28'!AM115-'TRA_Inv UK'!AM115</f>
        <v>2100991</v>
      </c>
      <c r="AN115" s="70">
        <f>'TRA_Inv EU28'!AN115-'TRA_Inv UK'!AN115</f>
        <v>2073941</v>
      </c>
      <c r="AO115" s="70">
        <f>'TRA_Inv EU28'!AO115-'TRA_Inv UK'!AO115</f>
        <v>2055973</v>
      </c>
      <c r="AP115" s="70">
        <f>'TRA_Inv EU28'!AP115-'TRA_Inv UK'!AP115</f>
        <v>2041161</v>
      </c>
      <c r="AQ115" s="70">
        <f>'TRA_Inv EU28'!AQ115-'TRA_Inv UK'!AQ115</f>
        <v>2036052</v>
      </c>
      <c r="AR115" s="70">
        <f>'TRA_Inv EU28'!AR115-'TRA_Inv UK'!AR115</f>
        <v>2032531</v>
      </c>
      <c r="AS115" s="70">
        <f>'TRA_Inv EU28'!AS115-'TRA_Inv UK'!AS115</f>
        <v>2033708</v>
      </c>
      <c r="AT115" s="70">
        <f>'TRA_Inv EU28'!AT115-'TRA_Inv UK'!AT115</f>
        <v>2034262</v>
      </c>
      <c r="AU115" s="70">
        <f>'TRA_Inv EU28'!AU115-'TRA_Inv UK'!AU115</f>
        <v>2037941</v>
      </c>
      <c r="AV115" s="70">
        <f>'TRA_Inv EU28'!AV115-'TRA_Inv UK'!AV115</f>
        <v>2037923</v>
      </c>
      <c r="AW115" s="70">
        <f>'TRA_Inv EU28'!AW115-'TRA_Inv UK'!AW115</f>
        <v>2040987</v>
      </c>
      <c r="AX115" s="70">
        <f>'TRA_Inv EU28'!AX115-'TRA_Inv UK'!AX115</f>
        <v>2045978</v>
      </c>
      <c r="AY115" s="70">
        <f>'TRA_Inv EU28'!AY115-'TRA_Inv UK'!AY115</f>
        <v>2051445</v>
      </c>
      <c r="AZ115" s="70">
        <f>'TRA_Inv EU28'!AZ115-'TRA_Inv UK'!AZ115</f>
        <v>2064277</v>
      </c>
    </row>
    <row r="116" spans="1:52" x14ac:dyDescent="0.35">
      <c r="A116" s="69" t="s">
        <v>881</v>
      </c>
      <c r="B116" s="70"/>
      <c r="C116" s="70">
        <f>'TRA_Inv EU28'!C116-'TRA_Inv UK'!C116</f>
        <v>0</v>
      </c>
      <c r="D116" s="70">
        <f>'TRA_Inv EU28'!D116-'TRA_Inv UK'!D116</f>
        <v>0</v>
      </c>
      <c r="E116" s="70">
        <f>'TRA_Inv EU28'!E116-'TRA_Inv UK'!E116</f>
        <v>0</v>
      </c>
      <c r="F116" s="70">
        <f>'TRA_Inv EU28'!F116-'TRA_Inv UK'!F116</f>
        <v>0</v>
      </c>
      <c r="G116" s="70">
        <f>'TRA_Inv EU28'!G116-'TRA_Inv UK'!G116</f>
        <v>0</v>
      </c>
      <c r="H116" s="70">
        <f>'TRA_Inv EU28'!H116-'TRA_Inv UK'!H116</f>
        <v>0</v>
      </c>
      <c r="I116" s="70">
        <f>'TRA_Inv EU28'!I116-'TRA_Inv UK'!I116</f>
        <v>0</v>
      </c>
      <c r="J116" s="70">
        <f>'TRA_Inv EU28'!J116-'TRA_Inv UK'!J116</f>
        <v>0</v>
      </c>
      <c r="K116" s="70">
        <f>'TRA_Inv EU28'!K116-'TRA_Inv UK'!K116</f>
        <v>0</v>
      </c>
      <c r="L116" s="70">
        <f>'TRA_Inv EU28'!L116-'TRA_Inv UK'!L116</f>
        <v>0</v>
      </c>
      <c r="M116" s="70">
        <f>'TRA_Inv EU28'!M116-'TRA_Inv UK'!M116</f>
        <v>0</v>
      </c>
      <c r="N116" s="70">
        <f>'TRA_Inv EU28'!N116-'TRA_Inv UK'!N116</f>
        <v>0</v>
      </c>
      <c r="O116" s="70">
        <f>'TRA_Inv EU28'!O116-'TRA_Inv UK'!O116</f>
        <v>0</v>
      </c>
      <c r="P116" s="70">
        <f>'TRA_Inv EU28'!P116-'TRA_Inv UK'!P116</f>
        <v>0</v>
      </c>
      <c r="Q116" s="70">
        <f>'TRA_Inv EU28'!Q116-'TRA_Inv UK'!Q116</f>
        <v>0</v>
      </c>
      <c r="R116" s="70">
        <f>'TRA_Inv EU28'!R116-'TRA_Inv UK'!R116</f>
        <v>1</v>
      </c>
      <c r="S116" s="70">
        <f>'TRA_Inv EU28'!S116-'TRA_Inv UK'!S116</f>
        <v>2</v>
      </c>
      <c r="T116" s="70">
        <f>'TRA_Inv EU28'!T116-'TRA_Inv UK'!T116</f>
        <v>4</v>
      </c>
      <c r="U116" s="70">
        <f>'TRA_Inv EU28'!U116-'TRA_Inv UK'!U116</f>
        <v>6</v>
      </c>
      <c r="V116" s="70">
        <f>'TRA_Inv EU28'!V116-'TRA_Inv UK'!V116</f>
        <v>7</v>
      </c>
      <c r="W116" s="70">
        <f>'TRA_Inv EU28'!W116-'TRA_Inv UK'!W116</f>
        <v>12</v>
      </c>
      <c r="X116" s="70">
        <f>'TRA_Inv EU28'!X116-'TRA_Inv UK'!X116</f>
        <v>18</v>
      </c>
      <c r="Y116" s="70">
        <f>'TRA_Inv EU28'!Y116-'TRA_Inv UK'!Y116</f>
        <v>23</v>
      </c>
      <c r="Z116" s="70">
        <f>'TRA_Inv EU28'!Z116-'TRA_Inv UK'!Z116</f>
        <v>34</v>
      </c>
      <c r="AA116" s="70">
        <f>'TRA_Inv EU28'!AA116-'TRA_Inv UK'!AA116</f>
        <v>44</v>
      </c>
      <c r="AB116" s="70">
        <f>'TRA_Inv EU28'!AB116-'TRA_Inv UK'!AB116</f>
        <v>57</v>
      </c>
      <c r="AC116" s="70">
        <f>'TRA_Inv EU28'!AC116-'TRA_Inv UK'!AC116</f>
        <v>74</v>
      </c>
      <c r="AD116" s="70">
        <f>'TRA_Inv EU28'!AD116-'TRA_Inv UK'!AD116</f>
        <v>98</v>
      </c>
      <c r="AE116" s="70">
        <f>'TRA_Inv EU28'!AE116-'TRA_Inv UK'!AE116</f>
        <v>131</v>
      </c>
      <c r="AF116" s="70">
        <f>'TRA_Inv EU28'!AF116-'TRA_Inv UK'!AF116</f>
        <v>173</v>
      </c>
      <c r="AG116" s="70">
        <f>'TRA_Inv EU28'!AG116-'TRA_Inv UK'!AG116</f>
        <v>230</v>
      </c>
      <c r="AH116" s="70">
        <f>'TRA_Inv EU28'!AH116-'TRA_Inv UK'!AH116</f>
        <v>304</v>
      </c>
      <c r="AI116" s="70">
        <f>'TRA_Inv EU28'!AI116-'TRA_Inv UK'!AI116</f>
        <v>390</v>
      </c>
      <c r="AJ116" s="70">
        <f>'TRA_Inv EU28'!AJ116-'TRA_Inv UK'!AJ116</f>
        <v>509</v>
      </c>
      <c r="AK116" s="70">
        <f>'TRA_Inv EU28'!AK116-'TRA_Inv UK'!AK116</f>
        <v>668</v>
      </c>
      <c r="AL116" s="70">
        <f>'TRA_Inv EU28'!AL116-'TRA_Inv UK'!AL116</f>
        <v>872</v>
      </c>
      <c r="AM116" s="70">
        <f>'TRA_Inv EU28'!AM116-'TRA_Inv UK'!AM116</f>
        <v>1138</v>
      </c>
      <c r="AN116" s="70">
        <f>'TRA_Inv EU28'!AN116-'TRA_Inv UK'!AN116</f>
        <v>1488</v>
      </c>
      <c r="AO116" s="70">
        <f>'TRA_Inv EU28'!AO116-'TRA_Inv UK'!AO116</f>
        <v>1942</v>
      </c>
      <c r="AP116" s="70">
        <f>'TRA_Inv EU28'!AP116-'TRA_Inv UK'!AP116</f>
        <v>2544</v>
      </c>
      <c r="AQ116" s="70">
        <f>'TRA_Inv EU28'!AQ116-'TRA_Inv UK'!AQ116</f>
        <v>3320</v>
      </c>
      <c r="AR116" s="70">
        <f>'TRA_Inv EU28'!AR116-'TRA_Inv UK'!AR116</f>
        <v>4342</v>
      </c>
      <c r="AS116" s="70">
        <f>'TRA_Inv EU28'!AS116-'TRA_Inv UK'!AS116</f>
        <v>5643</v>
      </c>
      <c r="AT116" s="70">
        <f>'TRA_Inv EU28'!AT116-'TRA_Inv UK'!AT116</f>
        <v>7332</v>
      </c>
      <c r="AU116" s="70">
        <f>'TRA_Inv EU28'!AU116-'TRA_Inv UK'!AU116</f>
        <v>9429</v>
      </c>
      <c r="AV116" s="70">
        <f>'TRA_Inv EU28'!AV116-'TRA_Inv UK'!AV116</f>
        <v>12082</v>
      </c>
      <c r="AW116" s="70">
        <f>'TRA_Inv EU28'!AW116-'TRA_Inv UK'!AW116</f>
        <v>15317</v>
      </c>
      <c r="AX116" s="70">
        <f>'TRA_Inv EU28'!AX116-'TRA_Inv UK'!AX116</f>
        <v>19340</v>
      </c>
      <c r="AY116" s="70">
        <f>'TRA_Inv EU28'!AY116-'TRA_Inv UK'!AY116</f>
        <v>24068</v>
      </c>
      <c r="AZ116" s="70">
        <f>'TRA_Inv EU28'!AZ116-'TRA_Inv UK'!AZ116</f>
        <v>29856</v>
      </c>
    </row>
    <row r="117" spans="1:52" x14ac:dyDescent="0.35">
      <c r="A117" s="69" t="s">
        <v>892</v>
      </c>
      <c r="B117" s="70"/>
      <c r="C117" s="70">
        <f>'TRA_Inv EU28'!C117-'TRA_Inv UK'!C117</f>
        <v>0</v>
      </c>
      <c r="D117" s="70">
        <f>'TRA_Inv EU28'!D117-'TRA_Inv UK'!D117</f>
        <v>0</v>
      </c>
      <c r="E117" s="70">
        <f>'TRA_Inv EU28'!E117-'TRA_Inv UK'!E117</f>
        <v>0</v>
      </c>
      <c r="F117" s="70">
        <f>'TRA_Inv EU28'!F117-'TRA_Inv UK'!F117</f>
        <v>0</v>
      </c>
      <c r="G117" s="70">
        <f>'TRA_Inv EU28'!G117-'TRA_Inv UK'!G117</f>
        <v>0</v>
      </c>
      <c r="H117" s="70">
        <f>'TRA_Inv EU28'!H117-'TRA_Inv UK'!H117</f>
        <v>0</v>
      </c>
      <c r="I117" s="70">
        <f>'TRA_Inv EU28'!I117-'TRA_Inv UK'!I117</f>
        <v>0</v>
      </c>
      <c r="J117" s="70">
        <f>'TRA_Inv EU28'!J117-'TRA_Inv UK'!J117</f>
        <v>0</v>
      </c>
      <c r="K117" s="70">
        <f>'TRA_Inv EU28'!K117-'TRA_Inv UK'!K117</f>
        <v>0</v>
      </c>
      <c r="L117" s="70">
        <f>'TRA_Inv EU28'!L117-'TRA_Inv UK'!L117</f>
        <v>0</v>
      </c>
      <c r="M117" s="70">
        <f>'TRA_Inv EU28'!M117-'TRA_Inv UK'!M117</f>
        <v>0</v>
      </c>
      <c r="N117" s="70">
        <f>'TRA_Inv EU28'!N117-'TRA_Inv UK'!N117</f>
        <v>0</v>
      </c>
      <c r="O117" s="70">
        <f>'TRA_Inv EU28'!O117-'TRA_Inv UK'!O117</f>
        <v>0</v>
      </c>
      <c r="P117" s="70">
        <f>'TRA_Inv EU28'!P117-'TRA_Inv UK'!P117</f>
        <v>0</v>
      </c>
      <c r="Q117" s="70">
        <f>'TRA_Inv EU28'!Q117-'TRA_Inv UK'!Q117</f>
        <v>0</v>
      </c>
      <c r="R117" s="70">
        <f>'TRA_Inv EU28'!R117-'TRA_Inv UK'!R117</f>
        <v>0</v>
      </c>
      <c r="S117" s="70">
        <f>'TRA_Inv EU28'!S117-'TRA_Inv UK'!S117</f>
        <v>0</v>
      </c>
      <c r="T117" s="70">
        <f>'TRA_Inv EU28'!T117-'TRA_Inv UK'!T117</f>
        <v>0</v>
      </c>
      <c r="U117" s="70">
        <f>'TRA_Inv EU28'!U117-'TRA_Inv UK'!U117</f>
        <v>0</v>
      </c>
      <c r="V117" s="70">
        <f>'TRA_Inv EU28'!V117-'TRA_Inv UK'!V117</f>
        <v>0</v>
      </c>
      <c r="W117" s="70">
        <f>'TRA_Inv EU28'!W117-'TRA_Inv UK'!W117</f>
        <v>0</v>
      </c>
      <c r="X117" s="70">
        <f>'TRA_Inv EU28'!X117-'TRA_Inv UK'!X117</f>
        <v>0</v>
      </c>
      <c r="Y117" s="70">
        <f>'TRA_Inv EU28'!Y117-'TRA_Inv UK'!Y117</f>
        <v>0</v>
      </c>
      <c r="Z117" s="70">
        <f>'TRA_Inv EU28'!Z117-'TRA_Inv UK'!Z117</f>
        <v>0</v>
      </c>
      <c r="AA117" s="70">
        <f>'TRA_Inv EU28'!AA117-'TRA_Inv UK'!AA117</f>
        <v>0</v>
      </c>
      <c r="AB117" s="70">
        <f>'TRA_Inv EU28'!AB117-'TRA_Inv UK'!AB117</f>
        <v>0</v>
      </c>
      <c r="AC117" s="70">
        <f>'TRA_Inv EU28'!AC117-'TRA_Inv UK'!AC117</f>
        <v>0</v>
      </c>
      <c r="AD117" s="70">
        <f>'TRA_Inv EU28'!AD117-'TRA_Inv UK'!AD117</f>
        <v>0</v>
      </c>
      <c r="AE117" s="70">
        <f>'TRA_Inv EU28'!AE117-'TRA_Inv UK'!AE117</f>
        <v>0</v>
      </c>
      <c r="AF117" s="70">
        <f>'TRA_Inv EU28'!AF117-'TRA_Inv UK'!AF117</f>
        <v>0</v>
      </c>
      <c r="AG117" s="70">
        <f>'TRA_Inv EU28'!AG117-'TRA_Inv UK'!AG117</f>
        <v>0</v>
      </c>
      <c r="AH117" s="70">
        <f>'TRA_Inv EU28'!AH117-'TRA_Inv UK'!AH117</f>
        <v>0</v>
      </c>
      <c r="AI117" s="70">
        <f>'TRA_Inv EU28'!AI117-'TRA_Inv UK'!AI117</f>
        <v>0</v>
      </c>
      <c r="AJ117" s="70">
        <f>'TRA_Inv EU28'!AJ117-'TRA_Inv UK'!AJ117</f>
        <v>0</v>
      </c>
      <c r="AK117" s="70">
        <f>'TRA_Inv EU28'!AK117-'TRA_Inv UK'!AK117</f>
        <v>0</v>
      </c>
      <c r="AL117" s="70">
        <f>'TRA_Inv EU28'!AL117-'TRA_Inv UK'!AL117</f>
        <v>0</v>
      </c>
      <c r="AM117" s="70">
        <f>'TRA_Inv EU28'!AM117-'TRA_Inv UK'!AM117</f>
        <v>0</v>
      </c>
      <c r="AN117" s="70">
        <f>'TRA_Inv EU28'!AN117-'TRA_Inv UK'!AN117</f>
        <v>0</v>
      </c>
      <c r="AO117" s="70">
        <f>'TRA_Inv EU28'!AO117-'TRA_Inv UK'!AO117</f>
        <v>0</v>
      </c>
      <c r="AP117" s="70">
        <f>'TRA_Inv EU28'!AP117-'TRA_Inv UK'!AP117</f>
        <v>0</v>
      </c>
      <c r="AQ117" s="70">
        <f>'TRA_Inv EU28'!AQ117-'TRA_Inv UK'!AQ117</f>
        <v>0</v>
      </c>
      <c r="AR117" s="70">
        <f>'TRA_Inv EU28'!AR117-'TRA_Inv UK'!AR117</f>
        <v>0</v>
      </c>
      <c r="AS117" s="70">
        <f>'TRA_Inv EU28'!AS117-'TRA_Inv UK'!AS117</f>
        <v>0</v>
      </c>
      <c r="AT117" s="70">
        <f>'TRA_Inv EU28'!AT117-'TRA_Inv UK'!AT117</f>
        <v>0</v>
      </c>
      <c r="AU117" s="70">
        <f>'TRA_Inv EU28'!AU117-'TRA_Inv UK'!AU117</f>
        <v>0</v>
      </c>
      <c r="AV117" s="70">
        <f>'TRA_Inv EU28'!AV117-'TRA_Inv UK'!AV117</f>
        <v>0</v>
      </c>
      <c r="AW117" s="70">
        <f>'TRA_Inv EU28'!AW117-'TRA_Inv UK'!AW117</f>
        <v>0</v>
      </c>
      <c r="AX117" s="70">
        <f>'TRA_Inv EU28'!AX117-'TRA_Inv UK'!AX117</f>
        <v>0</v>
      </c>
      <c r="AY117" s="70">
        <f>'TRA_Inv EU28'!AY117-'TRA_Inv UK'!AY117</f>
        <v>0</v>
      </c>
      <c r="AZ117" s="70">
        <f>'TRA_Inv EU28'!AZ117-'TRA_Inv UK'!AZ117</f>
        <v>0</v>
      </c>
    </row>
    <row r="118" spans="1:52" hidden="1" x14ac:dyDescent="0.35">
      <c r="A118" s="67"/>
      <c r="B118" s="68"/>
      <c r="C118" s="68">
        <f>'TRA_Inv EU28'!C118-'TRA_Inv UK'!C118</f>
        <v>0</v>
      </c>
      <c r="D118" s="68">
        <f>'TRA_Inv EU28'!D118-'TRA_Inv UK'!D118</f>
        <v>0</v>
      </c>
      <c r="E118" s="68">
        <f>'TRA_Inv EU28'!E118-'TRA_Inv UK'!E118</f>
        <v>0</v>
      </c>
      <c r="F118" s="68">
        <f>'TRA_Inv EU28'!F118-'TRA_Inv UK'!F118</f>
        <v>0</v>
      </c>
      <c r="G118" s="68">
        <f>'TRA_Inv EU28'!G118-'TRA_Inv UK'!G118</f>
        <v>0</v>
      </c>
      <c r="H118" s="68">
        <f>'TRA_Inv EU28'!H118-'TRA_Inv UK'!H118</f>
        <v>0</v>
      </c>
      <c r="I118" s="68">
        <f>'TRA_Inv EU28'!I118-'TRA_Inv UK'!I118</f>
        <v>0</v>
      </c>
      <c r="J118" s="68">
        <f>'TRA_Inv EU28'!J118-'TRA_Inv UK'!J118</f>
        <v>0</v>
      </c>
      <c r="K118" s="68">
        <f>'TRA_Inv EU28'!K118-'TRA_Inv UK'!K118</f>
        <v>0</v>
      </c>
      <c r="L118" s="68">
        <f>'TRA_Inv EU28'!L118-'TRA_Inv UK'!L118</f>
        <v>0</v>
      </c>
      <c r="M118" s="68">
        <f>'TRA_Inv EU28'!M118-'TRA_Inv UK'!M118</f>
        <v>0</v>
      </c>
      <c r="N118" s="68">
        <f>'TRA_Inv EU28'!N118-'TRA_Inv UK'!N118</f>
        <v>0</v>
      </c>
      <c r="O118" s="68">
        <f>'TRA_Inv EU28'!O118-'TRA_Inv UK'!O118</f>
        <v>0</v>
      </c>
      <c r="P118" s="68">
        <f>'TRA_Inv EU28'!P118-'TRA_Inv UK'!P118</f>
        <v>0</v>
      </c>
      <c r="Q118" s="68">
        <f>'TRA_Inv EU28'!Q118-'TRA_Inv UK'!Q118</f>
        <v>0</v>
      </c>
      <c r="R118" s="68">
        <f>'TRA_Inv EU28'!R118-'TRA_Inv UK'!R118</f>
        <v>0</v>
      </c>
      <c r="S118" s="68">
        <f>'TRA_Inv EU28'!S118-'TRA_Inv UK'!S118</f>
        <v>0</v>
      </c>
      <c r="T118" s="68">
        <f>'TRA_Inv EU28'!T118-'TRA_Inv UK'!T118</f>
        <v>0</v>
      </c>
      <c r="U118" s="68">
        <f>'TRA_Inv EU28'!U118-'TRA_Inv UK'!U118</f>
        <v>0</v>
      </c>
      <c r="V118" s="68">
        <f>'TRA_Inv EU28'!V118-'TRA_Inv UK'!V118</f>
        <v>0</v>
      </c>
      <c r="W118" s="68">
        <f>'TRA_Inv EU28'!W118-'TRA_Inv UK'!W118</f>
        <v>0</v>
      </c>
      <c r="X118" s="68">
        <f>'TRA_Inv EU28'!X118-'TRA_Inv UK'!X118</f>
        <v>0</v>
      </c>
      <c r="Y118" s="68">
        <f>'TRA_Inv EU28'!Y118-'TRA_Inv UK'!Y118</f>
        <v>0</v>
      </c>
      <c r="Z118" s="68">
        <f>'TRA_Inv EU28'!Z118-'TRA_Inv UK'!Z118</f>
        <v>0</v>
      </c>
      <c r="AA118" s="68">
        <f>'TRA_Inv EU28'!AA118-'TRA_Inv UK'!AA118</f>
        <v>0</v>
      </c>
      <c r="AB118" s="68">
        <f>'TRA_Inv EU28'!AB118-'TRA_Inv UK'!AB118</f>
        <v>0</v>
      </c>
      <c r="AC118" s="68">
        <f>'TRA_Inv EU28'!AC118-'TRA_Inv UK'!AC118</f>
        <v>0</v>
      </c>
      <c r="AD118" s="68">
        <f>'TRA_Inv EU28'!AD118-'TRA_Inv UK'!AD118</f>
        <v>0</v>
      </c>
      <c r="AE118" s="68">
        <f>'TRA_Inv EU28'!AE118-'TRA_Inv UK'!AE118</f>
        <v>0</v>
      </c>
      <c r="AF118" s="68">
        <f>'TRA_Inv EU28'!AF118-'TRA_Inv UK'!AF118</f>
        <v>0</v>
      </c>
      <c r="AG118" s="68">
        <f>'TRA_Inv EU28'!AG118-'TRA_Inv UK'!AG118</f>
        <v>0</v>
      </c>
      <c r="AH118" s="68">
        <f>'TRA_Inv EU28'!AH118-'TRA_Inv UK'!AH118</f>
        <v>0</v>
      </c>
      <c r="AI118" s="68">
        <f>'TRA_Inv EU28'!AI118-'TRA_Inv UK'!AI118</f>
        <v>0</v>
      </c>
      <c r="AJ118" s="68">
        <f>'TRA_Inv EU28'!AJ118-'TRA_Inv UK'!AJ118</f>
        <v>0</v>
      </c>
      <c r="AK118" s="68">
        <f>'TRA_Inv EU28'!AK118-'TRA_Inv UK'!AK118</f>
        <v>0</v>
      </c>
      <c r="AL118" s="68">
        <f>'TRA_Inv EU28'!AL118-'TRA_Inv UK'!AL118</f>
        <v>0</v>
      </c>
      <c r="AM118" s="68">
        <f>'TRA_Inv EU28'!AM118-'TRA_Inv UK'!AM118</f>
        <v>0</v>
      </c>
      <c r="AN118" s="68">
        <f>'TRA_Inv EU28'!AN118-'TRA_Inv UK'!AN118</f>
        <v>0</v>
      </c>
      <c r="AO118" s="68">
        <f>'TRA_Inv EU28'!AO118-'TRA_Inv UK'!AO118</f>
        <v>0</v>
      </c>
      <c r="AP118" s="68">
        <f>'TRA_Inv EU28'!AP118-'TRA_Inv UK'!AP118</f>
        <v>0</v>
      </c>
      <c r="AQ118" s="68">
        <f>'TRA_Inv EU28'!AQ118-'TRA_Inv UK'!AQ118</f>
        <v>0</v>
      </c>
      <c r="AR118" s="68">
        <f>'TRA_Inv EU28'!AR118-'TRA_Inv UK'!AR118</f>
        <v>0</v>
      </c>
      <c r="AS118" s="68">
        <f>'TRA_Inv EU28'!AS118-'TRA_Inv UK'!AS118</f>
        <v>0</v>
      </c>
      <c r="AT118" s="68">
        <f>'TRA_Inv EU28'!AT118-'TRA_Inv UK'!AT118</f>
        <v>0</v>
      </c>
      <c r="AU118" s="68">
        <f>'TRA_Inv EU28'!AU118-'TRA_Inv UK'!AU118</f>
        <v>0</v>
      </c>
      <c r="AV118" s="68">
        <f>'TRA_Inv EU28'!AV118-'TRA_Inv UK'!AV118</f>
        <v>0</v>
      </c>
      <c r="AW118" s="68">
        <f>'TRA_Inv EU28'!AW118-'TRA_Inv UK'!AW118</f>
        <v>0</v>
      </c>
      <c r="AX118" s="68">
        <f>'TRA_Inv EU28'!AX118-'TRA_Inv UK'!AX118</f>
        <v>0</v>
      </c>
      <c r="AY118" s="68">
        <f>'TRA_Inv EU28'!AY118-'TRA_Inv UK'!AY118</f>
        <v>0</v>
      </c>
      <c r="AZ118" s="68">
        <f>'TRA_Inv EU28'!AZ118-'TRA_Inv UK'!AZ118</f>
        <v>0</v>
      </c>
    </row>
    <row r="119" spans="1:52" hidden="1" x14ac:dyDescent="0.35">
      <c r="A119" s="69"/>
      <c r="B119" s="70"/>
      <c r="C119" s="70">
        <f>'TRA_Inv EU28'!C119-'TRA_Inv UK'!C119</f>
        <v>0</v>
      </c>
      <c r="D119" s="70">
        <f>'TRA_Inv EU28'!D119-'TRA_Inv UK'!D119</f>
        <v>0</v>
      </c>
      <c r="E119" s="70">
        <f>'TRA_Inv EU28'!E119-'TRA_Inv UK'!E119</f>
        <v>0</v>
      </c>
      <c r="F119" s="70">
        <f>'TRA_Inv EU28'!F119-'TRA_Inv UK'!F119</f>
        <v>0</v>
      </c>
      <c r="G119" s="70">
        <f>'TRA_Inv EU28'!G119-'TRA_Inv UK'!G119</f>
        <v>0</v>
      </c>
      <c r="H119" s="70">
        <f>'TRA_Inv EU28'!H119-'TRA_Inv UK'!H119</f>
        <v>0</v>
      </c>
      <c r="I119" s="70">
        <f>'TRA_Inv EU28'!I119-'TRA_Inv UK'!I119</f>
        <v>0</v>
      </c>
      <c r="J119" s="70">
        <f>'TRA_Inv EU28'!J119-'TRA_Inv UK'!J119</f>
        <v>0</v>
      </c>
      <c r="K119" s="70">
        <f>'TRA_Inv EU28'!K119-'TRA_Inv UK'!K119</f>
        <v>0</v>
      </c>
      <c r="L119" s="70">
        <f>'TRA_Inv EU28'!L119-'TRA_Inv UK'!L119</f>
        <v>0</v>
      </c>
      <c r="M119" s="70">
        <f>'TRA_Inv EU28'!M119-'TRA_Inv UK'!M119</f>
        <v>0</v>
      </c>
      <c r="N119" s="70">
        <f>'TRA_Inv EU28'!N119-'TRA_Inv UK'!N119</f>
        <v>0</v>
      </c>
      <c r="O119" s="70">
        <f>'TRA_Inv EU28'!O119-'TRA_Inv UK'!O119</f>
        <v>0</v>
      </c>
      <c r="P119" s="70">
        <f>'TRA_Inv EU28'!P119-'TRA_Inv UK'!P119</f>
        <v>0</v>
      </c>
      <c r="Q119" s="70">
        <f>'TRA_Inv EU28'!Q119-'TRA_Inv UK'!Q119</f>
        <v>0</v>
      </c>
      <c r="R119" s="70">
        <f>'TRA_Inv EU28'!R119-'TRA_Inv UK'!R119</f>
        <v>0</v>
      </c>
      <c r="S119" s="70">
        <f>'TRA_Inv EU28'!S119-'TRA_Inv UK'!S119</f>
        <v>0</v>
      </c>
      <c r="T119" s="70">
        <f>'TRA_Inv EU28'!T119-'TRA_Inv UK'!T119</f>
        <v>0</v>
      </c>
      <c r="U119" s="70">
        <f>'TRA_Inv EU28'!U119-'TRA_Inv UK'!U119</f>
        <v>0</v>
      </c>
      <c r="V119" s="70">
        <f>'TRA_Inv EU28'!V119-'TRA_Inv UK'!V119</f>
        <v>0</v>
      </c>
      <c r="W119" s="70">
        <f>'TRA_Inv EU28'!W119-'TRA_Inv UK'!W119</f>
        <v>0</v>
      </c>
      <c r="X119" s="70">
        <f>'TRA_Inv EU28'!X119-'TRA_Inv UK'!X119</f>
        <v>0</v>
      </c>
      <c r="Y119" s="70">
        <f>'TRA_Inv EU28'!Y119-'TRA_Inv UK'!Y119</f>
        <v>0</v>
      </c>
      <c r="Z119" s="70">
        <f>'TRA_Inv EU28'!Z119-'TRA_Inv UK'!Z119</f>
        <v>0</v>
      </c>
      <c r="AA119" s="70">
        <f>'TRA_Inv EU28'!AA119-'TRA_Inv UK'!AA119</f>
        <v>0</v>
      </c>
      <c r="AB119" s="70">
        <f>'TRA_Inv EU28'!AB119-'TRA_Inv UK'!AB119</f>
        <v>0</v>
      </c>
      <c r="AC119" s="70">
        <f>'TRA_Inv EU28'!AC119-'TRA_Inv UK'!AC119</f>
        <v>0</v>
      </c>
      <c r="AD119" s="70">
        <f>'TRA_Inv EU28'!AD119-'TRA_Inv UK'!AD119</f>
        <v>0</v>
      </c>
      <c r="AE119" s="70">
        <f>'TRA_Inv EU28'!AE119-'TRA_Inv UK'!AE119</f>
        <v>0</v>
      </c>
      <c r="AF119" s="70">
        <f>'TRA_Inv EU28'!AF119-'TRA_Inv UK'!AF119</f>
        <v>0</v>
      </c>
      <c r="AG119" s="70">
        <f>'TRA_Inv EU28'!AG119-'TRA_Inv UK'!AG119</f>
        <v>0</v>
      </c>
      <c r="AH119" s="70">
        <f>'TRA_Inv EU28'!AH119-'TRA_Inv UK'!AH119</f>
        <v>0</v>
      </c>
      <c r="AI119" s="70">
        <f>'TRA_Inv EU28'!AI119-'TRA_Inv UK'!AI119</f>
        <v>0</v>
      </c>
      <c r="AJ119" s="70">
        <f>'TRA_Inv EU28'!AJ119-'TRA_Inv UK'!AJ119</f>
        <v>0</v>
      </c>
      <c r="AK119" s="70">
        <f>'TRA_Inv EU28'!AK119-'TRA_Inv UK'!AK119</f>
        <v>0</v>
      </c>
      <c r="AL119" s="70">
        <f>'TRA_Inv EU28'!AL119-'TRA_Inv UK'!AL119</f>
        <v>0</v>
      </c>
      <c r="AM119" s="70">
        <f>'TRA_Inv EU28'!AM119-'TRA_Inv UK'!AM119</f>
        <v>0</v>
      </c>
      <c r="AN119" s="70">
        <f>'TRA_Inv EU28'!AN119-'TRA_Inv UK'!AN119</f>
        <v>0</v>
      </c>
      <c r="AO119" s="70">
        <f>'TRA_Inv EU28'!AO119-'TRA_Inv UK'!AO119</f>
        <v>0</v>
      </c>
      <c r="AP119" s="70">
        <f>'TRA_Inv EU28'!AP119-'TRA_Inv UK'!AP119</f>
        <v>0</v>
      </c>
      <c r="AQ119" s="70">
        <f>'TRA_Inv EU28'!AQ119-'TRA_Inv UK'!AQ119</f>
        <v>0</v>
      </c>
      <c r="AR119" s="70">
        <f>'TRA_Inv EU28'!AR119-'TRA_Inv UK'!AR119</f>
        <v>0</v>
      </c>
      <c r="AS119" s="70">
        <f>'TRA_Inv EU28'!AS119-'TRA_Inv UK'!AS119</f>
        <v>0</v>
      </c>
      <c r="AT119" s="70">
        <f>'TRA_Inv EU28'!AT119-'TRA_Inv UK'!AT119</f>
        <v>0</v>
      </c>
      <c r="AU119" s="70">
        <f>'TRA_Inv EU28'!AU119-'TRA_Inv UK'!AU119</f>
        <v>0</v>
      </c>
      <c r="AV119" s="70">
        <f>'TRA_Inv EU28'!AV119-'TRA_Inv UK'!AV119</f>
        <v>0</v>
      </c>
      <c r="AW119" s="70">
        <f>'TRA_Inv EU28'!AW119-'TRA_Inv UK'!AW119</f>
        <v>0</v>
      </c>
      <c r="AX119" s="70">
        <f>'TRA_Inv EU28'!AX119-'TRA_Inv UK'!AX119</f>
        <v>0</v>
      </c>
      <c r="AY119" s="70">
        <f>'TRA_Inv EU28'!AY119-'TRA_Inv UK'!AY119</f>
        <v>0</v>
      </c>
      <c r="AZ119" s="70">
        <f>'TRA_Inv EU28'!AZ119-'TRA_Inv UK'!AZ119</f>
        <v>0</v>
      </c>
    </row>
    <row r="120" spans="1:52" hidden="1" x14ac:dyDescent="0.35">
      <c r="A120" s="69"/>
      <c r="B120" s="70"/>
      <c r="C120" s="70">
        <f>'TRA_Inv EU28'!C120-'TRA_Inv UK'!C120</f>
        <v>0</v>
      </c>
      <c r="D120" s="70">
        <f>'TRA_Inv EU28'!D120-'TRA_Inv UK'!D120</f>
        <v>0</v>
      </c>
      <c r="E120" s="70">
        <f>'TRA_Inv EU28'!E120-'TRA_Inv UK'!E120</f>
        <v>0</v>
      </c>
      <c r="F120" s="70">
        <f>'TRA_Inv EU28'!F120-'TRA_Inv UK'!F120</f>
        <v>0</v>
      </c>
      <c r="G120" s="70">
        <f>'TRA_Inv EU28'!G120-'TRA_Inv UK'!G120</f>
        <v>0</v>
      </c>
      <c r="H120" s="70">
        <f>'TRA_Inv EU28'!H120-'TRA_Inv UK'!H120</f>
        <v>0</v>
      </c>
      <c r="I120" s="70">
        <f>'TRA_Inv EU28'!I120-'TRA_Inv UK'!I120</f>
        <v>0</v>
      </c>
      <c r="J120" s="70">
        <f>'TRA_Inv EU28'!J120-'TRA_Inv UK'!J120</f>
        <v>0</v>
      </c>
      <c r="K120" s="70">
        <f>'TRA_Inv EU28'!K120-'TRA_Inv UK'!K120</f>
        <v>0</v>
      </c>
      <c r="L120" s="70">
        <f>'TRA_Inv EU28'!L120-'TRA_Inv UK'!L120</f>
        <v>0</v>
      </c>
      <c r="M120" s="70">
        <f>'TRA_Inv EU28'!M120-'TRA_Inv UK'!M120</f>
        <v>0</v>
      </c>
      <c r="N120" s="70">
        <f>'TRA_Inv EU28'!N120-'TRA_Inv UK'!N120</f>
        <v>0</v>
      </c>
      <c r="O120" s="70">
        <f>'TRA_Inv EU28'!O120-'TRA_Inv UK'!O120</f>
        <v>0</v>
      </c>
      <c r="P120" s="70">
        <f>'TRA_Inv EU28'!P120-'TRA_Inv UK'!P120</f>
        <v>0</v>
      </c>
      <c r="Q120" s="70">
        <f>'TRA_Inv EU28'!Q120-'TRA_Inv UK'!Q120</f>
        <v>0</v>
      </c>
      <c r="R120" s="70">
        <f>'TRA_Inv EU28'!R120-'TRA_Inv UK'!R120</f>
        <v>0</v>
      </c>
      <c r="S120" s="70">
        <f>'TRA_Inv EU28'!S120-'TRA_Inv UK'!S120</f>
        <v>0</v>
      </c>
      <c r="T120" s="70">
        <f>'TRA_Inv EU28'!T120-'TRA_Inv UK'!T120</f>
        <v>0</v>
      </c>
      <c r="U120" s="70">
        <f>'TRA_Inv EU28'!U120-'TRA_Inv UK'!U120</f>
        <v>0</v>
      </c>
      <c r="V120" s="70">
        <f>'TRA_Inv EU28'!V120-'TRA_Inv UK'!V120</f>
        <v>0</v>
      </c>
      <c r="W120" s="70">
        <f>'TRA_Inv EU28'!W120-'TRA_Inv UK'!W120</f>
        <v>0</v>
      </c>
      <c r="X120" s="70">
        <f>'TRA_Inv EU28'!X120-'TRA_Inv UK'!X120</f>
        <v>0</v>
      </c>
      <c r="Y120" s="70">
        <f>'TRA_Inv EU28'!Y120-'TRA_Inv UK'!Y120</f>
        <v>0</v>
      </c>
      <c r="Z120" s="70">
        <f>'TRA_Inv EU28'!Z120-'TRA_Inv UK'!Z120</f>
        <v>0</v>
      </c>
      <c r="AA120" s="70">
        <f>'TRA_Inv EU28'!AA120-'TRA_Inv UK'!AA120</f>
        <v>0</v>
      </c>
      <c r="AB120" s="70">
        <f>'TRA_Inv EU28'!AB120-'TRA_Inv UK'!AB120</f>
        <v>0</v>
      </c>
      <c r="AC120" s="70">
        <f>'TRA_Inv EU28'!AC120-'TRA_Inv UK'!AC120</f>
        <v>0</v>
      </c>
      <c r="AD120" s="70">
        <f>'TRA_Inv EU28'!AD120-'TRA_Inv UK'!AD120</f>
        <v>0</v>
      </c>
      <c r="AE120" s="70">
        <f>'TRA_Inv EU28'!AE120-'TRA_Inv UK'!AE120</f>
        <v>0</v>
      </c>
      <c r="AF120" s="70">
        <f>'TRA_Inv EU28'!AF120-'TRA_Inv UK'!AF120</f>
        <v>0</v>
      </c>
      <c r="AG120" s="70">
        <f>'TRA_Inv EU28'!AG120-'TRA_Inv UK'!AG120</f>
        <v>0</v>
      </c>
      <c r="AH120" s="70">
        <f>'TRA_Inv EU28'!AH120-'TRA_Inv UK'!AH120</f>
        <v>0</v>
      </c>
      <c r="AI120" s="70">
        <f>'TRA_Inv EU28'!AI120-'TRA_Inv UK'!AI120</f>
        <v>0</v>
      </c>
      <c r="AJ120" s="70">
        <f>'TRA_Inv EU28'!AJ120-'TRA_Inv UK'!AJ120</f>
        <v>0</v>
      </c>
      <c r="AK120" s="70">
        <f>'TRA_Inv EU28'!AK120-'TRA_Inv UK'!AK120</f>
        <v>0</v>
      </c>
      <c r="AL120" s="70">
        <f>'TRA_Inv EU28'!AL120-'TRA_Inv UK'!AL120</f>
        <v>0</v>
      </c>
      <c r="AM120" s="70">
        <f>'TRA_Inv EU28'!AM120-'TRA_Inv UK'!AM120</f>
        <v>0</v>
      </c>
      <c r="AN120" s="70">
        <f>'TRA_Inv EU28'!AN120-'TRA_Inv UK'!AN120</f>
        <v>0</v>
      </c>
      <c r="AO120" s="70">
        <f>'TRA_Inv EU28'!AO120-'TRA_Inv UK'!AO120</f>
        <v>0</v>
      </c>
      <c r="AP120" s="70">
        <f>'TRA_Inv EU28'!AP120-'TRA_Inv UK'!AP120</f>
        <v>0</v>
      </c>
      <c r="AQ120" s="70">
        <f>'TRA_Inv EU28'!AQ120-'TRA_Inv UK'!AQ120</f>
        <v>0</v>
      </c>
      <c r="AR120" s="70">
        <f>'TRA_Inv EU28'!AR120-'TRA_Inv UK'!AR120</f>
        <v>0</v>
      </c>
      <c r="AS120" s="70">
        <f>'TRA_Inv EU28'!AS120-'TRA_Inv UK'!AS120</f>
        <v>0</v>
      </c>
      <c r="AT120" s="70">
        <f>'TRA_Inv EU28'!AT120-'TRA_Inv UK'!AT120</f>
        <v>0</v>
      </c>
      <c r="AU120" s="70">
        <f>'TRA_Inv EU28'!AU120-'TRA_Inv UK'!AU120</f>
        <v>0</v>
      </c>
      <c r="AV120" s="70">
        <f>'TRA_Inv EU28'!AV120-'TRA_Inv UK'!AV120</f>
        <v>0</v>
      </c>
      <c r="AW120" s="70">
        <f>'TRA_Inv EU28'!AW120-'TRA_Inv UK'!AW120</f>
        <v>0</v>
      </c>
      <c r="AX120" s="70">
        <f>'TRA_Inv EU28'!AX120-'TRA_Inv UK'!AX120</f>
        <v>0</v>
      </c>
      <c r="AY120" s="70">
        <f>'TRA_Inv EU28'!AY120-'TRA_Inv UK'!AY120</f>
        <v>0</v>
      </c>
      <c r="AZ120" s="70">
        <f>'TRA_Inv EU28'!AZ120-'TRA_Inv UK'!AZ120</f>
        <v>0</v>
      </c>
    </row>
    <row r="121" spans="1:52" hidden="1" x14ac:dyDescent="0.35">
      <c r="A121" s="69"/>
      <c r="B121" s="70"/>
      <c r="C121" s="70">
        <f>'TRA_Inv EU28'!C121-'TRA_Inv UK'!C121</f>
        <v>0</v>
      </c>
      <c r="D121" s="70">
        <f>'TRA_Inv EU28'!D121-'TRA_Inv UK'!D121</f>
        <v>0</v>
      </c>
      <c r="E121" s="70">
        <f>'TRA_Inv EU28'!E121-'TRA_Inv UK'!E121</f>
        <v>0</v>
      </c>
      <c r="F121" s="70">
        <f>'TRA_Inv EU28'!F121-'TRA_Inv UK'!F121</f>
        <v>0</v>
      </c>
      <c r="G121" s="70">
        <f>'TRA_Inv EU28'!G121-'TRA_Inv UK'!G121</f>
        <v>0</v>
      </c>
      <c r="H121" s="70">
        <f>'TRA_Inv EU28'!H121-'TRA_Inv UK'!H121</f>
        <v>0</v>
      </c>
      <c r="I121" s="70">
        <f>'TRA_Inv EU28'!I121-'TRA_Inv UK'!I121</f>
        <v>0</v>
      </c>
      <c r="J121" s="70">
        <f>'TRA_Inv EU28'!J121-'TRA_Inv UK'!J121</f>
        <v>0</v>
      </c>
      <c r="K121" s="70">
        <f>'TRA_Inv EU28'!K121-'TRA_Inv UK'!K121</f>
        <v>0</v>
      </c>
      <c r="L121" s="70">
        <f>'TRA_Inv EU28'!L121-'TRA_Inv UK'!L121</f>
        <v>0</v>
      </c>
      <c r="M121" s="70">
        <f>'TRA_Inv EU28'!M121-'TRA_Inv UK'!M121</f>
        <v>0</v>
      </c>
      <c r="N121" s="70">
        <f>'TRA_Inv EU28'!N121-'TRA_Inv UK'!N121</f>
        <v>0</v>
      </c>
      <c r="O121" s="70">
        <f>'TRA_Inv EU28'!O121-'TRA_Inv UK'!O121</f>
        <v>0</v>
      </c>
      <c r="P121" s="70">
        <f>'TRA_Inv EU28'!P121-'TRA_Inv UK'!P121</f>
        <v>0</v>
      </c>
      <c r="Q121" s="70">
        <f>'TRA_Inv EU28'!Q121-'TRA_Inv UK'!Q121</f>
        <v>0</v>
      </c>
      <c r="R121" s="70">
        <f>'TRA_Inv EU28'!R121-'TRA_Inv UK'!R121</f>
        <v>0</v>
      </c>
      <c r="S121" s="70">
        <f>'TRA_Inv EU28'!S121-'TRA_Inv UK'!S121</f>
        <v>0</v>
      </c>
      <c r="T121" s="70">
        <f>'TRA_Inv EU28'!T121-'TRA_Inv UK'!T121</f>
        <v>0</v>
      </c>
      <c r="U121" s="70">
        <f>'TRA_Inv EU28'!U121-'TRA_Inv UK'!U121</f>
        <v>0</v>
      </c>
      <c r="V121" s="70">
        <f>'TRA_Inv EU28'!V121-'TRA_Inv UK'!V121</f>
        <v>0</v>
      </c>
      <c r="W121" s="70">
        <f>'TRA_Inv EU28'!W121-'TRA_Inv UK'!W121</f>
        <v>0</v>
      </c>
      <c r="X121" s="70">
        <f>'TRA_Inv EU28'!X121-'TRA_Inv UK'!X121</f>
        <v>0</v>
      </c>
      <c r="Y121" s="70">
        <f>'TRA_Inv EU28'!Y121-'TRA_Inv UK'!Y121</f>
        <v>0</v>
      </c>
      <c r="Z121" s="70">
        <f>'TRA_Inv EU28'!Z121-'TRA_Inv UK'!Z121</f>
        <v>0</v>
      </c>
      <c r="AA121" s="70">
        <f>'TRA_Inv EU28'!AA121-'TRA_Inv UK'!AA121</f>
        <v>0</v>
      </c>
      <c r="AB121" s="70">
        <f>'TRA_Inv EU28'!AB121-'TRA_Inv UK'!AB121</f>
        <v>0</v>
      </c>
      <c r="AC121" s="70">
        <f>'TRA_Inv EU28'!AC121-'TRA_Inv UK'!AC121</f>
        <v>0</v>
      </c>
      <c r="AD121" s="70">
        <f>'TRA_Inv EU28'!AD121-'TRA_Inv UK'!AD121</f>
        <v>0</v>
      </c>
      <c r="AE121" s="70">
        <f>'TRA_Inv EU28'!AE121-'TRA_Inv UK'!AE121</f>
        <v>0</v>
      </c>
      <c r="AF121" s="70">
        <f>'TRA_Inv EU28'!AF121-'TRA_Inv UK'!AF121</f>
        <v>0</v>
      </c>
      <c r="AG121" s="70">
        <f>'TRA_Inv EU28'!AG121-'TRA_Inv UK'!AG121</f>
        <v>0</v>
      </c>
      <c r="AH121" s="70">
        <f>'TRA_Inv EU28'!AH121-'TRA_Inv UK'!AH121</f>
        <v>0</v>
      </c>
      <c r="AI121" s="70">
        <f>'TRA_Inv EU28'!AI121-'TRA_Inv UK'!AI121</f>
        <v>0</v>
      </c>
      <c r="AJ121" s="70">
        <f>'TRA_Inv EU28'!AJ121-'TRA_Inv UK'!AJ121</f>
        <v>0</v>
      </c>
      <c r="AK121" s="70">
        <f>'TRA_Inv EU28'!AK121-'TRA_Inv UK'!AK121</f>
        <v>0</v>
      </c>
      <c r="AL121" s="70">
        <f>'TRA_Inv EU28'!AL121-'TRA_Inv UK'!AL121</f>
        <v>0</v>
      </c>
      <c r="AM121" s="70">
        <f>'TRA_Inv EU28'!AM121-'TRA_Inv UK'!AM121</f>
        <v>0</v>
      </c>
      <c r="AN121" s="70">
        <f>'TRA_Inv EU28'!AN121-'TRA_Inv UK'!AN121</f>
        <v>0</v>
      </c>
      <c r="AO121" s="70">
        <f>'TRA_Inv EU28'!AO121-'TRA_Inv UK'!AO121</f>
        <v>0</v>
      </c>
      <c r="AP121" s="70">
        <f>'TRA_Inv EU28'!AP121-'TRA_Inv UK'!AP121</f>
        <v>0</v>
      </c>
      <c r="AQ121" s="70">
        <f>'TRA_Inv EU28'!AQ121-'TRA_Inv UK'!AQ121</f>
        <v>0</v>
      </c>
      <c r="AR121" s="70">
        <f>'TRA_Inv EU28'!AR121-'TRA_Inv UK'!AR121</f>
        <v>0</v>
      </c>
      <c r="AS121" s="70">
        <f>'TRA_Inv EU28'!AS121-'TRA_Inv UK'!AS121</f>
        <v>0</v>
      </c>
      <c r="AT121" s="70">
        <f>'TRA_Inv EU28'!AT121-'TRA_Inv UK'!AT121</f>
        <v>0</v>
      </c>
      <c r="AU121" s="70">
        <f>'TRA_Inv EU28'!AU121-'TRA_Inv UK'!AU121</f>
        <v>0</v>
      </c>
      <c r="AV121" s="70">
        <f>'TRA_Inv EU28'!AV121-'TRA_Inv UK'!AV121</f>
        <v>0</v>
      </c>
      <c r="AW121" s="70">
        <f>'TRA_Inv EU28'!AW121-'TRA_Inv UK'!AW121</f>
        <v>0</v>
      </c>
      <c r="AX121" s="70">
        <f>'TRA_Inv EU28'!AX121-'TRA_Inv UK'!AX121</f>
        <v>0</v>
      </c>
      <c r="AY121" s="70">
        <f>'TRA_Inv EU28'!AY121-'TRA_Inv UK'!AY121</f>
        <v>0</v>
      </c>
      <c r="AZ121" s="70">
        <f>'TRA_Inv EU28'!AZ121-'TRA_Inv UK'!AZ121</f>
        <v>0</v>
      </c>
    </row>
    <row r="122" spans="1:52" hidden="1" x14ac:dyDescent="0.35">
      <c r="A122" s="69"/>
      <c r="B122" s="70"/>
      <c r="C122" s="70">
        <f>'TRA_Inv EU28'!C122-'TRA_Inv UK'!C122</f>
        <v>0</v>
      </c>
      <c r="D122" s="70">
        <f>'TRA_Inv EU28'!D122-'TRA_Inv UK'!D122</f>
        <v>0</v>
      </c>
      <c r="E122" s="70">
        <f>'TRA_Inv EU28'!E122-'TRA_Inv UK'!E122</f>
        <v>0</v>
      </c>
      <c r="F122" s="70">
        <f>'TRA_Inv EU28'!F122-'TRA_Inv UK'!F122</f>
        <v>0</v>
      </c>
      <c r="G122" s="70">
        <f>'TRA_Inv EU28'!G122-'TRA_Inv UK'!G122</f>
        <v>0</v>
      </c>
      <c r="H122" s="70">
        <f>'TRA_Inv EU28'!H122-'TRA_Inv UK'!H122</f>
        <v>0</v>
      </c>
      <c r="I122" s="70">
        <f>'TRA_Inv EU28'!I122-'TRA_Inv UK'!I122</f>
        <v>0</v>
      </c>
      <c r="J122" s="70">
        <f>'TRA_Inv EU28'!J122-'TRA_Inv UK'!J122</f>
        <v>0</v>
      </c>
      <c r="K122" s="70">
        <f>'TRA_Inv EU28'!K122-'TRA_Inv UK'!K122</f>
        <v>0</v>
      </c>
      <c r="L122" s="70">
        <f>'TRA_Inv EU28'!L122-'TRA_Inv UK'!L122</f>
        <v>0</v>
      </c>
      <c r="M122" s="70">
        <f>'TRA_Inv EU28'!M122-'TRA_Inv UK'!M122</f>
        <v>0</v>
      </c>
      <c r="N122" s="70">
        <f>'TRA_Inv EU28'!N122-'TRA_Inv UK'!N122</f>
        <v>0</v>
      </c>
      <c r="O122" s="70">
        <f>'TRA_Inv EU28'!O122-'TRA_Inv UK'!O122</f>
        <v>0</v>
      </c>
      <c r="P122" s="70">
        <f>'TRA_Inv EU28'!P122-'TRA_Inv UK'!P122</f>
        <v>0</v>
      </c>
      <c r="Q122" s="70">
        <f>'TRA_Inv EU28'!Q122-'TRA_Inv UK'!Q122</f>
        <v>0</v>
      </c>
      <c r="R122" s="70">
        <f>'TRA_Inv EU28'!R122-'TRA_Inv UK'!R122</f>
        <v>0</v>
      </c>
      <c r="S122" s="70">
        <f>'TRA_Inv EU28'!S122-'TRA_Inv UK'!S122</f>
        <v>0</v>
      </c>
      <c r="T122" s="70">
        <f>'TRA_Inv EU28'!T122-'TRA_Inv UK'!T122</f>
        <v>0</v>
      </c>
      <c r="U122" s="70">
        <f>'TRA_Inv EU28'!U122-'TRA_Inv UK'!U122</f>
        <v>0</v>
      </c>
      <c r="V122" s="70">
        <f>'TRA_Inv EU28'!V122-'TRA_Inv UK'!V122</f>
        <v>0</v>
      </c>
      <c r="W122" s="70">
        <f>'TRA_Inv EU28'!W122-'TRA_Inv UK'!W122</f>
        <v>0</v>
      </c>
      <c r="X122" s="70">
        <f>'TRA_Inv EU28'!X122-'TRA_Inv UK'!X122</f>
        <v>0</v>
      </c>
      <c r="Y122" s="70">
        <f>'TRA_Inv EU28'!Y122-'TRA_Inv UK'!Y122</f>
        <v>0</v>
      </c>
      <c r="Z122" s="70">
        <f>'TRA_Inv EU28'!Z122-'TRA_Inv UK'!Z122</f>
        <v>0</v>
      </c>
      <c r="AA122" s="70">
        <f>'TRA_Inv EU28'!AA122-'TRA_Inv UK'!AA122</f>
        <v>0</v>
      </c>
      <c r="AB122" s="70">
        <f>'TRA_Inv EU28'!AB122-'TRA_Inv UK'!AB122</f>
        <v>0</v>
      </c>
      <c r="AC122" s="70">
        <f>'TRA_Inv EU28'!AC122-'TRA_Inv UK'!AC122</f>
        <v>0</v>
      </c>
      <c r="AD122" s="70">
        <f>'TRA_Inv EU28'!AD122-'TRA_Inv UK'!AD122</f>
        <v>0</v>
      </c>
      <c r="AE122" s="70">
        <f>'TRA_Inv EU28'!AE122-'TRA_Inv UK'!AE122</f>
        <v>0</v>
      </c>
      <c r="AF122" s="70">
        <f>'TRA_Inv EU28'!AF122-'TRA_Inv UK'!AF122</f>
        <v>0</v>
      </c>
      <c r="AG122" s="70">
        <f>'TRA_Inv EU28'!AG122-'TRA_Inv UK'!AG122</f>
        <v>0</v>
      </c>
      <c r="AH122" s="70">
        <f>'TRA_Inv EU28'!AH122-'TRA_Inv UK'!AH122</f>
        <v>0</v>
      </c>
      <c r="AI122" s="70">
        <f>'TRA_Inv EU28'!AI122-'TRA_Inv UK'!AI122</f>
        <v>0</v>
      </c>
      <c r="AJ122" s="70">
        <f>'TRA_Inv EU28'!AJ122-'TRA_Inv UK'!AJ122</f>
        <v>0</v>
      </c>
      <c r="AK122" s="70">
        <f>'TRA_Inv EU28'!AK122-'TRA_Inv UK'!AK122</f>
        <v>0</v>
      </c>
      <c r="AL122" s="70">
        <f>'TRA_Inv EU28'!AL122-'TRA_Inv UK'!AL122</f>
        <v>0</v>
      </c>
      <c r="AM122" s="70">
        <f>'TRA_Inv EU28'!AM122-'TRA_Inv UK'!AM122</f>
        <v>0</v>
      </c>
      <c r="AN122" s="70">
        <f>'TRA_Inv EU28'!AN122-'TRA_Inv UK'!AN122</f>
        <v>0</v>
      </c>
      <c r="AO122" s="70">
        <f>'TRA_Inv EU28'!AO122-'TRA_Inv UK'!AO122</f>
        <v>0</v>
      </c>
      <c r="AP122" s="70">
        <f>'TRA_Inv EU28'!AP122-'TRA_Inv UK'!AP122</f>
        <v>0</v>
      </c>
      <c r="AQ122" s="70">
        <f>'TRA_Inv EU28'!AQ122-'TRA_Inv UK'!AQ122</f>
        <v>0</v>
      </c>
      <c r="AR122" s="70">
        <f>'TRA_Inv EU28'!AR122-'TRA_Inv UK'!AR122</f>
        <v>0</v>
      </c>
      <c r="AS122" s="70">
        <f>'TRA_Inv EU28'!AS122-'TRA_Inv UK'!AS122</f>
        <v>0</v>
      </c>
      <c r="AT122" s="70">
        <f>'TRA_Inv EU28'!AT122-'TRA_Inv UK'!AT122</f>
        <v>0</v>
      </c>
      <c r="AU122" s="70">
        <f>'TRA_Inv EU28'!AU122-'TRA_Inv UK'!AU122</f>
        <v>0</v>
      </c>
      <c r="AV122" s="70">
        <f>'TRA_Inv EU28'!AV122-'TRA_Inv UK'!AV122</f>
        <v>0</v>
      </c>
      <c r="AW122" s="70">
        <f>'TRA_Inv EU28'!AW122-'TRA_Inv UK'!AW122</f>
        <v>0</v>
      </c>
      <c r="AX122" s="70">
        <f>'TRA_Inv EU28'!AX122-'TRA_Inv UK'!AX122</f>
        <v>0</v>
      </c>
      <c r="AY122" s="70">
        <f>'TRA_Inv EU28'!AY122-'TRA_Inv UK'!AY122</f>
        <v>0</v>
      </c>
      <c r="AZ122" s="70">
        <f>'TRA_Inv EU28'!AZ122-'TRA_Inv UK'!AZ122</f>
        <v>0</v>
      </c>
    </row>
    <row r="123" spans="1:52" hidden="1" x14ac:dyDescent="0.35">
      <c r="A123" s="69"/>
      <c r="B123" s="70"/>
      <c r="C123" s="70">
        <f>'TRA_Inv EU28'!C123-'TRA_Inv UK'!C123</f>
        <v>0</v>
      </c>
      <c r="D123" s="70">
        <f>'TRA_Inv EU28'!D123-'TRA_Inv UK'!D123</f>
        <v>0</v>
      </c>
      <c r="E123" s="70">
        <f>'TRA_Inv EU28'!E123-'TRA_Inv UK'!E123</f>
        <v>0</v>
      </c>
      <c r="F123" s="70">
        <f>'TRA_Inv EU28'!F123-'TRA_Inv UK'!F123</f>
        <v>0</v>
      </c>
      <c r="G123" s="70">
        <f>'TRA_Inv EU28'!G123-'TRA_Inv UK'!G123</f>
        <v>0</v>
      </c>
      <c r="H123" s="70">
        <f>'TRA_Inv EU28'!H123-'TRA_Inv UK'!H123</f>
        <v>0</v>
      </c>
      <c r="I123" s="70">
        <f>'TRA_Inv EU28'!I123-'TRA_Inv UK'!I123</f>
        <v>0</v>
      </c>
      <c r="J123" s="70">
        <f>'TRA_Inv EU28'!J123-'TRA_Inv UK'!J123</f>
        <v>0</v>
      </c>
      <c r="K123" s="70">
        <f>'TRA_Inv EU28'!K123-'TRA_Inv UK'!K123</f>
        <v>0</v>
      </c>
      <c r="L123" s="70">
        <f>'TRA_Inv EU28'!L123-'TRA_Inv UK'!L123</f>
        <v>0</v>
      </c>
      <c r="M123" s="70">
        <f>'TRA_Inv EU28'!M123-'TRA_Inv UK'!M123</f>
        <v>0</v>
      </c>
      <c r="N123" s="70">
        <f>'TRA_Inv EU28'!N123-'TRA_Inv UK'!N123</f>
        <v>0</v>
      </c>
      <c r="O123" s="70">
        <f>'TRA_Inv EU28'!O123-'TRA_Inv UK'!O123</f>
        <v>0</v>
      </c>
      <c r="P123" s="70">
        <f>'TRA_Inv EU28'!P123-'TRA_Inv UK'!P123</f>
        <v>0</v>
      </c>
      <c r="Q123" s="70">
        <f>'TRA_Inv EU28'!Q123-'TRA_Inv UK'!Q123</f>
        <v>0</v>
      </c>
      <c r="R123" s="70">
        <f>'TRA_Inv EU28'!R123-'TRA_Inv UK'!R123</f>
        <v>0</v>
      </c>
      <c r="S123" s="70">
        <f>'TRA_Inv EU28'!S123-'TRA_Inv UK'!S123</f>
        <v>0</v>
      </c>
      <c r="T123" s="70">
        <f>'TRA_Inv EU28'!T123-'TRA_Inv UK'!T123</f>
        <v>0</v>
      </c>
      <c r="U123" s="70">
        <f>'TRA_Inv EU28'!U123-'TRA_Inv UK'!U123</f>
        <v>0</v>
      </c>
      <c r="V123" s="70">
        <f>'TRA_Inv EU28'!V123-'TRA_Inv UK'!V123</f>
        <v>0</v>
      </c>
      <c r="W123" s="70">
        <f>'TRA_Inv EU28'!W123-'TRA_Inv UK'!W123</f>
        <v>0</v>
      </c>
      <c r="X123" s="70">
        <f>'TRA_Inv EU28'!X123-'TRA_Inv UK'!X123</f>
        <v>0</v>
      </c>
      <c r="Y123" s="70">
        <f>'TRA_Inv EU28'!Y123-'TRA_Inv UK'!Y123</f>
        <v>0</v>
      </c>
      <c r="Z123" s="70">
        <f>'TRA_Inv EU28'!Z123-'TRA_Inv UK'!Z123</f>
        <v>0</v>
      </c>
      <c r="AA123" s="70">
        <f>'TRA_Inv EU28'!AA123-'TRA_Inv UK'!AA123</f>
        <v>0</v>
      </c>
      <c r="AB123" s="70">
        <f>'TRA_Inv EU28'!AB123-'TRA_Inv UK'!AB123</f>
        <v>0</v>
      </c>
      <c r="AC123" s="70">
        <f>'TRA_Inv EU28'!AC123-'TRA_Inv UK'!AC123</f>
        <v>0</v>
      </c>
      <c r="AD123" s="70">
        <f>'TRA_Inv EU28'!AD123-'TRA_Inv UK'!AD123</f>
        <v>0</v>
      </c>
      <c r="AE123" s="70">
        <f>'TRA_Inv EU28'!AE123-'TRA_Inv UK'!AE123</f>
        <v>0</v>
      </c>
      <c r="AF123" s="70">
        <f>'TRA_Inv EU28'!AF123-'TRA_Inv UK'!AF123</f>
        <v>0</v>
      </c>
      <c r="AG123" s="70">
        <f>'TRA_Inv EU28'!AG123-'TRA_Inv UK'!AG123</f>
        <v>0</v>
      </c>
      <c r="AH123" s="70">
        <f>'TRA_Inv EU28'!AH123-'TRA_Inv UK'!AH123</f>
        <v>0</v>
      </c>
      <c r="AI123" s="70">
        <f>'TRA_Inv EU28'!AI123-'TRA_Inv UK'!AI123</f>
        <v>0</v>
      </c>
      <c r="AJ123" s="70">
        <f>'TRA_Inv EU28'!AJ123-'TRA_Inv UK'!AJ123</f>
        <v>0</v>
      </c>
      <c r="AK123" s="70">
        <f>'TRA_Inv EU28'!AK123-'TRA_Inv UK'!AK123</f>
        <v>0</v>
      </c>
      <c r="AL123" s="70">
        <f>'TRA_Inv EU28'!AL123-'TRA_Inv UK'!AL123</f>
        <v>0</v>
      </c>
      <c r="AM123" s="70">
        <f>'TRA_Inv EU28'!AM123-'TRA_Inv UK'!AM123</f>
        <v>0</v>
      </c>
      <c r="AN123" s="70">
        <f>'TRA_Inv EU28'!AN123-'TRA_Inv UK'!AN123</f>
        <v>0</v>
      </c>
      <c r="AO123" s="70">
        <f>'TRA_Inv EU28'!AO123-'TRA_Inv UK'!AO123</f>
        <v>0</v>
      </c>
      <c r="AP123" s="70">
        <f>'TRA_Inv EU28'!AP123-'TRA_Inv UK'!AP123</f>
        <v>0</v>
      </c>
      <c r="AQ123" s="70">
        <f>'TRA_Inv EU28'!AQ123-'TRA_Inv UK'!AQ123</f>
        <v>0</v>
      </c>
      <c r="AR123" s="70">
        <f>'TRA_Inv EU28'!AR123-'TRA_Inv UK'!AR123</f>
        <v>0</v>
      </c>
      <c r="AS123" s="70">
        <f>'TRA_Inv EU28'!AS123-'TRA_Inv UK'!AS123</f>
        <v>0</v>
      </c>
      <c r="AT123" s="70">
        <f>'TRA_Inv EU28'!AT123-'TRA_Inv UK'!AT123</f>
        <v>0</v>
      </c>
      <c r="AU123" s="70">
        <f>'TRA_Inv EU28'!AU123-'TRA_Inv UK'!AU123</f>
        <v>0</v>
      </c>
      <c r="AV123" s="70">
        <f>'TRA_Inv EU28'!AV123-'TRA_Inv UK'!AV123</f>
        <v>0</v>
      </c>
      <c r="AW123" s="70">
        <f>'TRA_Inv EU28'!AW123-'TRA_Inv UK'!AW123</f>
        <v>0</v>
      </c>
      <c r="AX123" s="70">
        <f>'TRA_Inv EU28'!AX123-'TRA_Inv UK'!AX123</f>
        <v>0</v>
      </c>
      <c r="AY123" s="70">
        <f>'TRA_Inv EU28'!AY123-'TRA_Inv UK'!AY123</f>
        <v>0</v>
      </c>
      <c r="AZ123" s="70">
        <f>'TRA_Inv EU28'!AZ123-'TRA_Inv UK'!AZ123</f>
        <v>0</v>
      </c>
    </row>
    <row r="124" spans="1:52" hidden="1" x14ac:dyDescent="0.35">
      <c r="A124" s="69"/>
      <c r="B124" s="70"/>
      <c r="C124" s="70">
        <f>'TRA_Inv EU28'!C124-'TRA_Inv UK'!C124</f>
        <v>0</v>
      </c>
      <c r="D124" s="70">
        <f>'TRA_Inv EU28'!D124-'TRA_Inv UK'!D124</f>
        <v>0</v>
      </c>
      <c r="E124" s="70">
        <f>'TRA_Inv EU28'!E124-'TRA_Inv UK'!E124</f>
        <v>0</v>
      </c>
      <c r="F124" s="70">
        <f>'TRA_Inv EU28'!F124-'TRA_Inv UK'!F124</f>
        <v>0</v>
      </c>
      <c r="G124" s="70">
        <f>'TRA_Inv EU28'!G124-'TRA_Inv UK'!G124</f>
        <v>0</v>
      </c>
      <c r="H124" s="70">
        <f>'TRA_Inv EU28'!H124-'TRA_Inv UK'!H124</f>
        <v>0</v>
      </c>
      <c r="I124" s="70">
        <f>'TRA_Inv EU28'!I124-'TRA_Inv UK'!I124</f>
        <v>0</v>
      </c>
      <c r="J124" s="70">
        <f>'TRA_Inv EU28'!J124-'TRA_Inv UK'!J124</f>
        <v>0</v>
      </c>
      <c r="K124" s="70">
        <f>'TRA_Inv EU28'!K124-'TRA_Inv UK'!K124</f>
        <v>0</v>
      </c>
      <c r="L124" s="70">
        <f>'TRA_Inv EU28'!L124-'TRA_Inv UK'!L124</f>
        <v>0</v>
      </c>
      <c r="M124" s="70">
        <f>'TRA_Inv EU28'!M124-'TRA_Inv UK'!M124</f>
        <v>0</v>
      </c>
      <c r="N124" s="70">
        <f>'TRA_Inv EU28'!N124-'TRA_Inv UK'!N124</f>
        <v>0</v>
      </c>
      <c r="O124" s="70">
        <f>'TRA_Inv EU28'!O124-'TRA_Inv UK'!O124</f>
        <v>0</v>
      </c>
      <c r="P124" s="70">
        <f>'TRA_Inv EU28'!P124-'TRA_Inv UK'!P124</f>
        <v>0</v>
      </c>
      <c r="Q124" s="70">
        <f>'TRA_Inv EU28'!Q124-'TRA_Inv UK'!Q124</f>
        <v>0</v>
      </c>
      <c r="R124" s="70">
        <f>'TRA_Inv EU28'!R124-'TRA_Inv UK'!R124</f>
        <v>0</v>
      </c>
      <c r="S124" s="70">
        <f>'TRA_Inv EU28'!S124-'TRA_Inv UK'!S124</f>
        <v>0</v>
      </c>
      <c r="T124" s="70">
        <f>'TRA_Inv EU28'!T124-'TRA_Inv UK'!T124</f>
        <v>0</v>
      </c>
      <c r="U124" s="70">
        <f>'TRA_Inv EU28'!U124-'TRA_Inv UK'!U124</f>
        <v>0</v>
      </c>
      <c r="V124" s="70">
        <f>'TRA_Inv EU28'!V124-'TRA_Inv UK'!V124</f>
        <v>0</v>
      </c>
      <c r="W124" s="70">
        <f>'TRA_Inv EU28'!W124-'TRA_Inv UK'!W124</f>
        <v>0</v>
      </c>
      <c r="X124" s="70">
        <f>'TRA_Inv EU28'!X124-'TRA_Inv UK'!X124</f>
        <v>0</v>
      </c>
      <c r="Y124" s="70">
        <f>'TRA_Inv EU28'!Y124-'TRA_Inv UK'!Y124</f>
        <v>0</v>
      </c>
      <c r="Z124" s="70">
        <f>'TRA_Inv EU28'!Z124-'TRA_Inv UK'!Z124</f>
        <v>0</v>
      </c>
      <c r="AA124" s="70">
        <f>'TRA_Inv EU28'!AA124-'TRA_Inv UK'!AA124</f>
        <v>0</v>
      </c>
      <c r="AB124" s="70">
        <f>'TRA_Inv EU28'!AB124-'TRA_Inv UK'!AB124</f>
        <v>0</v>
      </c>
      <c r="AC124" s="70">
        <f>'TRA_Inv EU28'!AC124-'TRA_Inv UK'!AC124</f>
        <v>0</v>
      </c>
      <c r="AD124" s="70">
        <f>'TRA_Inv EU28'!AD124-'TRA_Inv UK'!AD124</f>
        <v>0</v>
      </c>
      <c r="AE124" s="70">
        <f>'TRA_Inv EU28'!AE124-'TRA_Inv UK'!AE124</f>
        <v>0</v>
      </c>
      <c r="AF124" s="70">
        <f>'TRA_Inv EU28'!AF124-'TRA_Inv UK'!AF124</f>
        <v>0</v>
      </c>
      <c r="AG124" s="70">
        <f>'TRA_Inv EU28'!AG124-'TRA_Inv UK'!AG124</f>
        <v>0</v>
      </c>
      <c r="AH124" s="70">
        <f>'TRA_Inv EU28'!AH124-'TRA_Inv UK'!AH124</f>
        <v>0</v>
      </c>
      <c r="AI124" s="70">
        <f>'TRA_Inv EU28'!AI124-'TRA_Inv UK'!AI124</f>
        <v>0</v>
      </c>
      <c r="AJ124" s="70">
        <f>'TRA_Inv EU28'!AJ124-'TRA_Inv UK'!AJ124</f>
        <v>0</v>
      </c>
      <c r="AK124" s="70">
        <f>'TRA_Inv EU28'!AK124-'TRA_Inv UK'!AK124</f>
        <v>0</v>
      </c>
      <c r="AL124" s="70">
        <f>'TRA_Inv EU28'!AL124-'TRA_Inv UK'!AL124</f>
        <v>0</v>
      </c>
      <c r="AM124" s="70">
        <f>'TRA_Inv EU28'!AM124-'TRA_Inv UK'!AM124</f>
        <v>0</v>
      </c>
      <c r="AN124" s="70">
        <f>'TRA_Inv EU28'!AN124-'TRA_Inv UK'!AN124</f>
        <v>0</v>
      </c>
      <c r="AO124" s="70">
        <f>'TRA_Inv EU28'!AO124-'TRA_Inv UK'!AO124</f>
        <v>0</v>
      </c>
      <c r="AP124" s="70">
        <f>'TRA_Inv EU28'!AP124-'TRA_Inv UK'!AP124</f>
        <v>0</v>
      </c>
      <c r="AQ124" s="70">
        <f>'TRA_Inv EU28'!AQ124-'TRA_Inv UK'!AQ124</f>
        <v>0</v>
      </c>
      <c r="AR124" s="70">
        <f>'TRA_Inv EU28'!AR124-'TRA_Inv UK'!AR124</f>
        <v>0</v>
      </c>
      <c r="AS124" s="70">
        <f>'TRA_Inv EU28'!AS124-'TRA_Inv UK'!AS124</f>
        <v>0</v>
      </c>
      <c r="AT124" s="70">
        <f>'TRA_Inv EU28'!AT124-'TRA_Inv UK'!AT124</f>
        <v>0</v>
      </c>
      <c r="AU124" s="70">
        <f>'TRA_Inv EU28'!AU124-'TRA_Inv UK'!AU124</f>
        <v>0</v>
      </c>
      <c r="AV124" s="70">
        <f>'TRA_Inv EU28'!AV124-'TRA_Inv UK'!AV124</f>
        <v>0</v>
      </c>
      <c r="AW124" s="70">
        <f>'TRA_Inv EU28'!AW124-'TRA_Inv UK'!AW124</f>
        <v>0</v>
      </c>
      <c r="AX124" s="70">
        <f>'TRA_Inv EU28'!AX124-'TRA_Inv UK'!AX124</f>
        <v>0</v>
      </c>
      <c r="AY124" s="70">
        <f>'TRA_Inv EU28'!AY124-'TRA_Inv UK'!AY124</f>
        <v>0</v>
      </c>
      <c r="AZ124" s="70">
        <f>'TRA_Inv EU28'!AZ124-'TRA_Inv UK'!AZ124</f>
        <v>0</v>
      </c>
    </row>
    <row r="125" spans="1:52" hidden="1" x14ac:dyDescent="0.35">
      <c r="A125" s="69"/>
      <c r="B125" s="70"/>
      <c r="C125" s="70">
        <f>'TRA_Inv EU28'!C125-'TRA_Inv UK'!C125</f>
        <v>0</v>
      </c>
      <c r="D125" s="70">
        <f>'TRA_Inv EU28'!D125-'TRA_Inv UK'!D125</f>
        <v>0</v>
      </c>
      <c r="E125" s="70">
        <f>'TRA_Inv EU28'!E125-'TRA_Inv UK'!E125</f>
        <v>0</v>
      </c>
      <c r="F125" s="70">
        <f>'TRA_Inv EU28'!F125-'TRA_Inv UK'!F125</f>
        <v>0</v>
      </c>
      <c r="G125" s="70">
        <f>'TRA_Inv EU28'!G125-'TRA_Inv UK'!G125</f>
        <v>0</v>
      </c>
      <c r="H125" s="70">
        <f>'TRA_Inv EU28'!H125-'TRA_Inv UK'!H125</f>
        <v>0</v>
      </c>
      <c r="I125" s="70">
        <f>'TRA_Inv EU28'!I125-'TRA_Inv UK'!I125</f>
        <v>0</v>
      </c>
      <c r="J125" s="70">
        <f>'TRA_Inv EU28'!J125-'TRA_Inv UK'!J125</f>
        <v>0</v>
      </c>
      <c r="K125" s="70">
        <f>'TRA_Inv EU28'!K125-'TRA_Inv UK'!K125</f>
        <v>0</v>
      </c>
      <c r="L125" s="70">
        <f>'TRA_Inv EU28'!L125-'TRA_Inv UK'!L125</f>
        <v>0</v>
      </c>
      <c r="M125" s="70">
        <f>'TRA_Inv EU28'!M125-'TRA_Inv UK'!M125</f>
        <v>0</v>
      </c>
      <c r="N125" s="70">
        <f>'TRA_Inv EU28'!N125-'TRA_Inv UK'!N125</f>
        <v>0</v>
      </c>
      <c r="O125" s="70">
        <f>'TRA_Inv EU28'!O125-'TRA_Inv UK'!O125</f>
        <v>0</v>
      </c>
      <c r="P125" s="70">
        <f>'TRA_Inv EU28'!P125-'TRA_Inv UK'!P125</f>
        <v>0</v>
      </c>
      <c r="Q125" s="70">
        <f>'TRA_Inv EU28'!Q125-'TRA_Inv UK'!Q125</f>
        <v>0</v>
      </c>
      <c r="R125" s="70">
        <f>'TRA_Inv EU28'!R125-'TRA_Inv UK'!R125</f>
        <v>0</v>
      </c>
      <c r="S125" s="70">
        <f>'TRA_Inv EU28'!S125-'TRA_Inv UK'!S125</f>
        <v>0</v>
      </c>
      <c r="T125" s="70">
        <f>'TRA_Inv EU28'!T125-'TRA_Inv UK'!T125</f>
        <v>0</v>
      </c>
      <c r="U125" s="70">
        <f>'TRA_Inv EU28'!U125-'TRA_Inv UK'!U125</f>
        <v>0</v>
      </c>
      <c r="V125" s="70">
        <f>'TRA_Inv EU28'!V125-'TRA_Inv UK'!V125</f>
        <v>0</v>
      </c>
      <c r="W125" s="70">
        <f>'TRA_Inv EU28'!W125-'TRA_Inv UK'!W125</f>
        <v>0</v>
      </c>
      <c r="X125" s="70">
        <f>'TRA_Inv EU28'!X125-'TRA_Inv UK'!X125</f>
        <v>0</v>
      </c>
      <c r="Y125" s="70">
        <f>'TRA_Inv EU28'!Y125-'TRA_Inv UK'!Y125</f>
        <v>0</v>
      </c>
      <c r="Z125" s="70">
        <f>'TRA_Inv EU28'!Z125-'TRA_Inv UK'!Z125</f>
        <v>0</v>
      </c>
      <c r="AA125" s="70">
        <f>'TRA_Inv EU28'!AA125-'TRA_Inv UK'!AA125</f>
        <v>0</v>
      </c>
      <c r="AB125" s="70">
        <f>'TRA_Inv EU28'!AB125-'TRA_Inv UK'!AB125</f>
        <v>0</v>
      </c>
      <c r="AC125" s="70">
        <f>'TRA_Inv EU28'!AC125-'TRA_Inv UK'!AC125</f>
        <v>0</v>
      </c>
      <c r="AD125" s="70">
        <f>'TRA_Inv EU28'!AD125-'TRA_Inv UK'!AD125</f>
        <v>0</v>
      </c>
      <c r="AE125" s="70">
        <f>'TRA_Inv EU28'!AE125-'TRA_Inv UK'!AE125</f>
        <v>0</v>
      </c>
      <c r="AF125" s="70">
        <f>'TRA_Inv EU28'!AF125-'TRA_Inv UK'!AF125</f>
        <v>0</v>
      </c>
      <c r="AG125" s="70">
        <f>'TRA_Inv EU28'!AG125-'TRA_Inv UK'!AG125</f>
        <v>0</v>
      </c>
      <c r="AH125" s="70">
        <f>'TRA_Inv EU28'!AH125-'TRA_Inv UK'!AH125</f>
        <v>0</v>
      </c>
      <c r="AI125" s="70">
        <f>'TRA_Inv EU28'!AI125-'TRA_Inv UK'!AI125</f>
        <v>0</v>
      </c>
      <c r="AJ125" s="70">
        <f>'TRA_Inv EU28'!AJ125-'TRA_Inv UK'!AJ125</f>
        <v>0</v>
      </c>
      <c r="AK125" s="70">
        <f>'TRA_Inv EU28'!AK125-'TRA_Inv UK'!AK125</f>
        <v>0</v>
      </c>
      <c r="AL125" s="70">
        <f>'TRA_Inv EU28'!AL125-'TRA_Inv UK'!AL125</f>
        <v>0</v>
      </c>
      <c r="AM125" s="70">
        <f>'TRA_Inv EU28'!AM125-'TRA_Inv UK'!AM125</f>
        <v>0</v>
      </c>
      <c r="AN125" s="70">
        <f>'TRA_Inv EU28'!AN125-'TRA_Inv UK'!AN125</f>
        <v>0</v>
      </c>
      <c r="AO125" s="70">
        <f>'TRA_Inv EU28'!AO125-'TRA_Inv UK'!AO125</f>
        <v>0</v>
      </c>
      <c r="AP125" s="70">
        <f>'TRA_Inv EU28'!AP125-'TRA_Inv UK'!AP125</f>
        <v>0</v>
      </c>
      <c r="AQ125" s="70">
        <f>'TRA_Inv EU28'!AQ125-'TRA_Inv UK'!AQ125</f>
        <v>0</v>
      </c>
      <c r="AR125" s="70">
        <f>'TRA_Inv EU28'!AR125-'TRA_Inv UK'!AR125</f>
        <v>0</v>
      </c>
      <c r="AS125" s="70">
        <f>'TRA_Inv EU28'!AS125-'TRA_Inv UK'!AS125</f>
        <v>0</v>
      </c>
      <c r="AT125" s="70">
        <f>'TRA_Inv EU28'!AT125-'TRA_Inv UK'!AT125</f>
        <v>0</v>
      </c>
      <c r="AU125" s="70">
        <f>'TRA_Inv EU28'!AU125-'TRA_Inv UK'!AU125</f>
        <v>0</v>
      </c>
      <c r="AV125" s="70">
        <f>'TRA_Inv EU28'!AV125-'TRA_Inv UK'!AV125</f>
        <v>0</v>
      </c>
      <c r="AW125" s="70">
        <f>'TRA_Inv EU28'!AW125-'TRA_Inv UK'!AW125</f>
        <v>0</v>
      </c>
      <c r="AX125" s="70">
        <f>'TRA_Inv EU28'!AX125-'TRA_Inv UK'!AX125</f>
        <v>0</v>
      </c>
      <c r="AY125" s="70">
        <f>'TRA_Inv EU28'!AY125-'TRA_Inv UK'!AY125</f>
        <v>0</v>
      </c>
      <c r="AZ125" s="70">
        <f>'TRA_Inv EU28'!AZ125-'TRA_Inv UK'!AZ125</f>
        <v>0</v>
      </c>
    </row>
    <row r="126" spans="1:52" x14ac:dyDescent="0.35">
      <c r="A126" s="67" t="s">
        <v>882</v>
      </c>
      <c r="B126" s="68"/>
      <c r="C126" s="68">
        <f>'TRA_Inv EU28'!C126-'TRA_Inv UK'!C126</f>
        <v>0</v>
      </c>
      <c r="D126" s="68">
        <f>'TRA_Inv EU28'!D126-'TRA_Inv UK'!D126</f>
        <v>0</v>
      </c>
      <c r="E126" s="68">
        <f>'TRA_Inv EU28'!E126-'TRA_Inv UK'!E126</f>
        <v>0</v>
      </c>
      <c r="F126" s="68">
        <f>'TRA_Inv EU28'!F126-'TRA_Inv UK'!F126</f>
        <v>0</v>
      </c>
      <c r="G126" s="68">
        <f>'TRA_Inv EU28'!G126-'TRA_Inv UK'!G126</f>
        <v>0</v>
      </c>
      <c r="H126" s="68">
        <f>'TRA_Inv EU28'!H126-'TRA_Inv UK'!H126</f>
        <v>0</v>
      </c>
      <c r="I126" s="68">
        <f>'TRA_Inv EU28'!I126-'TRA_Inv UK'!I126</f>
        <v>0</v>
      </c>
      <c r="J126" s="68">
        <f>'TRA_Inv EU28'!J126-'TRA_Inv UK'!J126</f>
        <v>0</v>
      </c>
      <c r="K126" s="68">
        <f>'TRA_Inv EU28'!K126-'TRA_Inv UK'!K126</f>
        <v>0</v>
      </c>
      <c r="L126" s="68">
        <f>'TRA_Inv EU28'!L126-'TRA_Inv UK'!L126</f>
        <v>0</v>
      </c>
      <c r="M126" s="68">
        <f>'TRA_Inv EU28'!M126-'TRA_Inv UK'!M126</f>
        <v>0</v>
      </c>
      <c r="N126" s="68">
        <f>'TRA_Inv EU28'!N126-'TRA_Inv UK'!N126</f>
        <v>0</v>
      </c>
      <c r="O126" s="68">
        <f>'TRA_Inv EU28'!O126-'TRA_Inv UK'!O126</f>
        <v>0</v>
      </c>
      <c r="P126" s="68">
        <f>'TRA_Inv EU28'!P126-'TRA_Inv UK'!P126</f>
        <v>0</v>
      </c>
      <c r="Q126" s="68">
        <f>'TRA_Inv EU28'!Q126-'TRA_Inv UK'!Q126</f>
        <v>0</v>
      </c>
      <c r="R126" s="68">
        <f>'TRA_Inv EU28'!R126-'TRA_Inv UK'!R126</f>
        <v>7762</v>
      </c>
      <c r="S126" s="68">
        <f>'TRA_Inv EU28'!S126-'TRA_Inv UK'!S126</f>
        <v>12332</v>
      </c>
      <c r="T126" s="68">
        <f>'TRA_Inv EU28'!T126-'TRA_Inv UK'!T126</f>
        <v>16483</v>
      </c>
      <c r="U126" s="68">
        <f>'TRA_Inv EU28'!U126-'TRA_Inv UK'!U126</f>
        <v>20209</v>
      </c>
      <c r="V126" s="68">
        <f>'TRA_Inv EU28'!V126-'TRA_Inv UK'!V126</f>
        <v>58374</v>
      </c>
      <c r="W126" s="68">
        <f>'TRA_Inv EU28'!W126-'TRA_Inv UK'!W126</f>
        <v>76870</v>
      </c>
      <c r="X126" s="68">
        <f>'TRA_Inv EU28'!X126-'TRA_Inv UK'!X126</f>
        <v>88337</v>
      </c>
      <c r="Y126" s="68">
        <f>'TRA_Inv EU28'!Y126-'TRA_Inv UK'!Y126</f>
        <v>96357</v>
      </c>
      <c r="Z126" s="68">
        <f>'TRA_Inv EU28'!Z126-'TRA_Inv UK'!Z126</f>
        <v>113035</v>
      </c>
      <c r="AA126" s="68">
        <f>'TRA_Inv EU28'!AA126-'TRA_Inv UK'!AA126</f>
        <v>139673</v>
      </c>
      <c r="AB126" s="68">
        <f>'TRA_Inv EU28'!AB126-'TRA_Inv UK'!AB126</f>
        <v>165310</v>
      </c>
      <c r="AC126" s="68">
        <f>'TRA_Inv EU28'!AC126-'TRA_Inv UK'!AC126</f>
        <v>190194</v>
      </c>
      <c r="AD126" s="68">
        <f>'TRA_Inv EU28'!AD126-'TRA_Inv UK'!AD126</f>
        <v>216440</v>
      </c>
      <c r="AE126" s="68">
        <f>'TRA_Inv EU28'!AE126-'TRA_Inv UK'!AE126</f>
        <v>243863</v>
      </c>
      <c r="AF126" s="68">
        <f>'TRA_Inv EU28'!AF126-'TRA_Inv UK'!AF126</f>
        <v>275018</v>
      </c>
      <c r="AG126" s="68">
        <f>'TRA_Inv EU28'!AG126-'TRA_Inv UK'!AG126</f>
        <v>307854</v>
      </c>
      <c r="AH126" s="68">
        <f>'TRA_Inv EU28'!AH126-'TRA_Inv UK'!AH126</f>
        <v>344647</v>
      </c>
      <c r="AI126" s="68">
        <f>'TRA_Inv EU28'!AI126-'TRA_Inv UK'!AI126</f>
        <v>377907</v>
      </c>
      <c r="AJ126" s="68">
        <f>'TRA_Inv EU28'!AJ126-'TRA_Inv UK'!AJ126</f>
        <v>416226</v>
      </c>
      <c r="AK126" s="68">
        <f>'TRA_Inv EU28'!AK126-'TRA_Inv UK'!AK126</f>
        <v>452374</v>
      </c>
      <c r="AL126" s="68">
        <f>'TRA_Inv EU28'!AL126-'TRA_Inv UK'!AL126</f>
        <v>488533</v>
      </c>
      <c r="AM126" s="68">
        <f>'TRA_Inv EU28'!AM126-'TRA_Inv UK'!AM126</f>
        <v>519973</v>
      </c>
      <c r="AN126" s="68">
        <f>'TRA_Inv EU28'!AN126-'TRA_Inv UK'!AN126</f>
        <v>549402</v>
      </c>
      <c r="AO126" s="68">
        <f>'TRA_Inv EU28'!AO126-'TRA_Inv UK'!AO126</f>
        <v>572840</v>
      </c>
      <c r="AP126" s="68">
        <f>'TRA_Inv EU28'!AP126-'TRA_Inv UK'!AP126</f>
        <v>592906</v>
      </c>
      <c r="AQ126" s="68">
        <f>'TRA_Inv EU28'!AQ126-'TRA_Inv UK'!AQ126</f>
        <v>605572</v>
      </c>
      <c r="AR126" s="68">
        <f>'TRA_Inv EU28'!AR126-'TRA_Inv UK'!AR126</f>
        <v>615338</v>
      </c>
      <c r="AS126" s="68">
        <f>'TRA_Inv EU28'!AS126-'TRA_Inv UK'!AS126</f>
        <v>619528</v>
      </c>
      <c r="AT126" s="68">
        <f>'TRA_Inv EU28'!AT126-'TRA_Inv UK'!AT126</f>
        <v>623901</v>
      </c>
      <c r="AU126" s="68">
        <f>'TRA_Inv EU28'!AU126-'TRA_Inv UK'!AU126</f>
        <v>624096</v>
      </c>
      <c r="AV126" s="68">
        <f>'TRA_Inv EU28'!AV126-'TRA_Inv UK'!AV126</f>
        <v>624916</v>
      </c>
      <c r="AW126" s="68">
        <f>'TRA_Inv EU28'!AW126-'TRA_Inv UK'!AW126</f>
        <v>622561</v>
      </c>
      <c r="AX126" s="68">
        <f>'TRA_Inv EU28'!AX126-'TRA_Inv UK'!AX126</f>
        <v>622230</v>
      </c>
      <c r="AY126" s="68">
        <f>'TRA_Inv EU28'!AY126-'TRA_Inv UK'!AY126</f>
        <v>619952</v>
      </c>
      <c r="AZ126" s="68">
        <f>'TRA_Inv EU28'!AZ126-'TRA_Inv UK'!AZ126</f>
        <v>624561</v>
      </c>
    </row>
    <row r="127" spans="1:52" x14ac:dyDescent="0.35">
      <c r="A127" s="69" t="s">
        <v>889</v>
      </c>
      <c r="B127" s="70"/>
      <c r="C127" s="70">
        <f>'TRA_Inv EU28'!C127-'TRA_Inv UK'!C127</f>
        <v>0</v>
      </c>
      <c r="D127" s="70">
        <f>'TRA_Inv EU28'!D127-'TRA_Inv UK'!D127</f>
        <v>0</v>
      </c>
      <c r="E127" s="70">
        <f>'TRA_Inv EU28'!E127-'TRA_Inv UK'!E127</f>
        <v>0</v>
      </c>
      <c r="F127" s="70">
        <f>'TRA_Inv EU28'!F127-'TRA_Inv UK'!F127</f>
        <v>0</v>
      </c>
      <c r="G127" s="70">
        <f>'TRA_Inv EU28'!G127-'TRA_Inv UK'!G127</f>
        <v>0</v>
      </c>
      <c r="H127" s="70">
        <f>'TRA_Inv EU28'!H127-'TRA_Inv UK'!H127</f>
        <v>0</v>
      </c>
      <c r="I127" s="70">
        <f>'TRA_Inv EU28'!I127-'TRA_Inv UK'!I127</f>
        <v>0</v>
      </c>
      <c r="J127" s="70">
        <f>'TRA_Inv EU28'!J127-'TRA_Inv UK'!J127</f>
        <v>0</v>
      </c>
      <c r="K127" s="70">
        <f>'TRA_Inv EU28'!K127-'TRA_Inv UK'!K127</f>
        <v>0</v>
      </c>
      <c r="L127" s="70">
        <f>'TRA_Inv EU28'!L127-'TRA_Inv UK'!L127</f>
        <v>0</v>
      </c>
      <c r="M127" s="70">
        <f>'TRA_Inv EU28'!M127-'TRA_Inv UK'!M127</f>
        <v>0</v>
      </c>
      <c r="N127" s="70">
        <f>'TRA_Inv EU28'!N127-'TRA_Inv UK'!N127</f>
        <v>0</v>
      </c>
      <c r="O127" s="70">
        <f>'TRA_Inv EU28'!O127-'TRA_Inv UK'!O127</f>
        <v>0</v>
      </c>
      <c r="P127" s="70">
        <f>'TRA_Inv EU28'!P127-'TRA_Inv UK'!P127</f>
        <v>0</v>
      </c>
      <c r="Q127" s="70">
        <f>'TRA_Inv EU28'!Q127-'TRA_Inv UK'!Q127</f>
        <v>0</v>
      </c>
      <c r="R127" s="70">
        <f>'TRA_Inv EU28'!R127-'TRA_Inv UK'!R127</f>
        <v>0</v>
      </c>
      <c r="S127" s="70">
        <f>'TRA_Inv EU28'!S127-'TRA_Inv UK'!S127</f>
        <v>0</v>
      </c>
      <c r="T127" s="70">
        <f>'TRA_Inv EU28'!T127-'TRA_Inv UK'!T127</f>
        <v>0</v>
      </c>
      <c r="U127" s="70">
        <f>'TRA_Inv EU28'!U127-'TRA_Inv UK'!U127</f>
        <v>0</v>
      </c>
      <c r="V127" s="70">
        <f>'TRA_Inv EU28'!V127-'TRA_Inv UK'!V127</f>
        <v>0</v>
      </c>
      <c r="W127" s="70">
        <f>'TRA_Inv EU28'!W127-'TRA_Inv UK'!W127</f>
        <v>0</v>
      </c>
      <c r="X127" s="70">
        <f>'TRA_Inv EU28'!X127-'TRA_Inv UK'!X127</f>
        <v>0</v>
      </c>
      <c r="Y127" s="70">
        <f>'TRA_Inv EU28'!Y127-'TRA_Inv UK'!Y127</f>
        <v>0</v>
      </c>
      <c r="Z127" s="70">
        <f>'TRA_Inv EU28'!Z127-'TRA_Inv UK'!Z127</f>
        <v>0</v>
      </c>
      <c r="AA127" s="70">
        <f>'TRA_Inv EU28'!AA127-'TRA_Inv UK'!AA127</f>
        <v>0</v>
      </c>
      <c r="AB127" s="70">
        <f>'TRA_Inv EU28'!AB127-'TRA_Inv UK'!AB127</f>
        <v>0</v>
      </c>
      <c r="AC127" s="70">
        <f>'TRA_Inv EU28'!AC127-'TRA_Inv UK'!AC127</f>
        <v>0</v>
      </c>
      <c r="AD127" s="70">
        <f>'TRA_Inv EU28'!AD127-'TRA_Inv UK'!AD127</f>
        <v>0</v>
      </c>
      <c r="AE127" s="70">
        <f>'TRA_Inv EU28'!AE127-'TRA_Inv UK'!AE127</f>
        <v>0</v>
      </c>
      <c r="AF127" s="70">
        <f>'TRA_Inv EU28'!AF127-'TRA_Inv UK'!AF127</f>
        <v>0</v>
      </c>
      <c r="AG127" s="70">
        <f>'TRA_Inv EU28'!AG127-'TRA_Inv UK'!AG127</f>
        <v>0</v>
      </c>
      <c r="AH127" s="70">
        <f>'TRA_Inv EU28'!AH127-'TRA_Inv UK'!AH127</f>
        <v>0</v>
      </c>
      <c r="AI127" s="70">
        <f>'TRA_Inv EU28'!AI127-'TRA_Inv UK'!AI127</f>
        <v>0</v>
      </c>
      <c r="AJ127" s="70">
        <f>'TRA_Inv EU28'!AJ127-'TRA_Inv UK'!AJ127</f>
        <v>0</v>
      </c>
      <c r="AK127" s="70">
        <f>'TRA_Inv EU28'!AK127-'TRA_Inv UK'!AK127</f>
        <v>0</v>
      </c>
      <c r="AL127" s="70">
        <f>'TRA_Inv EU28'!AL127-'TRA_Inv UK'!AL127</f>
        <v>0</v>
      </c>
      <c r="AM127" s="70">
        <f>'TRA_Inv EU28'!AM127-'TRA_Inv UK'!AM127</f>
        <v>0</v>
      </c>
      <c r="AN127" s="70">
        <f>'TRA_Inv EU28'!AN127-'TRA_Inv UK'!AN127</f>
        <v>0</v>
      </c>
      <c r="AO127" s="70">
        <f>'TRA_Inv EU28'!AO127-'TRA_Inv UK'!AO127</f>
        <v>0</v>
      </c>
      <c r="AP127" s="70">
        <f>'TRA_Inv EU28'!AP127-'TRA_Inv UK'!AP127</f>
        <v>0</v>
      </c>
      <c r="AQ127" s="70">
        <f>'TRA_Inv EU28'!AQ127-'TRA_Inv UK'!AQ127</f>
        <v>0</v>
      </c>
      <c r="AR127" s="70">
        <f>'TRA_Inv EU28'!AR127-'TRA_Inv UK'!AR127</f>
        <v>0</v>
      </c>
      <c r="AS127" s="70">
        <f>'TRA_Inv EU28'!AS127-'TRA_Inv UK'!AS127</f>
        <v>0</v>
      </c>
      <c r="AT127" s="70">
        <f>'TRA_Inv EU28'!AT127-'TRA_Inv UK'!AT127</f>
        <v>0</v>
      </c>
      <c r="AU127" s="70">
        <f>'TRA_Inv EU28'!AU127-'TRA_Inv UK'!AU127</f>
        <v>0</v>
      </c>
      <c r="AV127" s="70">
        <f>'TRA_Inv EU28'!AV127-'TRA_Inv UK'!AV127</f>
        <v>0</v>
      </c>
      <c r="AW127" s="70">
        <f>'TRA_Inv EU28'!AW127-'TRA_Inv UK'!AW127</f>
        <v>0</v>
      </c>
      <c r="AX127" s="70">
        <f>'TRA_Inv EU28'!AX127-'TRA_Inv UK'!AX127</f>
        <v>0</v>
      </c>
      <c r="AY127" s="70">
        <f>'TRA_Inv EU28'!AY127-'TRA_Inv UK'!AY127</f>
        <v>0</v>
      </c>
      <c r="AZ127" s="70">
        <f>'TRA_Inv EU28'!AZ127-'TRA_Inv UK'!AZ127</f>
        <v>0</v>
      </c>
    </row>
    <row r="128" spans="1:52" x14ac:dyDescent="0.35">
      <c r="A128" s="69" t="s">
        <v>879</v>
      </c>
      <c r="B128" s="70"/>
      <c r="C128" s="70">
        <f>'TRA_Inv EU28'!C128-'TRA_Inv UK'!C128</f>
        <v>0</v>
      </c>
      <c r="D128" s="70">
        <f>'TRA_Inv EU28'!D128-'TRA_Inv UK'!D128</f>
        <v>0</v>
      </c>
      <c r="E128" s="70">
        <f>'TRA_Inv EU28'!E128-'TRA_Inv UK'!E128</f>
        <v>0</v>
      </c>
      <c r="F128" s="70">
        <f>'TRA_Inv EU28'!F128-'TRA_Inv UK'!F128</f>
        <v>0</v>
      </c>
      <c r="G128" s="70">
        <f>'TRA_Inv EU28'!G128-'TRA_Inv UK'!G128</f>
        <v>0</v>
      </c>
      <c r="H128" s="70">
        <f>'TRA_Inv EU28'!H128-'TRA_Inv UK'!H128</f>
        <v>0</v>
      </c>
      <c r="I128" s="70">
        <f>'TRA_Inv EU28'!I128-'TRA_Inv UK'!I128</f>
        <v>0</v>
      </c>
      <c r="J128" s="70">
        <f>'TRA_Inv EU28'!J128-'TRA_Inv UK'!J128</f>
        <v>0</v>
      </c>
      <c r="K128" s="70">
        <f>'TRA_Inv EU28'!K128-'TRA_Inv UK'!K128</f>
        <v>0</v>
      </c>
      <c r="L128" s="70">
        <f>'TRA_Inv EU28'!L128-'TRA_Inv UK'!L128</f>
        <v>0</v>
      </c>
      <c r="M128" s="70">
        <f>'TRA_Inv EU28'!M128-'TRA_Inv UK'!M128</f>
        <v>0</v>
      </c>
      <c r="N128" s="70">
        <f>'TRA_Inv EU28'!N128-'TRA_Inv UK'!N128</f>
        <v>0</v>
      </c>
      <c r="O128" s="70">
        <f>'TRA_Inv EU28'!O128-'TRA_Inv UK'!O128</f>
        <v>0</v>
      </c>
      <c r="P128" s="70">
        <f>'TRA_Inv EU28'!P128-'TRA_Inv UK'!P128</f>
        <v>0</v>
      </c>
      <c r="Q128" s="70">
        <f>'TRA_Inv EU28'!Q128-'TRA_Inv UK'!Q128</f>
        <v>0</v>
      </c>
      <c r="R128" s="70">
        <f>'TRA_Inv EU28'!R128-'TRA_Inv UK'!R128</f>
        <v>733</v>
      </c>
      <c r="S128" s="70">
        <f>'TRA_Inv EU28'!S128-'TRA_Inv UK'!S128</f>
        <v>1084</v>
      </c>
      <c r="T128" s="70">
        <f>'TRA_Inv EU28'!T128-'TRA_Inv UK'!T128</f>
        <v>1450</v>
      </c>
      <c r="U128" s="70">
        <f>'TRA_Inv EU28'!U128-'TRA_Inv UK'!U128</f>
        <v>1781</v>
      </c>
      <c r="V128" s="70">
        <f>'TRA_Inv EU28'!V128-'TRA_Inv UK'!V128</f>
        <v>5313</v>
      </c>
      <c r="W128" s="70">
        <f>'TRA_Inv EU28'!W128-'TRA_Inv UK'!W128</f>
        <v>6955</v>
      </c>
      <c r="X128" s="70">
        <f>'TRA_Inv EU28'!X128-'TRA_Inv UK'!X128</f>
        <v>7942</v>
      </c>
      <c r="Y128" s="70">
        <f>'TRA_Inv EU28'!Y128-'TRA_Inv UK'!Y128</f>
        <v>8610</v>
      </c>
      <c r="Z128" s="70">
        <f>'TRA_Inv EU28'!Z128-'TRA_Inv UK'!Z128</f>
        <v>10076</v>
      </c>
      <c r="AA128" s="70">
        <f>'TRA_Inv EU28'!AA128-'TRA_Inv UK'!AA128</f>
        <v>12482</v>
      </c>
      <c r="AB128" s="70">
        <f>'TRA_Inv EU28'!AB128-'TRA_Inv UK'!AB128</f>
        <v>14809</v>
      </c>
      <c r="AC128" s="70">
        <f>'TRA_Inv EU28'!AC128-'TRA_Inv UK'!AC128</f>
        <v>17083</v>
      </c>
      <c r="AD128" s="70">
        <f>'TRA_Inv EU28'!AD128-'TRA_Inv UK'!AD128</f>
        <v>19489</v>
      </c>
      <c r="AE128" s="70">
        <f>'TRA_Inv EU28'!AE128-'TRA_Inv UK'!AE128</f>
        <v>22020</v>
      </c>
      <c r="AF128" s="70">
        <f>'TRA_Inv EU28'!AF128-'TRA_Inv UK'!AF128</f>
        <v>24907</v>
      </c>
      <c r="AG128" s="70">
        <f>'TRA_Inv EU28'!AG128-'TRA_Inv UK'!AG128</f>
        <v>27971</v>
      </c>
      <c r="AH128" s="70">
        <f>'TRA_Inv EU28'!AH128-'TRA_Inv UK'!AH128</f>
        <v>31414</v>
      </c>
      <c r="AI128" s="70">
        <f>'TRA_Inv EU28'!AI128-'TRA_Inv UK'!AI128</f>
        <v>34567</v>
      </c>
      <c r="AJ128" s="70">
        <f>'TRA_Inv EU28'!AJ128-'TRA_Inv UK'!AJ128</f>
        <v>38176</v>
      </c>
      <c r="AK128" s="70">
        <f>'TRA_Inv EU28'!AK128-'TRA_Inv UK'!AK128</f>
        <v>41692</v>
      </c>
      <c r="AL128" s="70">
        <f>'TRA_Inv EU28'!AL128-'TRA_Inv UK'!AL128</f>
        <v>45158</v>
      </c>
      <c r="AM128" s="70">
        <f>'TRA_Inv EU28'!AM128-'TRA_Inv UK'!AM128</f>
        <v>48313</v>
      </c>
      <c r="AN128" s="70">
        <f>'TRA_Inv EU28'!AN128-'TRA_Inv UK'!AN128</f>
        <v>51212</v>
      </c>
      <c r="AO128" s="70">
        <f>'TRA_Inv EU28'!AO128-'TRA_Inv UK'!AO128</f>
        <v>53682</v>
      </c>
      <c r="AP128" s="70">
        <f>'TRA_Inv EU28'!AP128-'TRA_Inv UK'!AP128</f>
        <v>55775</v>
      </c>
      <c r="AQ128" s="70">
        <f>'TRA_Inv EU28'!AQ128-'TRA_Inv UK'!AQ128</f>
        <v>57284</v>
      </c>
      <c r="AR128" s="70">
        <f>'TRA_Inv EU28'!AR128-'TRA_Inv UK'!AR128</f>
        <v>58456</v>
      </c>
      <c r="AS128" s="70">
        <f>'TRA_Inv EU28'!AS128-'TRA_Inv UK'!AS128</f>
        <v>59212</v>
      </c>
      <c r="AT128" s="70">
        <f>'TRA_Inv EU28'!AT128-'TRA_Inv UK'!AT128</f>
        <v>59915</v>
      </c>
      <c r="AU128" s="70">
        <f>'TRA_Inv EU28'!AU128-'TRA_Inv UK'!AU128</f>
        <v>60322</v>
      </c>
      <c r="AV128" s="70">
        <f>'TRA_Inv EU28'!AV128-'TRA_Inv UK'!AV128</f>
        <v>60717</v>
      </c>
      <c r="AW128" s="70">
        <f>'TRA_Inv EU28'!AW128-'TRA_Inv UK'!AW128</f>
        <v>60911</v>
      </c>
      <c r="AX128" s="70">
        <f>'TRA_Inv EU28'!AX128-'TRA_Inv UK'!AX128</f>
        <v>61235</v>
      </c>
      <c r="AY128" s="70">
        <f>'TRA_Inv EU28'!AY128-'TRA_Inv UK'!AY128</f>
        <v>61471</v>
      </c>
      <c r="AZ128" s="70">
        <f>'TRA_Inv EU28'!AZ128-'TRA_Inv UK'!AZ128</f>
        <v>62326</v>
      </c>
    </row>
    <row r="129" spans="1:52" x14ac:dyDescent="0.35">
      <c r="A129" s="69" t="s">
        <v>890</v>
      </c>
      <c r="B129" s="70"/>
      <c r="C129" s="70">
        <f>'TRA_Inv EU28'!C129-'TRA_Inv UK'!C129</f>
        <v>0</v>
      </c>
      <c r="D129" s="70">
        <f>'TRA_Inv EU28'!D129-'TRA_Inv UK'!D129</f>
        <v>0</v>
      </c>
      <c r="E129" s="70">
        <f>'TRA_Inv EU28'!E129-'TRA_Inv UK'!E129</f>
        <v>0</v>
      </c>
      <c r="F129" s="70">
        <f>'TRA_Inv EU28'!F129-'TRA_Inv UK'!F129</f>
        <v>0</v>
      </c>
      <c r="G129" s="70">
        <f>'TRA_Inv EU28'!G129-'TRA_Inv UK'!G129</f>
        <v>0</v>
      </c>
      <c r="H129" s="70">
        <f>'TRA_Inv EU28'!H129-'TRA_Inv UK'!H129</f>
        <v>0</v>
      </c>
      <c r="I129" s="70">
        <f>'TRA_Inv EU28'!I129-'TRA_Inv UK'!I129</f>
        <v>0</v>
      </c>
      <c r="J129" s="70">
        <f>'TRA_Inv EU28'!J129-'TRA_Inv UK'!J129</f>
        <v>0</v>
      </c>
      <c r="K129" s="70">
        <f>'TRA_Inv EU28'!K129-'TRA_Inv UK'!K129</f>
        <v>0</v>
      </c>
      <c r="L129" s="70">
        <f>'TRA_Inv EU28'!L129-'TRA_Inv UK'!L129</f>
        <v>0</v>
      </c>
      <c r="M129" s="70">
        <f>'TRA_Inv EU28'!M129-'TRA_Inv UK'!M129</f>
        <v>0</v>
      </c>
      <c r="N129" s="70">
        <f>'TRA_Inv EU28'!N129-'TRA_Inv UK'!N129</f>
        <v>0</v>
      </c>
      <c r="O129" s="70">
        <f>'TRA_Inv EU28'!O129-'TRA_Inv UK'!O129</f>
        <v>0</v>
      </c>
      <c r="P129" s="70">
        <f>'TRA_Inv EU28'!P129-'TRA_Inv UK'!P129</f>
        <v>0</v>
      </c>
      <c r="Q129" s="70">
        <f>'TRA_Inv EU28'!Q129-'TRA_Inv UK'!Q129</f>
        <v>0</v>
      </c>
      <c r="R129" s="70">
        <f>'TRA_Inv EU28'!R129-'TRA_Inv UK'!R129</f>
        <v>0</v>
      </c>
      <c r="S129" s="70">
        <f>'TRA_Inv EU28'!S129-'TRA_Inv UK'!S129</f>
        <v>0</v>
      </c>
      <c r="T129" s="70">
        <f>'TRA_Inv EU28'!T129-'TRA_Inv UK'!T129</f>
        <v>0</v>
      </c>
      <c r="U129" s="70">
        <f>'TRA_Inv EU28'!U129-'TRA_Inv UK'!U129</f>
        <v>0</v>
      </c>
      <c r="V129" s="70">
        <f>'TRA_Inv EU28'!V129-'TRA_Inv UK'!V129</f>
        <v>0</v>
      </c>
      <c r="W129" s="70">
        <f>'TRA_Inv EU28'!W129-'TRA_Inv UK'!W129</f>
        <v>0</v>
      </c>
      <c r="X129" s="70">
        <f>'TRA_Inv EU28'!X129-'TRA_Inv UK'!X129</f>
        <v>0</v>
      </c>
      <c r="Y129" s="70">
        <f>'TRA_Inv EU28'!Y129-'TRA_Inv UK'!Y129</f>
        <v>0</v>
      </c>
      <c r="Z129" s="70">
        <f>'TRA_Inv EU28'!Z129-'TRA_Inv UK'!Z129</f>
        <v>0</v>
      </c>
      <c r="AA129" s="70">
        <f>'TRA_Inv EU28'!AA129-'TRA_Inv UK'!AA129</f>
        <v>0</v>
      </c>
      <c r="AB129" s="70">
        <f>'TRA_Inv EU28'!AB129-'TRA_Inv UK'!AB129</f>
        <v>0</v>
      </c>
      <c r="AC129" s="70">
        <f>'TRA_Inv EU28'!AC129-'TRA_Inv UK'!AC129</f>
        <v>0</v>
      </c>
      <c r="AD129" s="70">
        <f>'TRA_Inv EU28'!AD129-'TRA_Inv UK'!AD129</f>
        <v>0</v>
      </c>
      <c r="AE129" s="70">
        <f>'TRA_Inv EU28'!AE129-'TRA_Inv UK'!AE129</f>
        <v>0</v>
      </c>
      <c r="AF129" s="70">
        <f>'TRA_Inv EU28'!AF129-'TRA_Inv UK'!AF129</f>
        <v>0</v>
      </c>
      <c r="AG129" s="70">
        <f>'TRA_Inv EU28'!AG129-'TRA_Inv UK'!AG129</f>
        <v>0</v>
      </c>
      <c r="AH129" s="70">
        <f>'TRA_Inv EU28'!AH129-'TRA_Inv UK'!AH129</f>
        <v>0</v>
      </c>
      <c r="AI129" s="70">
        <f>'TRA_Inv EU28'!AI129-'TRA_Inv UK'!AI129</f>
        <v>0</v>
      </c>
      <c r="AJ129" s="70">
        <f>'TRA_Inv EU28'!AJ129-'TRA_Inv UK'!AJ129</f>
        <v>0</v>
      </c>
      <c r="AK129" s="70">
        <f>'TRA_Inv EU28'!AK129-'TRA_Inv UK'!AK129</f>
        <v>0</v>
      </c>
      <c r="AL129" s="70">
        <f>'TRA_Inv EU28'!AL129-'TRA_Inv UK'!AL129</f>
        <v>0</v>
      </c>
      <c r="AM129" s="70">
        <f>'TRA_Inv EU28'!AM129-'TRA_Inv UK'!AM129</f>
        <v>0</v>
      </c>
      <c r="AN129" s="70">
        <f>'TRA_Inv EU28'!AN129-'TRA_Inv UK'!AN129</f>
        <v>0</v>
      </c>
      <c r="AO129" s="70">
        <f>'TRA_Inv EU28'!AO129-'TRA_Inv UK'!AO129</f>
        <v>0</v>
      </c>
      <c r="AP129" s="70">
        <f>'TRA_Inv EU28'!AP129-'TRA_Inv UK'!AP129</f>
        <v>0</v>
      </c>
      <c r="AQ129" s="70">
        <f>'TRA_Inv EU28'!AQ129-'TRA_Inv UK'!AQ129</f>
        <v>0</v>
      </c>
      <c r="AR129" s="70">
        <f>'TRA_Inv EU28'!AR129-'TRA_Inv UK'!AR129</f>
        <v>0</v>
      </c>
      <c r="AS129" s="70">
        <f>'TRA_Inv EU28'!AS129-'TRA_Inv UK'!AS129</f>
        <v>0</v>
      </c>
      <c r="AT129" s="70">
        <f>'TRA_Inv EU28'!AT129-'TRA_Inv UK'!AT129</f>
        <v>0</v>
      </c>
      <c r="AU129" s="70">
        <f>'TRA_Inv EU28'!AU129-'TRA_Inv UK'!AU129</f>
        <v>0</v>
      </c>
      <c r="AV129" s="70">
        <f>'TRA_Inv EU28'!AV129-'TRA_Inv UK'!AV129</f>
        <v>0</v>
      </c>
      <c r="AW129" s="70">
        <f>'TRA_Inv EU28'!AW129-'TRA_Inv UK'!AW129</f>
        <v>0</v>
      </c>
      <c r="AX129" s="70">
        <f>'TRA_Inv EU28'!AX129-'TRA_Inv UK'!AX129</f>
        <v>0</v>
      </c>
      <c r="AY129" s="70">
        <f>'TRA_Inv EU28'!AY129-'TRA_Inv UK'!AY129</f>
        <v>0</v>
      </c>
      <c r="AZ129" s="70">
        <f>'TRA_Inv EU28'!AZ129-'TRA_Inv UK'!AZ129</f>
        <v>0</v>
      </c>
    </row>
    <row r="130" spans="1:52" x14ac:dyDescent="0.35">
      <c r="A130" s="69" t="s">
        <v>891</v>
      </c>
      <c r="B130" s="70"/>
      <c r="C130" s="70">
        <f>'TRA_Inv EU28'!C130-'TRA_Inv UK'!C130</f>
        <v>0</v>
      </c>
      <c r="D130" s="70">
        <f>'TRA_Inv EU28'!D130-'TRA_Inv UK'!D130</f>
        <v>0</v>
      </c>
      <c r="E130" s="70">
        <f>'TRA_Inv EU28'!E130-'TRA_Inv UK'!E130</f>
        <v>0</v>
      </c>
      <c r="F130" s="70">
        <f>'TRA_Inv EU28'!F130-'TRA_Inv UK'!F130</f>
        <v>0</v>
      </c>
      <c r="G130" s="70">
        <f>'TRA_Inv EU28'!G130-'TRA_Inv UK'!G130</f>
        <v>0</v>
      </c>
      <c r="H130" s="70">
        <f>'TRA_Inv EU28'!H130-'TRA_Inv UK'!H130</f>
        <v>0</v>
      </c>
      <c r="I130" s="70">
        <f>'TRA_Inv EU28'!I130-'TRA_Inv UK'!I130</f>
        <v>0</v>
      </c>
      <c r="J130" s="70">
        <f>'TRA_Inv EU28'!J130-'TRA_Inv UK'!J130</f>
        <v>0</v>
      </c>
      <c r="K130" s="70">
        <f>'TRA_Inv EU28'!K130-'TRA_Inv UK'!K130</f>
        <v>0</v>
      </c>
      <c r="L130" s="70">
        <f>'TRA_Inv EU28'!L130-'TRA_Inv UK'!L130</f>
        <v>0</v>
      </c>
      <c r="M130" s="70">
        <f>'TRA_Inv EU28'!M130-'TRA_Inv UK'!M130</f>
        <v>0</v>
      </c>
      <c r="N130" s="70">
        <f>'TRA_Inv EU28'!N130-'TRA_Inv UK'!N130</f>
        <v>0</v>
      </c>
      <c r="O130" s="70">
        <f>'TRA_Inv EU28'!O130-'TRA_Inv UK'!O130</f>
        <v>0</v>
      </c>
      <c r="P130" s="70">
        <f>'TRA_Inv EU28'!P130-'TRA_Inv UK'!P130</f>
        <v>0</v>
      </c>
      <c r="Q130" s="70">
        <f>'TRA_Inv EU28'!Q130-'TRA_Inv UK'!Q130</f>
        <v>0</v>
      </c>
      <c r="R130" s="70">
        <f>'TRA_Inv EU28'!R130-'TRA_Inv UK'!R130</f>
        <v>0</v>
      </c>
      <c r="S130" s="70">
        <f>'TRA_Inv EU28'!S130-'TRA_Inv UK'!S130</f>
        <v>0</v>
      </c>
      <c r="T130" s="70">
        <f>'TRA_Inv EU28'!T130-'TRA_Inv UK'!T130</f>
        <v>0</v>
      </c>
      <c r="U130" s="70">
        <f>'TRA_Inv EU28'!U130-'TRA_Inv UK'!U130</f>
        <v>0</v>
      </c>
      <c r="V130" s="70">
        <f>'TRA_Inv EU28'!V130-'TRA_Inv UK'!V130</f>
        <v>0</v>
      </c>
      <c r="W130" s="70">
        <f>'TRA_Inv EU28'!W130-'TRA_Inv UK'!W130</f>
        <v>0</v>
      </c>
      <c r="X130" s="70">
        <f>'TRA_Inv EU28'!X130-'TRA_Inv UK'!X130</f>
        <v>0</v>
      </c>
      <c r="Y130" s="70">
        <f>'TRA_Inv EU28'!Y130-'TRA_Inv UK'!Y130</f>
        <v>0</v>
      </c>
      <c r="Z130" s="70">
        <f>'TRA_Inv EU28'!Z130-'TRA_Inv UK'!Z130</f>
        <v>0</v>
      </c>
      <c r="AA130" s="70">
        <f>'TRA_Inv EU28'!AA130-'TRA_Inv UK'!AA130</f>
        <v>0</v>
      </c>
      <c r="AB130" s="70">
        <f>'TRA_Inv EU28'!AB130-'TRA_Inv UK'!AB130</f>
        <v>0</v>
      </c>
      <c r="AC130" s="70">
        <f>'TRA_Inv EU28'!AC130-'TRA_Inv UK'!AC130</f>
        <v>0</v>
      </c>
      <c r="AD130" s="70">
        <f>'TRA_Inv EU28'!AD130-'TRA_Inv UK'!AD130</f>
        <v>0</v>
      </c>
      <c r="AE130" s="70">
        <f>'TRA_Inv EU28'!AE130-'TRA_Inv UK'!AE130</f>
        <v>0</v>
      </c>
      <c r="AF130" s="70">
        <f>'TRA_Inv EU28'!AF130-'TRA_Inv UK'!AF130</f>
        <v>0</v>
      </c>
      <c r="AG130" s="70">
        <f>'TRA_Inv EU28'!AG130-'TRA_Inv UK'!AG130</f>
        <v>0</v>
      </c>
      <c r="AH130" s="70">
        <f>'TRA_Inv EU28'!AH130-'TRA_Inv UK'!AH130</f>
        <v>0</v>
      </c>
      <c r="AI130" s="70">
        <f>'TRA_Inv EU28'!AI130-'TRA_Inv UK'!AI130</f>
        <v>0</v>
      </c>
      <c r="AJ130" s="70">
        <f>'TRA_Inv EU28'!AJ130-'TRA_Inv UK'!AJ130</f>
        <v>0</v>
      </c>
      <c r="AK130" s="70">
        <f>'TRA_Inv EU28'!AK130-'TRA_Inv UK'!AK130</f>
        <v>0</v>
      </c>
      <c r="AL130" s="70">
        <f>'TRA_Inv EU28'!AL130-'TRA_Inv UK'!AL130</f>
        <v>0</v>
      </c>
      <c r="AM130" s="70">
        <f>'TRA_Inv EU28'!AM130-'TRA_Inv UK'!AM130</f>
        <v>0</v>
      </c>
      <c r="AN130" s="70">
        <f>'TRA_Inv EU28'!AN130-'TRA_Inv UK'!AN130</f>
        <v>0</v>
      </c>
      <c r="AO130" s="70">
        <f>'TRA_Inv EU28'!AO130-'TRA_Inv UK'!AO130</f>
        <v>0</v>
      </c>
      <c r="AP130" s="70">
        <f>'TRA_Inv EU28'!AP130-'TRA_Inv UK'!AP130</f>
        <v>0</v>
      </c>
      <c r="AQ130" s="70">
        <f>'TRA_Inv EU28'!AQ130-'TRA_Inv UK'!AQ130</f>
        <v>0</v>
      </c>
      <c r="AR130" s="70">
        <f>'TRA_Inv EU28'!AR130-'TRA_Inv UK'!AR130</f>
        <v>0</v>
      </c>
      <c r="AS130" s="70">
        <f>'TRA_Inv EU28'!AS130-'TRA_Inv UK'!AS130</f>
        <v>0</v>
      </c>
      <c r="AT130" s="70">
        <f>'TRA_Inv EU28'!AT130-'TRA_Inv UK'!AT130</f>
        <v>0</v>
      </c>
      <c r="AU130" s="70">
        <f>'TRA_Inv EU28'!AU130-'TRA_Inv UK'!AU130</f>
        <v>0</v>
      </c>
      <c r="AV130" s="70">
        <f>'TRA_Inv EU28'!AV130-'TRA_Inv UK'!AV130</f>
        <v>0</v>
      </c>
      <c r="AW130" s="70">
        <f>'TRA_Inv EU28'!AW130-'TRA_Inv UK'!AW130</f>
        <v>0</v>
      </c>
      <c r="AX130" s="70">
        <f>'TRA_Inv EU28'!AX130-'TRA_Inv UK'!AX130</f>
        <v>0</v>
      </c>
      <c r="AY130" s="70">
        <f>'TRA_Inv EU28'!AY130-'TRA_Inv UK'!AY130</f>
        <v>0</v>
      </c>
      <c r="AZ130" s="70">
        <f>'TRA_Inv EU28'!AZ130-'TRA_Inv UK'!AZ130</f>
        <v>0</v>
      </c>
    </row>
    <row r="131" spans="1:52" x14ac:dyDescent="0.35">
      <c r="A131" s="69" t="s">
        <v>880</v>
      </c>
      <c r="B131" s="70"/>
      <c r="C131" s="70">
        <f>'TRA_Inv EU28'!C131-'TRA_Inv UK'!C131</f>
        <v>0</v>
      </c>
      <c r="D131" s="70">
        <f>'TRA_Inv EU28'!D131-'TRA_Inv UK'!D131</f>
        <v>0</v>
      </c>
      <c r="E131" s="70">
        <f>'TRA_Inv EU28'!E131-'TRA_Inv UK'!E131</f>
        <v>0</v>
      </c>
      <c r="F131" s="70">
        <f>'TRA_Inv EU28'!F131-'TRA_Inv UK'!F131</f>
        <v>0</v>
      </c>
      <c r="G131" s="70">
        <f>'TRA_Inv EU28'!G131-'TRA_Inv UK'!G131</f>
        <v>0</v>
      </c>
      <c r="H131" s="70">
        <f>'TRA_Inv EU28'!H131-'TRA_Inv UK'!H131</f>
        <v>0</v>
      </c>
      <c r="I131" s="70">
        <f>'TRA_Inv EU28'!I131-'TRA_Inv UK'!I131</f>
        <v>0</v>
      </c>
      <c r="J131" s="70">
        <f>'TRA_Inv EU28'!J131-'TRA_Inv UK'!J131</f>
        <v>0</v>
      </c>
      <c r="K131" s="70">
        <f>'TRA_Inv EU28'!K131-'TRA_Inv UK'!K131</f>
        <v>0</v>
      </c>
      <c r="L131" s="70">
        <f>'TRA_Inv EU28'!L131-'TRA_Inv UK'!L131</f>
        <v>0</v>
      </c>
      <c r="M131" s="70">
        <f>'TRA_Inv EU28'!M131-'TRA_Inv UK'!M131</f>
        <v>0</v>
      </c>
      <c r="N131" s="70">
        <f>'TRA_Inv EU28'!N131-'TRA_Inv UK'!N131</f>
        <v>0</v>
      </c>
      <c r="O131" s="70">
        <f>'TRA_Inv EU28'!O131-'TRA_Inv UK'!O131</f>
        <v>0</v>
      </c>
      <c r="P131" s="70">
        <f>'TRA_Inv EU28'!P131-'TRA_Inv UK'!P131</f>
        <v>0</v>
      </c>
      <c r="Q131" s="70">
        <f>'TRA_Inv EU28'!Q131-'TRA_Inv UK'!Q131</f>
        <v>0</v>
      </c>
      <c r="R131" s="70">
        <f>'TRA_Inv EU28'!R131-'TRA_Inv UK'!R131</f>
        <v>7029</v>
      </c>
      <c r="S131" s="70">
        <f>'TRA_Inv EU28'!S131-'TRA_Inv UK'!S131</f>
        <v>11248</v>
      </c>
      <c r="T131" s="70">
        <f>'TRA_Inv EU28'!T131-'TRA_Inv UK'!T131</f>
        <v>15033</v>
      </c>
      <c r="U131" s="70">
        <f>'TRA_Inv EU28'!U131-'TRA_Inv UK'!U131</f>
        <v>18428</v>
      </c>
      <c r="V131" s="70">
        <f>'TRA_Inv EU28'!V131-'TRA_Inv UK'!V131</f>
        <v>53061</v>
      </c>
      <c r="W131" s="70">
        <f>'TRA_Inv EU28'!W131-'TRA_Inv UK'!W131</f>
        <v>69915</v>
      </c>
      <c r="X131" s="70">
        <f>'TRA_Inv EU28'!X131-'TRA_Inv UK'!X131</f>
        <v>80395</v>
      </c>
      <c r="Y131" s="70">
        <f>'TRA_Inv EU28'!Y131-'TRA_Inv UK'!Y131</f>
        <v>87747</v>
      </c>
      <c r="Z131" s="70">
        <f>'TRA_Inv EU28'!Z131-'TRA_Inv UK'!Z131</f>
        <v>102959</v>
      </c>
      <c r="AA131" s="70">
        <f>'TRA_Inv EU28'!AA131-'TRA_Inv UK'!AA131</f>
        <v>127191</v>
      </c>
      <c r="AB131" s="70">
        <f>'TRA_Inv EU28'!AB131-'TRA_Inv UK'!AB131</f>
        <v>150501</v>
      </c>
      <c r="AC131" s="70">
        <f>'TRA_Inv EU28'!AC131-'TRA_Inv UK'!AC131</f>
        <v>173111</v>
      </c>
      <c r="AD131" s="70">
        <f>'TRA_Inv EU28'!AD131-'TRA_Inv UK'!AD131</f>
        <v>196951</v>
      </c>
      <c r="AE131" s="70">
        <f>'TRA_Inv EU28'!AE131-'TRA_Inv UK'!AE131</f>
        <v>221843</v>
      </c>
      <c r="AF131" s="70">
        <f>'TRA_Inv EU28'!AF131-'TRA_Inv UK'!AF131</f>
        <v>250111</v>
      </c>
      <c r="AG131" s="70">
        <f>'TRA_Inv EU28'!AG131-'TRA_Inv UK'!AG131</f>
        <v>279883</v>
      </c>
      <c r="AH131" s="70">
        <f>'TRA_Inv EU28'!AH131-'TRA_Inv UK'!AH131</f>
        <v>313233</v>
      </c>
      <c r="AI131" s="70">
        <f>'TRA_Inv EU28'!AI131-'TRA_Inv UK'!AI131</f>
        <v>343340</v>
      </c>
      <c r="AJ131" s="70">
        <f>'TRA_Inv EU28'!AJ131-'TRA_Inv UK'!AJ131</f>
        <v>378050</v>
      </c>
      <c r="AK131" s="70">
        <f>'TRA_Inv EU28'!AK131-'TRA_Inv UK'!AK131</f>
        <v>410682</v>
      </c>
      <c r="AL131" s="70">
        <f>'TRA_Inv EU28'!AL131-'TRA_Inv UK'!AL131</f>
        <v>443375</v>
      </c>
      <c r="AM131" s="70">
        <f>'TRA_Inv EU28'!AM131-'TRA_Inv UK'!AM131</f>
        <v>471660</v>
      </c>
      <c r="AN131" s="70">
        <f>'TRA_Inv EU28'!AN131-'TRA_Inv UK'!AN131</f>
        <v>498190</v>
      </c>
      <c r="AO131" s="70">
        <f>'TRA_Inv EU28'!AO131-'TRA_Inv UK'!AO131</f>
        <v>519158</v>
      </c>
      <c r="AP131" s="70">
        <f>'TRA_Inv EU28'!AP131-'TRA_Inv UK'!AP131</f>
        <v>537131</v>
      </c>
      <c r="AQ131" s="70">
        <f>'TRA_Inv EU28'!AQ131-'TRA_Inv UK'!AQ131</f>
        <v>548288</v>
      </c>
      <c r="AR131" s="70">
        <f>'TRA_Inv EU28'!AR131-'TRA_Inv UK'!AR131</f>
        <v>556882</v>
      </c>
      <c r="AS131" s="70">
        <f>'TRA_Inv EU28'!AS131-'TRA_Inv UK'!AS131</f>
        <v>560316</v>
      </c>
      <c r="AT131" s="70">
        <f>'TRA_Inv EU28'!AT131-'TRA_Inv UK'!AT131</f>
        <v>563986</v>
      </c>
      <c r="AU131" s="70">
        <f>'TRA_Inv EU28'!AU131-'TRA_Inv UK'!AU131</f>
        <v>563774</v>
      </c>
      <c r="AV131" s="70">
        <f>'TRA_Inv EU28'!AV131-'TRA_Inv UK'!AV131</f>
        <v>564199</v>
      </c>
      <c r="AW131" s="70">
        <f>'TRA_Inv EU28'!AW131-'TRA_Inv UK'!AW131</f>
        <v>561650</v>
      </c>
      <c r="AX131" s="70">
        <f>'TRA_Inv EU28'!AX131-'TRA_Inv UK'!AX131</f>
        <v>560995</v>
      </c>
      <c r="AY131" s="70">
        <f>'TRA_Inv EU28'!AY131-'TRA_Inv UK'!AY131</f>
        <v>558481</v>
      </c>
      <c r="AZ131" s="70">
        <f>'TRA_Inv EU28'!AZ131-'TRA_Inv UK'!AZ131</f>
        <v>562235</v>
      </c>
    </row>
    <row r="132" spans="1:52" x14ac:dyDescent="0.35">
      <c r="A132" s="69" t="s">
        <v>881</v>
      </c>
      <c r="B132" s="70"/>
      <c r="C132" s="70">
        <f>'TRA_Inv EU28'!C132-'TRA_Inv UK'!C132</f>
        <v>0</v>
      </c>
      <c r="D132" s="70">
        <f>'TRA_Inv EU28'!D132-'TRA_Inv UK'!D132</f>
        <v>0</v>
      </c>
      <c r="E132" s="70">
        <f>'TRA_Inv EU28'!E132-'TRA_Inv UK'!E132</f>
        <v>0</v>
      </c>
      <c r="F132" s="70">
        <f>'TRA_Inv EU28'!F132-'TRA_Inv UK'!F132</f>
        <v>0</v>
      </c>
      <c r="G132" s="70">
        <f>'TRA_Inv EU28'!G132-'TRA_Inv UK'!G132</f>
        <v>0</v>
      </c>
      <c r="H132" s="70">
        <f>'TRA_Inv EU28'!H132-'TRA_Inv UK'!H132</f>
        <v>0</v>
      </c>
      <c r="I132" s="70">
        <f>'TRA_Inv EU28'!I132-'TRA_Inv UK'!I132</f>
        <v>0</v>
      </c>
      <c r="J132" s="70">
        <f>'TRA_Inv EU28'!J132-'TRA_Inv UK'!J132</f>
        <v>0</v>
      </c>
      <c r="K132" s="70">
        <f>'TRA_Inv EU28'!K132-'TRA_Inv UK'!K132</f>
        <v>0</v>
      </c>
      <c r="L132" s="70">
        <f>'TRA_Inv EU28'!L132-'TRA_Inv UK'!L132</f>
        <v>0</v>
      </c>
      <c r="M132" s="70">
        <f>'TRA_Inv EU28'!M132-'TRA_Inv UK'!M132</f>
        <v>0</v>
      </c>
      <c r="N132" s="70">
        <f>'TRA_Inv EU28'!N132-'TRA_Inv UK'!N132</f>
        <v>0</v>
      </c>
      <c r="O132" s="70">
        <f>'TRA_Inv EU28'!O132-'TRA_Inv UK'!O132</f>
        <v>0</v>
      </c>
      <c r="P132" s="70">
        <f>'TRA_Inv EU28'!P132-'TRA_Inv UK'!P132</f>
        <v>0</v>
      </c>
      <c r="Q132" s="70">
        <f>'TRA_Inv EU28'!Q132-'TRA_Inv UK'!Q132</f>
        <v>0</v>
      </c>
      <c r="R132" s="70">
        <f>'TRA_Inv EU28'!R132-'TRA_Inv UK'!R132</f>
        <v>0</v>
      </c>
      <c r="S132" s="70">
        <f>'TRA_Inv EU28'!S132-'TRA_Inv UK'!S132</f>
        <v>0</v>
      </c>
      <c r="T132" s="70">
        <f>'TRA_Inv EU28'!T132-'TRA_Inv UK'!T132</f>
        <v>0</v>
      </c>
      <c r="U132" s="70">
        <f>'TRA_Inv EU28'!U132-'TRA_Inv UK'!U132</f>
        <v>0</v>
      </c>
      <c r="V132" s="70">
        <f>'TRA_Inv EU28'!V132-'TRA_Inv UK'!V132</f>
        <v>0</v>
      </c>
      <c r="W132" s="70">
        <f>'TRA_Inv EU28'!W132-'TRA_Inv UK'!W132</f>
        <v>0</v>
      </c>
      <c r="X132" s="70">
        <f>'TRA_Inv EU28'!X132-'TRA_Inv UK'!X132</f>
        <v>0</v>
      </c>
      <c r="Y132" s="70">
        <f>'TRA_Inv EU28'!Y132-'TRA_Inv UK'!Y132</f>
        <v>0</v>
      </c>
      <c r="Z132" s="70">
        <f>'TRA_Inv EU28'!Z132-'TRA_Inv UK'!Z132</f>
        <v>0</v>
      </c>
      <c r="AA132" s="70">
        <f>'TRA_Inv EU28'!AA132-'TRA_Inv UK'!AA132</f>
        <v>0</v>
      </c>
      <c r="AB132" s="70">
        <f>'TRA_Inv EU28'!AB132-'TRA_Inv UK'!AB132</f>
        <v>0</v>
      </c>
      <c r="AC132" s="70">
        <f>'TRA_Inv EU28'!AC132-'TRA_Inv UK'!AC132</f>
        <v>0</v>
      </c>
      <c r="AD132" s="70">
        <f>'TRA_Inv EU28'!AD132-'TRA_Inv UK'!AD132</f>
        <v>0</v>
      </c>
      <c r="AE132" s="70">
        <f>'TRA_Inv EU28'!AE132-'TRA_Inv UK'!AE132</f>
        <v>0</v>
      </c>
      <c r="AF132" s="70">
        <f>'TRA_Inv EU28'!AF132-'TRA_Inv UK'!AF132</f>
        <v>0</v>
      </c>
      <c r="AG132" s="70">
        <f>'TRA_Inv EU28'!AG132-'TRA_Inv UK'!AG132</f>
        <v>0</v>
      </c>
      <c r="AH132" s="70">
        <f>'TRA_Inv EU28'!AH132-'TRA_Inv UK'!AH132</f>
        <v>0</v>
      </c>
      <c r="AI132" s="70">
        <f>'TRA_Inv EU28'!AI132-'TRA_Inv UK'!AI132</f>
        <v>0</v>
      </c>
      <c r="AJ132" s="70">
        <f>'TRA_Inv EU28'!AJ132-'TRA_Inv UK'!AJ132</f>
        <v>0</v>
      </c>
      <c r="AK132" s="70">
        <f>'TRA_Inv EU28'!AK132-'TRA_Inv UK'!AK132</f>
        <v>0</v>
      </c>
      <c r="AL132" s="70">
        <f>'TRA_Inv EU28'!AL132-'TRA_Inv UK'!AL132</f>
        <v>0</v>
      </c>
      <c r="AM132" s="70">
        <f>'TRA_Inv EU28'!AM132-'TRA_Inv UK'!AM132</f>
        <v>0</v>
      </c>
      <c r="AN132" s="70">
        <f>'TRA_Inv EU28'!AN132-'TRA_Inv UK'!AN132</f>
        <v>0</v>
      </c>
      <c r="AO132" s="70">
        <f>'TRA_Inv EU28'!AO132-'TRA_Inv UK'!AO132</f>
        <v>0</v>
      </c>
      <c r="AP132" s="70">
        <f>'TRA_Inv EU28'!AP132-'TRA_Inv UK'!AP132</f>
        <v>0</v>
      </c>
      <c r="AQ132" s="70">
        <f>'TRA_Inv EU28'!AQ132-'TRA_Inv UK'!AQ132</f>
        <v>0</v>
      </c>
      <c r="AR132" s="70">
        <f>'TRA_Inv EU28'!AR132-'TRA_Inv UK'!AR132</f>
        <v>0</v>
      </c>
      <c r="AS132" s="70">
        <f>'TRA_Inv EU28'!AS132-'TRA_Inv UK'!AS132</f>
        <v>0</v>
      </c>
      <c r="AT132" s="70">
        <f>'TRA_Inv EU28'!AT132-'TRA_Inv UK'!AT132</f>
        <v>0</v>
      </c>
      <c r="AU132" s="70">
        <f>'TRA_Inv EU28'!AU132-'TRA_Inv UK'!AU132</f>
        <v>0</v>
      </c>
      <c r="AV132" s="70">
        <f>'TRA_Inv EU28'!AV132-'TRA_Inv UK'!AV132</f>
        <v>0</v>
      </c>
      <c r="AW132" s="70">
        <f>'TRA_Inv EU28'!AW132-'TRA_Inv UK'!AW132</f>
        <v>0</v>
      </c>
      <c r="AX132" s="70">
        <f>'TRA_Inv EU28'!AX132-'TRA_Inv UK'!AX132</f>
        <v>0</v>
      </c>
      <c r="AY132" s="70">
        <f>'TRA_Inv EU28'!AY132-'TRA_Inv UK'!AY132</f>
        <v>0</v>
      </c>
      <c r="AZ132" s="70">
        <f>'TRA_Inv EU28'!AZ132-'TRA_Inv UK'!AZ132</f>
        <v>0</v>
      </c>
    </row>
    <row r="133" spans="1:52" x14ac:dyDescent="0.35">
      <c r="A133" s="69" t="s">
        <v>892</v>
      </c>
      <c r="B133" s="70"/>
      <c r="C133" s="70">
        <f>'TRA_Inv EU28'!C133-'TRA_Inv UK'!C133</f>
        <v>0</v>
      </c>
      <c r="D133" s="70">
        <f>'TRA_Inv EU28'!D133-'TRA_Inv UK'!D133</f>
        <v>0</v>
      </c>
      <c r="E133" s="70">
        <f>'TRA_Inv EU28'!E133-'TRA_Inv UK'!E133</f>
        <v>0</v>
      </c>
      <c r="F133" s="70">
        <f>'TRA_Inv EU28'!F133-'TRA_Inv UK'!F133</f>
        <v>0</v>
      </c>
      <c r="G133" s="70">
        <f>'TRA_Inv EU28'!G133-'TRA_Inv UK'!G133</f>
        <v>0</v>
      </c>
      <c r="H133" s="70">
        <f>'TRA_Inv EU28'!H133-'TRA_Inv UK'!H133</f>
        <v>0</v>
      </c>
      <c r="I133" s="70">
        <f>'TRA_Inv EU28'!I133-'TRA_Inv UK'!I133</f>
        <v>0</v>
      </c>
      <c r="J133" s="70">
        <f>'TRA_Inv EU28'!J133-'TRA_Inv UK'!J133</f>
        <v>0</v>
      </c>
      <c r="K133" s="70">
        <f>'TRA_Inv EU28'!K133-'TRA_Inv UK'!K133</f>
        <v>0</v>
      </c>
      <c r="L133" s="70">
        <f>'TRA_Inv EU28'!L133-'TRA_Inv UK'!L133</f>
        <v>0</v>
      </c>
      <c r="M133" s="70">
        <f>'TRA_Inv EU28'!M133-'TRA_Inv UK'!M133</f>
        <v>0</v>
      </c>
      <c r="N133" s="70">
        <f>'TRA_Inv EU28'!N133-'TRA_Inv UK'!N133</f>
        <v>0</v>
      </c>
      <c r="O133" s="70">
        <f>'TRA_Inv EU28'!O133-'TRA_Inv UK'!O133</f>
        <v>0</v>
      </c>
      <c r="P133" s="70">
        <f>'TRA_Inv EU28'!P133-'TRA_Inv UK'!P133</f>
        <v>0</v>
      </c>
      <c r="Q133" s="70">
        <f>'TRA_Inv EU28'!Q133-'TRA_Inv UK'!Q133</f>
        <v>0</v>
      </c>
      <c r="R133" s="70">
        <f>'TRA_Inv EU28'!R133-'TRA_Inv UK'!R133</f>
        <v>0</v>
      </c>
      <c r="S133" s="70">
        <f>'TRA_Inv EU28'!S133-'TRA_Inv UK'!S133</f>
        <v>0</v>
      </c>
      <c r="T133" s="70">
        <f>'TRA_Inv EU28'!T133-'TRA_Inv UK'!T133</f>
        <v>0</v>
      </c>
      <c r="U133" s="70">
        <f>'TRA_Inv EU28'!U133-'TRA_Inv UK'!U133</f>
        <v>0</v>
      </c>
      <c r="V133" s="70">
        <f>'TRA_Inv EU28'!V133-'TRA_Inv UK'!V133</f>
        <v>0</v>
      </c>
      <c r="W133" s="70">
        <f>'TRA_Inv EU28'!W133-'TRA_Inv UK'!W133</f>
        <v>0</v>
      </c>
      <c r="X133" s="70">
        <f>'TRA_Inv EU28'!X133-'TRA_Inv UK'!X133</f>
        <v>0</v>
      </c>
      <c r="Y133" s="70">
        <f>'TRA_Inv EU28'!Y133-'TRA_Inv UK'!Y133</f>
        <v>0</v>
      </c>
      <c r="Z133" s="70">
        <f>'TRA_Inv EU28'!Z133-'TRA_Inv UK'!Z133</f>
        <v>0</v>
      </c>
      <c r="AA133" s="70">
        <f>'TRA_Inv EU28'!AA133-'TRA_Inv UK'!AA133</f>
        <v>0</v>
      </c>
      <c r="AB133" s="70">
        <f>'TRA_Inv EU28'!AB133-'TRA_Inv UK'!AB133</f>
        <v>0</v>
      </c>
      <c r="AC133" s="70">
        <f>'TRA_Inv EU28'!AC133-'TRA_Inv UK'!AC133</f>
        <v>0</v>
      </c>
      <c r="AD133" s="70">
        <f>'TRA_Inv EU28'!AD133-'TRA_Inv UK'!AD133</f>
        <v>0</v>
      </c>
      <c r="AE133" s="70">
        <f>'TRA_Inv EU28'!AE133-'TRA_Inv UK'!AE133</f>
        <v>0</v>
      </c>
      <c r="AF133" s="70">
        <f>'TRA_Inv EU28'!AF133-'TRA_Inv UK'!AF133</f>
        <v>0</v>
      </c>
      <c r="AG133" s="70">
        <f>'TRA_Inv EU28'!AG133-'TRA_Inv UK'!AG133</f>
        <v>0</v>
      </c>
      <c r="AH133" s="70">
        <f>'TRA_Inv EU28'!AH133-'TRA_Inv UK'!AH133</f>
        <v>0</v>
      </c>
      <c r="AI133" s="70">
        <f>'TRA_Inv EU28'!AI133-'TRA_Inv UK'!AI133</f>
        <v>0</v>
      </c>
      <c r="AJ133" s="70">
        <f>'TRA_Inv EU28'!AJ133-'TRA_Inv UK'!AJ133</f>
        <v>0</v>
      </c>
      <c r="AK133" s="70">
        <f>'TRA_Inv EU28'!AK133-'TRA_Inv UK'!AK133</f>
        <v>0</v>
      </c>
      <c r="AL133" s="70">
        <f>'TRA_Inv EU28'!AL133-'TRA_Inv UK'!AL133</f>
        <v>0</v>
      </c>
      <c r="AM133" s="70">
        <f>'TRA_Inv EU28'!AM133-'TRA_Inv UK'!AM133</f>
        <v>0</v>
      </c>
      <c r="AN133" s="70">
        <f>'TRA_Inv EU28'!AN133-'TRA_Inv UK'!AN133</f>
        <v>0</v>
      </c>
      <c r="AO133" s="70">
        <f>'TRA_Inv EU28'!AO133-'TRA_Inv UK'!AO133</f>
        <v>0</v>
      </c>
      <c r="AP133" s="70">
        <f>'TRA_Inv EU28'!AP133-'TRA_Inv UK'!AP133</f>
        <v>0</v>
      </c>
      <c r="AQ133" s="70">
        <f>'TRA_Inv EU28'!AQ133-'TRA_Inv UK'!AQ133</f>
        <v>0</v>
      </c>
      <c r="AR133" s="70">
        <f>'TRA_Inv EU28'!AR133-'TRA_Inv UK'!AR133</f>
        <v>0</v>
      </c>
      <c r="AS133" s="70">
        <f>'TRA_Inv EU28'!AS133-'TRA_Inv UK'!AS133</f>
        <v>0</v>
      </c>
      <c r="AT133" s="70">
        <f>'TRA_Inv EU28'!AT133-'TRA_Inv UK'!AT133</f>
        <v>0</v>
      </c>
      <c r="AU133" s="70">
        <f>'TRA_Inv EU28'!AU133-'TRA_Inv UK'!AU133</f>
        <v>0</v>
      </c>
      <c r="AV133" s="70">
        <f>'TRA_Inv EU28'!AV133-'TRA_Inv UK'!AV133</f>
        <v>0</v>
      </c>
      <c r="AW133" s="70">
        <f>'TRA_Inv EU28'!AW133-'TRA_Inv UK'!AW133</f>
        <v>0</v>
      </c>
      <c r="AX133" s="70">
        <f>'TRA_Inv EU28'!AX133-'TRA_Inv UK'!AX133</f>
        <v>0</v>
      </c>
      <c r="AY133" s="70">
        <f>'TRA_Inv EU28'!AY133-'TRA_Inv UK'!AY133</f>
        <v>0</v>
      </c>
      <c r="AZ133" s="70">
        <f>'TRA_Inv EU28'!AZ133-'TRA_Inv UK'!AZ133</f>
        <v>0</v>
      </c>
    </row>
    <row r="134" spans="1:52" x14ac:dyDescent="0.35">
      <c r="A134" s="67" t="s">
        <v>883</v>
      </c>
      <c r="B134" s="68"/>
      <c r="C134" s="68">
        <f>'TRA_Inv EU28'!C134-'TRA_Inv UK'!C134</f>
        <v>760</v>
      </c>
      <c r="D134" s="68">
        <f>'TRA_Inv EU28'!D134-'TRA_Inv UK'!D134</f>
        <v>345</v>
      </c>
      <c r="E134" s="68">
        <f>'TRA_Inv EU28'!E134-'TRA_Inv UK'!E134</f>
        <v>238</v>
      </c>
      <c r="F134" s="68">
        <f>'TRA_Inv EU28'!F134-'TRA_Inv UK'!F134</f>
        <v>387</v>
      </c>
      <c r="G134" s="68">
        <f>'TRA_Inv EU28'!G134-'TRA_Inv UK'!G134</f>
        <v>267</v>
      </c>
      <c r="H134" s="68">
        <f>'TRA_Inv EU28'!H134-'TRA_Inv UK'!H134</f>
        <v>487</v>
      </c>
      <c r="I134" s="68">
        <f>'TRA_Inv EU28'!I134-'TRA_Inv UK'!I134</f>
        <v>478</v>
      </c>
      <c r="J134" s="68">
        <f>'TRA_Inv EU28'!J134-'TRA_Inv UK'!J134</f>
        <v>520</v>
      </c>
      <c r="K134" s="68">
        <f>'TRA_Inv EU28'!K134-'TRA_Inv UK'!K134</f>
        <v>695</v>
      </c>
      <c r="L134" s="68">
        <f>'TRA_Inv EU28'!L134-'TRA_Inv UK'!L134</f>
        <v>1070</v>
      </c>
      <c r="M134" s="68">
        <f>'TRA_Inv EU28'!M134-'TRA_Inv UK'!M134</f>
        <v>1458</v>
      </c>
      <c r="N134" s="68">
        <f>'TRA_Inv EU28'!N134-'TRA_Inv UK'!N134</f>
        <v>6538</v>
      </c>
      <c r="O134" s="68">
        <f>'TRA_Inv EU28'!O134-'TRA_Inv UK'!O134</f>
        <v>7118</v>
      </c>
      <c r="P134" s="68">
        <f>'TRA_Inv EU28'!P134-'TRA_Inv UK'!P134</f>
        <v>7354</v>
      </c>
      <c r="Q134" s="68">
        <f>'TRA_Inv EU28'!Q134-'TRA_Inv UK'!Q134</f>
        <v>8296</v>
      </c>
      <c r="R134" s="68">
        <f>'TRA_Inv EU28'!R134-'TRA_Inv UK'!R134</f>
        <v>9028</v>
      </c>
      <c r="S134" s="68">
        <f>'TRA_Inv EU28'!S134-'TRA_Inv UK'!S134</f>
        <v>12009</v>
      </c>
      <c r="T134" s="68">
        <f>'TRA_Inv EU28'!T134-'TRA_Inv UK'!T134</f>
        <v>14489</v>
      </c>
      <c r="U134" s="68">
        <f>'TRA_Inv EU28'!U134-'TRA_Inv UK'!U134</f>
        <v>16501</v>
      </c>
      <c r="V134" s="68">
        <f>'TRA_Inv EU28'!V134-'TRA_Inv UK'!V134</f>
        <v>133976</v>
      </c>
      <c r="W134" s="68">
        <f>'TRA_Inv EU28'!W134-'TRA_Inv UK'!W134</f>
        <v>117475</v>
      </c>
      <c r="X134" s="68">
        <f>'TRA_Inv EU28'!X134-'TRA_Inv UK'!X134</f>
        <v>95523</v>
      </c>
      <c r="Y134" s="68">
        <f>'TRA_Inv EU28'!Y134-'TRA_Inv UK'!Y134</f>
        <v>78421</v>
      </c>
      <c r="Z134" s="68">
        <f>'TRA_Inv EU28'!Z134-'TRA_Inv UK'!Z134</f>
        <v>82559</v>
      </c>
      <c r="AA134" s="68">
        <f>'TRA_Inv EU28'!AA134-'TRA_Inv UK'!AA134</f>
        <v>104161</v>
      </c>
      <c r="AB134" s="68">
        <f>'TRA_Inv EU28'!AB134-'TRA_Inv UK'!AB134</f>
        <v>126540</v>
      </c>
      <c r="AC134" s="68">
        <f>'TRA_Inv EU28'!AC134-'TRA_Inv UK'!AC134</f>
        <v>150098</v>
      </c>
      <c r="AD134" s="68">
        <f>'TRA_Inv EU28'!AD134-'TRA_Inv UK'!AD134</f>
        <v>177204</v>
      </c>
      <c r="AE134" s="68">
        <f>'TRA_Inv EU28'!AE134-'TRA_Inv UK'!AE134</f>
        <v>208430</v>
      </c>
      <c r="AF134" s="68">
        <f>'TRA_Inv EU28'!AF134-'TRA_Inv UK'!AF134</f>
        <v>246837</v>
      </c>
      <c r="AG134" s="68">
        <f>'TRA_Inv EU28'!AG134-'TRA_Inv UK'!AG134</f>
        <v>290527</v>
      </c>
      <c r="AH134" s="68">
        <f>'TRA_Inv EU28'!AH134-'TRA_Inv UK'!AH134</f>
        <v>340062</v>
      </c>
      <c r="AI134" s="68">
        <f>'TRA_Inv EU28'!AI134-'TRA_Inv UK'!AI134</f>
        <v>386270</v>
      </c>
      <c r="AJ134" s="68">
        <f>'TRA_Inv EU28'!AJ134-'TRA_Inv UK'!AJ134</f>
        <v>438050</v>
      </c>
      <c r="AK134" s="68">
        <f>'TRA_Inv EU28'!AK134-'TRA_Inv UK'!AK134</f>
        <v>490530</v>
      </c>
      <c r="AL134" s="68">
        <f>'TRA_Inv EU28'!AL134-'TRA_Inv UK'!AL134</f>
        <v>545038</v>
      </c>
      <c r="AM134" s="68">
        <f>'TRA_Inv EU28'!AM134-'TRA_Inv UK'!AM134</f>
        <v>598480</v>
      </c>
      <c r="AN134" s="68">
        <f>'TRA_Inv EU28'!AN134-'TRA_Inv UK'!AN134</f>
        <v>652122</v>
      </c>
      <c r="AO134" s="68">
        <f>'TRA_Inv EU28'!AO134-'TRA_Inv UK'!AO134</f>
        <v>704736</v>
      </c>
      <c r="AP134" s="68">
        <f>'TRA_Inv EU28'!AP134-'TRA_Inv UK'!AP134</f>
        <v>756614</v>
      </c>
      <c r="AQ134" s="68">
        <f>'TRA_Inv EU28'!AQ134-'TRA_Inv UK'!AQ134</f>
        <v>809479</v>
      </c>
      <c r="AR134" s="68">
        <f>'TRA_Inv EU28'!AR134-'TRA_Inv UK'!AR134</f>
        <v>864800</v>
      </c>
      <c r="AS134" s="68">
        <f>'TRA_Inv EU28'!AS134-'TRA_Inv UK'!AS134</f>
        <v>916182</v>
      </c>
      <c r="AT134" s="68">
        <f>'TRA_Inv EU28'!AT134-'TRA_Inv UK'!AT134</f>
        <v>972782</v>
      </c>
      <c r="AU134" s="68">
        <f>'TRA_Inv EU28'!AU134-'TRA_Inv UK'!AU134</f>
        <v>1028300</v>
      </c>
      <c r="AV134" s="68">
        <f>'TRA_Inv EU28'!AV134-'TRA_Inv UK'!AV134</f>
        <v>1086417</v>
      </c>
      <c r="AW134" s="68">
        <f>'TRA_Inv EU28'!AW134-'TRA_Inv UK'!AW134</f>
        <v>1144057</v>
      </c>
      <c r="AX134" s="68">
        <f>'TRA_Inv EU28'!AX134-'TRA_Inv UK'!AX134</f>
        <v>1205882</v>
      </c>
      <c r="AY134" s="68">
        <f>'TRA_Inv EU28'!AY134-'TRA_Inv UK'!AY134</f>
        <v>1267988</v>
      </c>
      <c r="AZ134" s="68">
        <f>'TRA_Inv EU28'!AZ134-'TRA_Inv UK'!AZ134</f>
        <v>1336206</v>
      </c>
    </row>
    <row r="135" spans="1:52" x14ac:dyDescent="0.35">
      <c r="A135" s="69" t="s">
        <v>884</v>
      </c>
      <c r="B135" s="70"/>
      <c r="C135" s="70">
        <f>'TRA_Inv EU28'!C135-'TRA_Inv UK'!C135</f>
        <v>760</v>
      </c>
      <c r="D135" s="70">
        <f>'TRA_Inv EU28'!D135-'TRA_Inv UK'!D135</f>
        <v>345</v>
      </c>
      <c r="E135" s="70">
        <f>'TRA_Inv EU28'!E135-'TRA_Inv UK'!E135</f>
        <v>238</v>
      </c>
      <c r="F135" s="70">
        <f>'TRA_Inv EU28'!F135-'TRA_Inv UK'!F135</f>
        <v>387</v>
      </c>
      <c r="G135" s="70">
        <f>'TRA_Inv EU28'!G135-'TRA_Inv UK'!G135</f>
        <v>267</v>
      </c>
      <c r="H135" s="70">
        <f>'TRA_Inv EU28'!H135-'TRA_Inv UK'!H135</f>
        <v>487</v>
      </c>
      <c r="I135" s="70">
        <f>'TRA_Inv EU28'!I135-'TRA_Inv UK'!I135</f>
        <v>478</v>
      </c>
      <c r="J135" s="70">
        <f>'TRA_Inv EU28'!J135-'TRA_Inv UK'!J135</f>
        <v>520</v>
      </c>
      <c r="K135" s="70">
        <f>'TRA_Inv EU28'!K135-'TRA_Inv UK'!K135</f>
        <v>695</v>
      </c>
      <c r="L135" s="70">
        <f>'TRA_Inv EU28'!L135-'TRA_Inv UK'!L135</f>
        <v>1070</v>
      </c>
      <c r="M135" s="70">
        <f>'TRA_Inv EU28'!M135-'TRA_Inv UK'!M135</f>
        <v>1458</v>
      </c>
      <c r="N135" s="70">
        <f>'TRA_Inv EU28'!N135-'TRA_Inv UK'!N135</f>
        <v>6538</v>
      </c>
      <c r="O135" s="70">
        <f>'TRA_Inv EU28'!O135-'TRA_Inv UK'!O135</f>
        <v>7118</v>
      </c>
      <c r="P135" s="70">
        <f>'TRA_Inv EU28'!P135-'TRA_Inv UK'!P135</f>
        <v>7354</v>
      </c>
      <c r="Q135" s="70">
        <f>'TRA_Inv EU28'!Q135-'TRA_Inv UK'!Q135</f>
        <v>8296</v>
      </c>
      <c r="R135" s="70">
        <f>'TRA_Inv EU28'!R135-'TRA_Inv UK'!R135</f>
        <v>9027</v>
      </c>
      <c r="S135" s="70">
        <f>'TRA_Inv EU28'!S135-'TRA_Inv UK'!S135</f>
        <v>12007</v>
      </c>
      <c r="T135" s="70">
        <f>'TRA_Inv EU28'!T135-'TRA_Inv UK'!T135</f>
        <v>14483</v>
      </c>
      <c r="U135" s="70">
        <f>'TRA_Inv EU28'!U135-'TRA_Inv UK'!U135</f>
        <v>16485</v>
      </c>
      <c r="V135" s="70">
        <f>'TRA_Inv EU28'!V135-'TRA_Inv UK'!V135</f>
        <v>133795</v>
      </c>
      <c r="W135" s="70">
        <f>'TRA_Inv EU28'!W135-'TRA_Inv UK'!W135</f>
        <v>117151</v>
      </c>
      <c r="X135" s="70">
        <f>'TRA_Inv EU28'!X135-'TRA_Inv UK'!X135</f>
        <v>95006</v>
      </c>
      <c r="Y135" s="70">
        <f>'TRA_Inv EU28'!Y135-'TRA_Inv UK'!Y135</f>
        <v>77613</v>
      </c>
      <c r="Z135" s="70">
        <f>'TRA_Inv EU28'!Z135-'TRA_Inv UK'!Z135</f>
        <v>81075</v>
      </c>
      <c r="AA135" s="70">
        <f>'TRA_Inv EU28'!AA135-'TRA_Inv UK'!AA135</f>
        <v>101180</v>
      </c>
      <c r="AB135" s="70">
        <f>'TRA_Inv EU28'!AB135-'TRA_Inv UK'!AB135</f>
        <v>121064</v>
      </c>
      <c r="AC135" s="70">
        <f>'TRA_Inv EU28'!AC135-'TRA_Inv UK'!AC135</f>
        <v>140805</v>
      </c>
      <c r="AD135" s="70">
        <f>'TRA_Inv EU28'!AD135-'TRA_Inv UK'!AD135</f>
        <v>162373</v>
      </c>
      <c r="AE135" s="70">
        <f>'TRA_Inv EU28'!AE135-'TRA_Inv UK'!AE135</f>
        <v>186120</v>
      </c>
      <c r="AF135" s="70">
        <f>'TRA_Inv EU28'!AF135-'TRA_Inv UK'!AF135</f>
        <v>214657</v>
      </c>
      <c r="AG135" s="70">
        <f>'TRA_Inv EU28'!AG135-'TRA_Inv UK'!AG135</f>
        <v>246390</v>
      </c>
      <c r="AH135" s="70">
        <f>'TRA_Inv EU28'!AH135-'TRA_Inv UK'!AH135</f>
        <v>282081</v>
      </c>
      <c r="AI135" s="70">
        <f>'TRA_Inv EU28'!AI135-'TRA_Inv UK'!AI135</f>
        <v>314195</v>
      </c>
      <c r="AJ135" s="70">
        <f>'TRA_Inv EU28'!AJ135-'TRA_Inv UK'!AJ135</f>
        <v>350416</v>
      </c>
      <c r="AK135" s="70">
        <f>'TRA_Inv EU28'!AK135-'TRA_Inv UK'!AK135</f>
        <v>387197</v>
      </c>
      <c r="AL135" s="70">
        <f>'TRA_Inv EU28'!AL135-'TRA_Inv UK'!AL135</f>
        <v>425676</v>
      </c>
      <c r="AM135" s="70">
        <f>'TRA_Inv EU28'!AM135-'TRA_Inv UK'!AM135</f>
        <v>463629</v>
      </c>
      <c r="AN135" s="70">
        <f>'TRA_Inv EU28'!AN135-'TRA_Inv UK'!AN135</f>
        <v>501984</v>
      </c>
      <c r="AO135" s="70">
        <f>'TRA_Inv EU28'!AO135-'TRA_Inv UK'!AO135</f>
        <v>540055</v>
      </c>
      <c r="AP135" s="70">
        <f>'TRA_Inv EU28'!AP135-'TRA_Inv UK'!AP135</f>
        <v>577682</v>
      </c>
      <c r="AQ135" s="70">
        <f>'TRA_Inv EU28'!AQ135-'TRA_Inv UK'!AQ135</f>
        <v>616802</v>
      </c>
      <c r="AR135" s="70">
        <f>'TRA_Inv EU28'!AR135-'TRA_Inv UK'!AR135</f>
        <v>657907</v>
      </c>
      <c r="AS135" s="70">
        <f>'TRA_Inv EU28'!AS135-'TRA_Inv UK'!AS135</f>
        <v>695645</v>
      </c>
      <c r="AT135" s="70">
        <f>'TRA_Inv EU28'!AT135-'TRA_Inv UK'!AT135</f>
        <v>737705</v>
      </c>
      <c r="AU135" s="70">
        <f>'TRA_Inv EU28'!AU135-'TRA_Inv UK'!AU135</f>
        <v>779149</v>
      </c>
      <c r="AV135" s="70">
        <f>'TRA_Inv EU28'!AV135-'TRA_Inv UK'!AV135</f>
        <v>822526</v>
      </c>
      <c r="AW135" s="70">
        <f>'TRA_Inv EU28'!AW135-'TRA_Inv UK'!AW135</f>
        <v>865737</v>
      </c>
      <c r="AX135" s="70">
        <f>'TRA_Inv EU28'!AX135-'TRA_Inv UK'!AX135</f>
        <v>911891</v>
      </c>
      <c r="AY135" s="70">
        <f>'TRA_Inv EU28'!AY135-'TRA_Inv UK'!AY135</f>
        <v>958689</v>
      </c>
      <c r="AZ135" s="70">
        <f>'TRA_Inv EU28'!AZ135-'TRA_Inv UK'!AZ135</f>
        <v>1009224</v>
      </c>
    </row>
    <row r="136" spans="1:52" x14ac:dyDescent="0.35">
      <c r="A136" s="69" t="s">
        <v>885</v>
      </c>
      <c r="B136" s="70"/>
      <c r="C136" s="70">
        <f>'TRA_Inv EU28'!C136-'TRA_Inv UK'!C136</f>
        <v>0</v>
      </c>
      <c r="D136" s="70">
        <f>'TRA_Inv EU28'!D136-'TRA_Inv UK'!D136</f>
        <v>0</v>
      </c>
      <c r="E136" s="70">
        <f>'TRA_Inv EU28'!E136-'TRA_Inv UK'!E136</f>
        <v>0</v>
      </c>
      <c r="F136" s="70">
        <f>'TRA_Inv EU28'!F136-'TRA_Inv UK'!F136</f>
        <v>0</v>
      </c>
      <c r="G136" s="70">
        <f>'TRA_Inv EU28'!G136-'TRA_Inv UK'!G136</f>
        <v>0</v>
      </c>
      <c r="H136" s="70">
        <f>'TRA_Inv EU28'!H136-'TRA_Inv UK'!H136</f>
        <v>0</v>
      </c>
      <c r="I136" s="70">
        <f>'TRA_Inv EU28'!I136-'TRA_Inv UK'!I136</f>
        <v>0</v>
      </c>
      <c r="J136" s="70">
        <f>'TRA_Inv EU28'!J136-'TRA_Inv UK'!J136</f>
        <v>0</v>
      </c>
      <c r="K136" s="70">
        <f>'TRA_Inv EU28'!K136-'TRA_Inv UK'!K136</f>
        <v>0</v>
      </c>
      <c r="L136" s="70">
        <f>'TRA_Inv EU28'!L136-'TRA_Inv UK'!L136</f>
        <v>0</v>
      </c>
      <c r="M136" s="70">
        <f>'TRA_Inv EU28'!M136-'TRA_Inv UK'!M136</f>
        <v>0</v>
      </c>
      <c r="N136" s="70">
        <f>'TRA_Inv EU28'!N136-'TRA_Inv UK'!N136</f>
        <v>0</v>
      </c>
      <c r="O136" s="70">
        <f>'TRA_Inv EU28'!O136-'TRA_Inv UK'!O136</f>
        <v>0</v>
      </c>
      <c r="P136" s="70">
        <f>'TRA_Inv EU28'!P136-'TRA_Inv UK'!P136</f>
        <v>0</v>
      </c>
      <c r="Q136" s="70">
        <f>'TRA_Inv EU28'!Q136-'TRA_Inv UK'!Q136</f>
        <v>0</v>
      </c>
      <c r="R136" s="70">
        <f>'TRA_Inv EU28'!R136-'TRA_Inv UK'!R136</f>
        <v>1</v>
      </c>
      <c r="S136" s="70">
        <f>'TRA_Inv EU28'!S136-'TRA_Inv UK'!S136</f>
        <v>2</v>
      </c>
      <c r="T136" s="70">
        <f>'TRA_Inv EU28'!T136-'TRA_Inv UK'!T136</f>
        <v>6</v>
      </c>
      <c r="U136" s="70">
        <f>'TRA_Inv EU28'!U136-'TRA_Inv UK'!U136</f>
        <v>16</v>
      </c>
      <c r="V136" s="70">
        <f>'TRA_Inv EU28'!V136-'TRA_Inv UK'!V136</f>
        <v>181</v>
      </c>
      <c r="W136" s="70">
        <f>'TRA_Inv EU28'!W136-'TRA_Inv UK'!W136</f>
        <v>324</v>
      </c>
      <c r="X136" s="70">
        <f>'TRA_Inv EU28'!X136-'TRA_Inv UK'!X136</f>
        <v>517</v>
      </c>
      <c r="Y136" s="70">
        <f>'TRA_Inv EU28'!Y136-'TRA_Inv UK'!Y136</f>
        <v>808</v>
      </c>
      <c r="Z136" s="70">
        <f>'TRA_Inv EU28'!Z136-'TRA_Inv UK'!Z136</f>
        <v>1484</v>
      </c>
      <c r="AA136" s="70">
        <f>'TRA_Inv EU28'!AA136-'TRA_Inv UK'!AA136</f>
        <v>2981</v>
      </c>
      <c r="AB136" s="70">
        <f>'TRA_Inv EU28'!AB136-'TRA_Inv UK'!AB136</f>
        <v>5476</v>
      </c>
      <c r="AC136" s="70">
        <f>'TRA_Inv EU28'!AC136-'TRA_Inv UK'!AC136</f>
        <v>9293</v>
      </c>
      <c r="AD136" s="70">
        <f>'TRA_Inv EU28'!AD136-'TRA_Inv UK'!AD136</f>
        <v>14831</v>
      </c>
      <c r="AE136" s="70">
        <f>'TRA_Inv EU28'!AE136-'TRA_Inv UK'!AE136</f>
        <v>22310</v>
      </c>
      <c r="AF136" s="70">
        <f>'TRA_Inv EU28'!AF136-'TRA_Inv UK'!AF136</f>
        <v>32180</v>
      </c>
      <c r="AG136" s="70">
        <f>'TRA_Inv EU28'!AG136-'TRA_Inv UK'!AG136</f>
        <v>44137</v>
      </c>
      <c r="AH136" s="70">
        <f>'TRA_Inv EU28'!AH136-'TRA_Inv UK'!AH136</f>
        <v>57981</v>
      </c>
      <c r="AI136" s="70">
        <f>'TRA_Inv EU28'!AI136-'TRA_Inv UK'!AI136</f>
        <v>72075</v>
      </c>
      <c r="AJ136" s="70">
        <f>'TRA_Inv EU28'!AJ136-'TRA_Inv UK'!AJ136</f>
        <v>87634</v>
      </c>
      <c r="AK136" s="70">
        <f>'TRA_Inv EU28'!AK136-'TRA_Inv UK'!AK136</f>
        <v>103333</v>
      </c>
      <c r="AL136" s="70">
        <f>'TRA_Inv EU28'!AL136-'TRA_Inv UK'!AL136</f>
        <v>119362</v>
      </c>
      <c r="AM136" s="70">
        <f>'TRA_Inv EU28'!AM136-'TRA_Inv UK'!AM136</f>
        <v>134851</v>
      </c>
      <c r="AN136" s="70">
        <f>'TRA_Inv EU28'!AN136-'TRA_Inv UK'!AN136</f>
        <v>150138</v>
      </c>
      <c r="AO136" s="70">
        <f>'TRA_Inv EU28'!AO136-'TRA_Inv UK'!AO136</f>
        <v>164681</v>
      </c>
      <c r="AP136" s="70">
        <f>'TRA_Inv EU28'!AP136-'TRA_Inv UK'!AP136</f>
        <v>178932</v>
      </c>
      <c r="AQ136" s="70">
        <f>'TRA_Inv EU28'!AQ136-'TRA_Inv UK'!AQ136</f>
        <v>192677</v>
      </c>
      <c r="AR136" s="70">
        <f>'TRA_Inv EU28'!AR136-'TRA_Inv UK'!AR136</f>
        <v>206893</v>
      </c>
      <c r="AS136" s="70">
        <f>'TRA_Inv EU28'!AS136-'TRA_Inv UK'!AS136</f>
        <v>220537</v>
      </c>
      <c r="AT136" s="70">
        <f>'TRA_Inv EU28'!AT136-'TRA_Inv UK'!AT136</f>
        <v>235077</v>
      </c>
      <c r="AU136" s="70">
        <f>'TRA_Inv EU28'!AU136-'TRA_Inv UK'!AU136</f>
        <v>249151</v>
      </c>
      <c r="AV136" s="70">
        <f>'TRA_Inv EU28'!AV136-'TRA_Inv UK'!AV136</f>
        <v>263891</v>
      </c>
      <c r="AW136" s="70">
        <f>'TRA_Inv EU28'!AW136-'TRA_Inv UK'!AW136</f>
        <v>278320</v>
      </c>
      <c r="AX136" s="70">
        <f>'TRA_Inv EU28'!AX136-'TRA_Inv UK'!AX136</f>
        <v>293991</v>
      </c>
      <c r="AY136" s="70">
        <f>'TRA_Inv EU28'!AY136-'TRA_Inv UK'!AY136</f>
        <v>309299</v>
      </c>
      <c r="AZ136" s="70">
        <f>'TRA_Inv EU28'!AZ136-'TRA_Inv UK'!AZ136</f>
        <v>326982</v>
      </c>
    </row>
    <row r="137" spans="1:52" x14ac:dyDescent="0.35">
      <c r="A137" s="69" t="s">
        <v>886</v>
      </c>
      <c r="B137" s="70"/>
      <c r="C137" s="70">
        <f>'TRA_Inv EU28'!C137-'TRA_Inv UK'!C137</f>
        <v>0</v>
      </c>
      <c r="D137" s="70">
        <f>'TRA_Inv EU28'!D137-'TRA_Inv UK'!D137</f>
        <v>0</v>
      </c>
      <c r="E137" s="70">
        <f>'TRA_Inv EU28'!E137-'TRA_Inv UK'!E137</f>
        <v>0</v>
      </c>
      <c r="F137" s="70">
        <f>'TRA_Inv EU28'!F137-'TRA_Inv UK'!F137</f>
        <v>0</v>
      </c>
      <c r="G137" s="70">
        <f>'TRA_Inv EU28'!G137-'TRA_Inv UK'!G137</f>
        <v>0</v>
      </c>
      <c r="H137" s="70">
        <f>'TRA_Inv EU28'!H137-'TRA_Inv UK'!H137</f>
        <v>0</v>
      </c>
      <c r="I137" s="70">
        <f>'TRA_Inv EU28'!I137-'TRA_Inv UK'!I137</f>
        <v>0</v>
      </c>
      <c r="J137" s="70">
        <f>'TRA_Inv EU28'!J137-'TRA_Inv UK'!J137</f>
        <v>0</v>
      </c>
      <c r="K137" s="70">
        <f>'TRA_Inv EU28'!K137-'TRA_Inv UK'!K137</f>
        <v>0</v>
      </c>
      <c r="L137" s="70">
        <f>'TRA_Inv EU28'!L137-'TRA_Inv UK'!L137</f>
        <v>0</v>
      </c>
      <c r="M137" s="70">
        <f>'TRA_Inv EU28'!M137-'TRA_Inv UK'!M137</f>
        <v>0</v>
      </c>
      <c r="N137" s="70">
        <f>'TRA_Inv EU28'!N137-'TRA_Inv UK'!N137</f>
        <v>0</v>
      </c>
      <c r="O137" s="70">
        <f>'TRA_Inv EU28'!O137-'TRA_Inv UK'!O137</f>
        <v>0</v>
      </c>
      <c r="P137" s="70">
        <f>'TRA_Inv EU28'!P137-'TRA_Inv UK'!P137</f>
        <v>0</v>
      </c>
      <c r="Q137" s="70">
        <f>'TRA_Inv EU28'!Q137-'TRA_Inv UK'!Q137</f>
        <v>0</v>
      </c>
      <c r="R137" s="70">
        <f>'TRA_Inv EU28'!R137-'TRA_Inv UK'!R137</f>
        <v>0</v>
      </c>
      <c r="S137" s="70">
        <f>'TRA_Inv EU28'!S137-'TRA_Inv UK'!S137</f>
        <v>0</v>
      </c>
      <c r="T137" s="70">
        <f>'TRA_Inv EU28'!T137-'TRA_Inv UK'!T137</f>
        <v>0</v>
      </c>
      <c r="U137" s="70">
        <f>'TRA_Inv EU28'!U137-'TRA_Inv UK'!U137</f>
        <v>0</v>
      </c>
      <c r="V137" s="70">
        <f>'TRA_Inv EU28'!V137-'TRA_Inv UK'!V137</f>
        <v>0</v>
      </c>
      <c r="W137" s="70">
        <f>'TRA_Inv EU28'!W137-'TRA_Inv UK'!W137</f>
        <v>0</v>
      </c>
      <c r="X137" s="70">
        <f>'TRA_Inv EU28'!X137-'TRA_Inv UK'!X137</f>
        <v>0</v>
      </c>
      <c r="Y137" s="70">
        <f>'TRA_Inv EU28'!Y137-'TRA_Inv UK'!Y137</f>
        <v>0</v>
      </c>
      <c r="Z137" s="70">
        <f>'TRA_Inv EU28'!Z137-'TRA_Inv UK'!Z137</f>
        <v>0</v>
      </c>
      <c r="AA137" s="70">
        <f>'TRA_Inv EU28'!AA137-'TRA_Inv UK'!AA137</f>
        <v>0</v>
      </c>
      <c r="AB137" s="70">
        <f>'TRA_Inv EU28'!AB137-'TRA_Inv UK'!AB137</f>
        <v>0</v>
      </c>
      <c r="AC137" s="70">
        <f>'TRA_Inv EU28'!AC137-'TRA_Inv UK'!AC137</f>
        <v>0</v>
      </c>
      <c r="AD137" s="70">
        <f>'TRA_Inv EU28'!AD137-'TRA_Inv UK'!AD137</f>
        <v>0</v>
      </c>
      <c r="AE137" s="70">
        <f>'TRA_Inv EU28'!AE137-'TRA_Inv UK'!AE137</f>
        <v>0</v>
      </c>
      <c r="AF137" s="70">
        <f>'TRA_Inv EU28'!AF137-'TRA_Inv UK'!AF137</f>
        <v>0</v>
      </c>
      <c r="AG137" s="70">
        <f>'TRA_Inv EU28'!AG137-'TRA_Inv UK'!AG137</f>
        <v>0</v>
      </c>
      <c r="AH137" s="70">
        <f>'TRA_Inv EU28'!AH137-'TRA_Inv UK'!AH137</f>
        <v>0</v>
      </c>
      <c r="AI137" s="70">
        <f>'TRA_Inv EU28'!AI137-'TRA_Inv UK'!AI137</f>
        <v>0</v>
      </c>
      <c r="AJ137" s="70">
        <f>'TRA_Inv EU28'!AJ137-'TRA_Inv UK'!AJ137</f>
        <v>0</v>
      </c>
      <c r="AK137" s="70">
        <f>'TRA_Inv EU28'!AK137-'TRA_Inv UK'!AK137</f>
        <v>0</v>
      </c>
      <c r="AL137" s="70">
        <f>'TRA_Inv EU28'!AL137-'TRA_Inv UK'!AL137</f>
        <v>0</v>
      </c>
      <c r="AM137" s="70">
        <f>'TRA_Inv EU28'!AM137-'TRA_Inv UK'!AM137</f>
        <v>0</v>
      </c>
      <c r="AN137" s="70">
        <f>'TRA_Inv EU28'!AN137-'TRA_Inv UK'!AN137</f>
        <v>0</v>
      </c>
      <c r="AO137" s="70">
        <f>'TRA_Inv EU28'!AO137-'TRA_Inv UK'!AO137</f>
        <v>0</v>
      </c>
      <c r="AP137" s="70">
        <f>'TRA_Inv EU28'!AP137-'TRA_Inv UK'!AP137</f>
        <v>0</v>
      </c>
      <c r="AQ137" s="70">
        <f>'TRA_Inv EU28'!AQ137-'TRA_Inv UK'!AQ137</f>
        <v>0</v>
      </c>
      <c r="AR137" s="70">
        <f>'TRA_Inv EU28'!AR137-'TRA_Inv UK'!AR137</f>
        <v>0</v>
      </c>
      <c r="AS137" s="70">
        <f>'TRA_Inv EU28'!AS137-'TRA_Inv UK'!AS137</f>
        <v>0</v>
      </c>
      <c r="AT137" s="70">
        <f>'TRA_Inv EU28'!AT137-'TRA_Inv UK'!AT137</f>
        <v>0</v>
      </c>
      <c r="AU137" s="70">
        <f>'TRA_Inv EU28'!AU137-'TRA_Inv UK'!AU137</f>
        <v>0</v>
      </c>
      <c r="AV137" s="70">
        <f>'TRA_Inv EU28'!AV137-'TRA_Inv UK'!AV137</f>
        <v>0</v>
      </c>
      <c r="AW137" s="70">
        <f>'TRA_Inv EU28'!AW137-'TRA_Inv UK'!AW137</f>
        <v>0</v>
      </c>
      <c r="AX137" s="70">
        <f>'TRA_Inv EU28'!AX137-'TRA_Inv UK'!AX137</f>
        <v>0</v>
      </c>
      <c r="AY137" s="70">
        <f>'TRA_Inv EU28'!AY137-'TRA_Inv UK'!AY137</f>
        <v>0</v>
      </c>
      <c r="AZ137" s="70">
        <f>'TRA_Inv EU28'!AZ137-'TRA_Inv UK'!AZ137</f>
        <v>0</v>
      </c>
    </row>
    <row r="138" spans="1:52" x14ac:dyDescent="0.35">
      <c r="A138" s="69" t="s">
        <v>893</v>
      </c>
      <c r="B138" s="70"/>
      <c r="C138" s="70">
        <f>'TRA_Inv EU28'!C138-'TRA_Inv UK'!C138</f>
        <v>0</v>
      </c>
      <c r="D138" s="70">
        <f>'TRA_Inv EU28'!D138-'TRA_Inv UK'!D138</f>
        <v>0</v>
      </c>
      <c r="E138" s="70">
        <f>'TRA_Inv EU28'!E138-'TRA_Inv UK'!E138</f>
        <v>0</v>
      </c>
      <c r="F138" s="70">
        <f>'TRA_Inv EU28'!F138-'TRA_Inv UK'!F138</f>
        <v>0</v>
      </c>
      <c r="G138" s="70">
        <f>'TRA_Inv EU28'!G138-'TRA_Inv UK'!G138</f>
        <v>0</v>
      </c>
      <c r="H138" s="70">
        <f>'TRA_Inv EU28'!H138-'TRA_Inv UK'!H138</f>
        <v>0</v>
      </c>
      <c r="I138" s="70">
        <f>'TRA_Inv EU28'!I138-'TRA_Inv UK'!I138</f>
        <v>0</v>
      </c>
      <c r="J138" s="70">
        <f>'TRA_Inv EU28'!J138-'TRA_Inv UK'!J138</f>
        <v>0</v>
      </c>
      <c r="K138" s="70">
        <f>'TRA_Inv EU28'!K138-'TRA_Inv UK'!K138</f>
        <v>0</v>
      </c>
      <c r="L138" s="70">
        <f>'TRA_Inv EU28'!L138-'TRA_Inv UK'!L138</f>
        <v>0</v>
      </c>
      <c r="M138" s="70">
        <f>'TRA_Inv EU28'!M138-'TRA_Inv UK'!M138</f>
        <v>0</v>
      </c>
      <c r="N138" s="70">
        <f>'TRA_Inv EU28'!N138-'TRA_Inv UK'!N138</f>
        <v>0</v>
      </c>
      <c r="O138" s="70">
        <f>'TRA_Inv EU28'!O138-'TRA_Inv UK'!O138</f>
        <v>0</v>
      </c>
      <c r="P138" s="70">
        <f>'TRA_Inv EU28'!P138-'TRA_Inv UK'!P138</f>
        <v>0</v>
      </c>
      <c r="Q138" s="70">
        <f>'TRA_Inv EU28'!Q138-'TRA_Inv UK'!Q138</f>
        <v>0</v>
      </c>
      <c r="R138" s="70">
        <f>'TRA_Inv EU28'!R138-'TRA_Inv UK'!R138</f>
        <v>0</v>
      </c>
      <c r="S138" s="70">
        <f>'TRA_Inv EU28'!S138-'TRA_Inv UK'!S138</f>
        <v>0</v>
      </c>
      <c r="T138" s="70">
        <f>'TRA_Inv EU28'!T138-'TRA_Inv UK'!T138</f>
        <v>0</v>
      </c>
      <c r="U138" s="70">
        <f>'TRA_Inv EU28'!U138-'TRA_Inv UK'!U138</f>
        <v>0</v>
      </c>
      <c r="V138" s="70">
        <f>'TRA_Inv EU28'!V138-'TRA_Inv UK'!V138</f>
        <v>0</v>
      </c>
      <c r="W138" s="70">
        <f>'TRA_Inv EU28'!W138-'TRA_Inv UK'!W138</f>
        <v>0</v>
      </c>
      <c r="X138" s="70">
        <f>'TRA_Inv EU28'!X138-'TRA_Inv UK'!X138</f>
        <v>0</v>
      </c>
      <c r="Y138" s="70">
        <f>'TRA_Inv EU28'!Y138-'TRA_Inv UK'!Y138</f>
        <v>0</v>
      </c>
      <c r="Z138" s="70">
        <f>'TRA_Inv EU28'!Z138-'TRA_Inv UK'!Z138</f>
        <v>0</v>
      </c>
      <c r="AA138" s="70">
        <f>'TRA_Inv EU28'!AA138-'TRA_Inv UK'!AA138</f>
        <v>0</v>
      </c>
      <c r="AB138" s="70">
        <f>'TRA_Inv EU28'!AB138-'TRA_Inv UK'!AB138</f>
        <v>0</v>
      </c>
      <c r="AC138" s="70">
        <f>'TRA_Inv EU28'!AC138-'TRA_Inv UK'!AC138</f>
        <v>0</v>
      </c>
      <c r="AD138" s="70">
        <f>'TRA_Inv EU28'!AD138-'TRA_Inv UK'!AD138</f>
        <v>0</v>
      </c>
      <c r="AE138" s="70">
        <f>'TRA_Inv EU28'!AE138-'TRA_Inv UK'!AE138</f>
        <v>0</v>
      </c>
      <c r="AF138" s="70">
        <f>'TRA_Inv EU28'!AF138-'TRA_Inv UK'!AF138</f>
        <v>0</v>
      </c>
      <c r="AG138" s="70">
        <f>'TRA_Inv EU28'!AG138-'TRA_Inv UK'!AG138</f>
        <v>0</v>
      </c>
      <c r="AH138" s="70">
        <f>'TRA_Inv EU28'!AH138-'TRA_Inv UK'!AH138</f>
        <v>0</v>
      </c>
      <c r="AI138" s="70">
        <f>'TRA_Inv EU28'!AI138-'TRA_Inv UK'!AI138</f>
        <v>0</v>
      </c>
      <c r="AJ138" s="70">
        <f>'TRA_Inv EU28'!AJ138-'TRA_Inv UK'!AJ138</f>
        <v>0</v>
      </c>
      <c r="AK138" s="70">
        <f>'TRA_Inv EU28'!AK138-'TRA_Inv UK'!AK138</f>
        <v>0</v>
      </c>
      <c r="AL138" s="70">
        <f>'TRA_Inv EU28'!AL138-'TRA_Inv UK'!AL138</f>
        <v>0</v>
      </c>
      <c r="AM138" s="70">
        <f>'TRA_Inv EU28'!AM138-'TRA_Inv UK'!AM138</f>
        <v>0</v>
      </c>
      <c r="AN138" s="70">
        <f>'TRA_Inv EU28'!AN138-'TRA_Inv UK'!AN138</f>
        <v>0</v>
      </c>
      <c r="AO138" s="70">
        <f>'TRA_Inv EU28'!AO138-'TRA_Inv UK'!AO138</f>
        <v>0</v>
      </c>
      <c r="AP138" s="70">
        <f>'TRA_Inv EU28'!AP138-'TRA_Inv UK'!AP138</f>
        <v>0</v>
      </c>
      <c r="AQ138" s="70">
        <f>'TRA_Inv EU28'!AQ138-'TRA_Inv UK'!AQ138</f>
        <v>0</v>
      </c>
      <c r="AR138" s="70">
        <f>'TRA_Inv EU28'!AR138-'TRA_Inv UK'!AR138</f>
        <v>0</v>
      </c>
      <c r="AS138" s="70">
        <f>'TRA_Inv EU28'!AS138-'TRA_Inv UK'!AS138</f>
        <v>0</v>
      </c>
      <c r="AT138" s="70">
        <f>'TRA_Inv EU28'!AT138-'TRA_Inv UK'!AT138</f>
        <v>0</v>
      </c>
      <c r="AU138" s="70">
        <f>'TRA_Inv EU28'!AU138-'TRA_Inv UK'!AU138</f>
        <v>0</v>
      </c>
      <c r="AV138" s="70">
        <f>'TRA_Inv EU28'!AV138-'TRA_Inv UK'!AV138</f>
        <v>0</v>
      </c>
      <c r="AW138" s="70">
        <f>'TRA_Inv EU28'!AW138-'TRA_Inv UK'!AW138</f>
        <v>0</v>
      </c>
      <c r="AX138" s="70">
        <f>'TRA_Inv EU28'!AX138-'TRA_Inv UK'!AX138</f>
        <v>0</v>
      </c>
      <c r="AY138" s="70">
        <f>'TRA_Inv EU28'!AY138-'TRA_Inv UK'!AY138</f>
        <v>0</v>
      </c>
      <c r="AZ138" s="70">
        <f>'TRA_Inv EU28'!AZ138-'TRA_Inv UK'!AZ138</f>
        <v>0</v>
      </c>
    </row>
    <row r="139" spans="1:52" x14ac:dyDescent="0.35">
      <c r="A139" s="67" t="s">
        <v>887</v>
      </c>
      <c r="B139" s="68"/>
      <c r="C139" s="68">
        <f>'TRA_Inv EU28'!C139-'TRA_Inv UK'!C139</f>
        <v>0</v>
      </c>
      <c r="D139" s="68">
        <f>'TRA_Inv EU28'!D139-'TRA_Inv UK'!D139</f>
        <v>0</v>
      </c>
      <c r="E139" s="68">
        <f>'TRA_Inv EU28'!E139-'TRA_Inv UK'!E139</f>
        <v>0</v>
      </c>
      <c r="F139" s="68">
        <f>'TRA_Inv EU28'!F139-'TRA_Inv UK'!F139</f>
        <v>0</v>
      </c>
      <c r="G139" s="68">
        <f>'TRA_Inv EU28'!G139-'TRA_Inv UK'!G139</f>
        <v>0</v>
      </c>
      <c r="H139" s="68">
        <f>'TRA_Inv EU28'!H139-'TRA_Inv UK'!H139</f>
        <v>0</v>
      </c>
      <c r="I139" s="68">
        <f>'TRA_Inv EU28'!I139-'TRA_Inv UK'!I139</f>
        <v>0</v>
      </c>
      <c r="J139" s="68">
        <f>'TRA_Inv EU28'!J139-'TRA_Inv UK'!J139</f>
        <v>0</v>
      </c>
      <c r="K139" s="68">
        <f>'TRA_Inv EU28'!K139-'TRA_Inv UK'!K139</f>
        <v>0</v>
      </c>
      <c r="L139" s="68">
        <f>'TRA_Inv EU28'!L139-'TRA_Inv UK'!L139</f>
        <v>0</v>
      </c>
      <c r="M139" s="68">
        <f>'TRA_Inv EU28'!M139-'TRA_Inv UK'!M139</f>
        <v>0</v>
      </c>
      <c r="N139" s="68">
        <f>'TRA_Inv EU28'!N139-'TRA_Inv UK'!N139</f>
        <v>0</v>
      </c>
      <c r="O139" s="68">
        <f>'TRA_Inv EU28'!O139-'TRA_Inv UK'!O139</f>
        <v>0</v>
      </c>
      <c r="P139" s="68">
        <f>'TRA_Inv EU28'!P139-'TRA_Inv UK'!P139</f>
        <v>0</v>
      </c>
      <c r="Q139" s="68">
        <f>'TRA_Inv EU28'!Q139-'TRA_Inv UK'!Q139</f>
        <v>0</v>
      </c>
      <c r="R139" s="68">
        <f>'TRA_Inv EU28'!R139-'TRA_Inv UK'!R139</f>
        <v>63</v>
      </c>
      <c r="S139" s="68">
        <f>'TRA_Inv EU28'!S139-'TRA_Inv UK'!S139</f>
        <v>99</v>
      </c>
      <c r="T139" s="68">
        <f>'TRA_Inv EU28'!T139-'TRA_Inv UK'!T139</f>
        <v>130</v>
      </c>
      <c r="U139" s="68">
        <f>'TRA_Inv EU28'!U139-'TRA_Inv UK'!U139</f>
        <v>152</v>
      </c>
      <c r="V139" s="68">
        <f>'TRA_Inv EU28'!V139-'TRA_Inv UK'!V139</f>
        <v>492</v>
      </c>
      <c r="W139" s="68">
        <f>'TRA_Inv EU28'!W139-'TRA_Inv UK'!W139</f>
        <v>104</v>
      </c>
      <c r="X139" s="68">
        <f>'TRA_Inv EU28'!X139-'TRA_Inv UK'!X139</f>
        <v>18</v>
      </c>
      <c r="Y139" s="68">
        <f>'TRA_Inv EU28'!Y139-'TRA_Inv UK'!Y139</f>
        <v>10</v>
      </c>
      <c r="Z139" s="68">
        <f>'TRA_Inv EU28'!Z139-'TRA_Inv UK'!Z139</f>
        <v>8</v>
      </c>
      <c r="AA139" s="68">
        <f>'TRA_Inv EU28'!AA139-'TRA_Inv UK'!AA139</f>
        <v>9</v>
      </c>
      <c r="AB139" s="68">
        <f>'TRA_Inv EU28'!AB139-'TRA_Inv UK'!AB139</f>
        <v>8</v>
      </c>
      <c r="AC139" s="68">
        <f>'TRA_Inv EU28'!AC139-'TRA_Inv UK'!AC139</f>
        <v>9</v>
      </c>
      <c r="AD139" s="68">
        <f>'TRA_Inv EU28'!AD139-'TRA_Inv UK'!AD139</f>
        <v>15</v>
      </c>
      <c r="AE139" s="68">
        <f>'TRA_Inv EU28'!AE139-'TRA_Inv UK'!AE139</f>
        <v>129</v>
      </c>
      <c r="AF139" s="68">
        <f>'TRA_Inv EU28'!AF139-'TRA_Inv UK'!AF139</f>
        <v>1272</v>
      </c>
      <c r="AG139" s="68">
        <f>'TRA_Inv EU28'!AG139-'TRA_Inv UK'!AG139</f>
        <v>2908</v>
      </c>
      <c r="AH139" s="68">
        <f>'TRA_Inv EU28'!AH139-'TRA_Inv UK'!AH139</f>
        <v>4776</v>
      </c>
      <c r="AI139" s="68">
        <f>'TRA_Inv EU28'!AI139-'TRA_Inv UK'!AI139</f>
        <v>6719</v>
      </c>
      <c r="AJ139" s="68">
        <f>'TRA_Inv EU28'!AJ139-'TRA_Inv UK'!AJ139</f>
        <v>8862</v>
      </c>
      <c r="AK139" s="68">
        <f>'TRA_Inv EU28'!AK139-'TRA_Inv UK'!AK139</f>
        <v>11115</v>
      </c>
      <c r="AL139" s="68">
        <f>'TRA_Inv EU28'!AL139-'TRA_Inv UK'!AL139</f>
        <v>13494</v>
      </c>
      <c r="AM139" s="68">
        <f>'TRA_Inv EU28'!AM139-'TRA_Inv UK'!AM139</f>
        <v>15987</v>
      </c>
      <c r="AN139" s="68">
        <f>'TRA_Inv EU28'!AN139-'TRA_Inv UK'!AN139</f>
        <v>18612</v>
      </c>
      <c r="AO139" s="68">
        <f>'TRA_Inv EU28'!AO139-'TRA_Inv UK'!AO139</f>
        <v>21372</v>
      </c>
      <c r="AP139" s="68">
        <f>'TRA_Inv EU28'!AP139-'TRA_Inv UK'!AP139</f>
        <v>24331</v>
      </c>
      <c r="AQ139" s="68">
        <f>'TRA_Inv EU28'!AQ139-'TRA_Inv UK'!AQ139</f>
        <v>27653</v>
      </c>
      <c r="AR139" s="68">
        <f>'TRA_Inv EU28'!AR139-'TRA_Inv UK'!AR139</f>
        <v>31293</v>
      </c>
      <c r="AS139" s="68">
        <f>'TRA_Inv EU28'!AS139-'TRA_Inv UK'!AS139</f>
        <v>35152</v>
      </c>
      <c r="AT139" s="68">
        <f>'TRA_Inv EU28'!AT139-'TRA_Inv UK'!AT139</f>
        <v>39278</v>
      </c>
      <c r="AU139" s="68">
        <f>'TRA_Inv EU28'!AU139-'TRA_Inv UK'!AU139</f>
        <v>43502</v>
      </c>
      <c r="AV139" s="68">
        <f>'TRA_Inv EU28'!AV139-'TRA_Inv UK'!AV139</f>
        <v>47945</v>
      </c>
      <c r="AW139" s="68">
        <f>'TRA_Inv EU28'!AW139-'TRA_Inv UK'!AW139</f>
        <v>52513</v>
      </c>
      <c r="AX139" s="68">
        <f>'TRA_Inv EU28'!AX139-'TRA_Inv UK'!AX139</f>
        <v>57268</v>
      </c>
      <c r="AY139" s="68">
        <f>'TRA_Inv EU28'!AY139-'TRA_Inv UK'!AY139</f>
        <v>62113</v>
      </c>
      <c r="AZ139" s="68">
        <f>'TRA_Inv EU28'!AZ139-'TRA_Inv UK'!AZ139</f>
        <v>67298</v>
      </c>
    </row>
    <row r="140" spans="1:52" x14ac:dyDescent="0.35">
      <c r="A140" s="69" t="s">
        <v>888</v>
      </c>
      <c r="B140" s="70"/>
      <c r="C140" s="70">
        <f>'TRA_Inv EU28'!C140-'TRA_Inv UK'!C140</f>
        <v>0</v>
      </c>
      <c r="D140" s="70">
        <f>'TRA_Inv EU28'!D140-'TRA_Inv UK'!D140</f>
        <v>0</v>
      </c>
      <c r="E140" s="70">
        <f>'TRA_Inv EU28'!E140-'TRA_Inv UK'!E140</f>
        <v>0</v>
      </c>
      <c r="F140" s="70">
        <f>'TRA_Inv EU28'!F140-'TRA_Inv UK'!F140</f>
        <v>0</v>
      </c>
      <c r="G140" s="70">
        <f>'TRA_Inv EU28'!G140-'TRA_Inv UK'!G140</f>
        <v>0</v>
      </c>
      <c r="H140" s="70">
        <f>'TRA_Inv EU28'!H140-'TRA_Inv UK'!H140</f>
        <v>0</v>
      </c>
      <c r="I140" s="70">
        <f>'TRA_Inv EU28'!I140-'TRA_Inv UK'!I140</f>
        <v>0</v>
      </c>
      <c r="J140" s="70">
        <f>'TRA_Inv EU28'!J140-'TRA_Inv UK'!J140</f>
        <v>0</v>
      </c>
      <c r="K140" s="70">
        <f>'TRA_Inv EU28'!K140-'TRA_Inv UK'!K140</f>
        <v>0</v>
      </c>
      <c r="L140" s="70">
        <f>'TRA_Inv EU28'!L140-'TRA_Inv UK'!L140</f>
        <v>0</v>
      </c>
      <c r="M140" s="70">
        <f>'TRA_Inv EU28'!M140-'TRA_Inv UK'!M140</f>
        <v>0</v>
      </c>
      <c r="N140" s="70">
        <f>'TRA_Inv EU28'!N140-'TRA_Inv UK'!N140</f>
        <v>0</v>
      </c>
      <c r="O140" s="70">
        <f>'TRA_Inv EU28'!O140-'TRA_Inv UK'!O140</f>
        <v>0</v>
      </c>
      <c r="P140" s="70">
        <f>'TRA_Inv EU28'!P140-'TRA_Inv UK'!P140</f>
        <v>0</v>
      </c>
      <c r="Q140" s="70">
        <f>'TRA_Inv EU28'!Q140-'TRA_Inv UK'!Q140</f>
        <v>0</v>
      </c>
      <c r="R140" s="70">
        <f>'TRA_Inv EU28'!R140-'TRA_Inv UK'!R140</f>
        <v>3</v>
      </c>
      <c r="S140" s="70">
        <f>'TRA_Inv EU28'!S140-'TRA_Inv UK'!S140</f>
        <v>7</v>
      </c>
      <c r="T140" s="70">
        <f>'TRA_Inv EU28'!T140-'TRA_Inv UK'!T140</f>
        <v>12</v>
      </c>
      <c r="U140" s="70">
        <f>'TRA_Inv EU28'!U140-'TRA_Inv UK'!U140</f>
        <v>17</v>
      </c>
      <c r="V140" s="70">
        <f>'TRA_Inv EU28'!V140-'TRA_Inv UK'!V140</f>
        <v>117</v>
      </c>
      <c r="W140" s="70">
        <f>'TRA_Inv EU28'!W140-'TRA_Inv UK'!W140</f>
        <v>24</v>
      </c>
      <c r="X140" s="70">
        <f>'TRA_Inv EU28'!X140-'TRA_Inv UK'!X140</f>
        <v>4</v>
      </c>
      <c r="Y140" s="70">
        <f>'TRA_Inv EU28'!Y140-'TRA_Inv UK'!Y140</f>
        <v>1</v>
      </c>
      <c r="Z140" s="70">
        <f>'TRA_Inv EU28'!Z140-'TRA_Inv UK'!Z140</f>
        <v>1</v>
      </c>
      <c r="AA140" s="70">
        <f>'TRA_Inv EU28'!AA140-'TRA_Inv UK'!AA140</f>
        <v>2</v>
      </c>
      <c r="AB140" s="70">
        <f>'TRA_Inv EU28'!AB140-'TRA_Inv UK'!AB140</f>
        <v>2</v>
      </c>
      <c r="AC140" s="70">
        <f>'TRA_Inv EU28'!AC140-'TRA_Inv UK'!AC140</f>
        <v>3</v>
      </c>
      <c r="AD140" s="70">
        <f>'TRA_Inv EU28'!AD140-'TRA_Inv UK'!AD140</f>
        <v>6</v>
      </c>
      <c r="AE140" s="70">
        <f>'TRA_Inv EU28'!AE140-'TRA_Inv UK'!AE140</f>
        <v>56</v>
      </c>
      <c r="AF140" s="70">
        <f>'TRA_Inv EU28'!AF140-'TRA_Inv UK'!AF140</f>
        <v>607</v>
      </c>
      <c r="AG140" s="70">
        <f>'TRA_Inv EU28'!AG140-'TRA_Inv UK'!AG140</f>
        <v>1507</v>
      </c>
      <c r="AH140" s="70">
        <f>'TRA_Inv EU28'!AH140-'TRA_Inv UK'!AH140</f>
        <v>2662</v>
      </c>
      <c r="AI140" s="70">
        <f>'TRA_Inv EU28'!AI140-'TRA_Inv UK'!AI140</f>
        <v>3988</v>
      </c>
      <c r="AJ140" s="70">
        <f>'TRA_Inv EU28'!AJ140-'TRA_Inv UK'!AJ140</f>
        <v>5555</v>
      </c>
      <c r="AK140" s="70">
        <f>'TRA_Inv EU28'!AK140-'TRA_Inv UK'!AK140</f>
        <v>7317</v>
      </c>
      <c r="AL140" s="70">
        <f>'TRA_Inv EU28'!AL140-'TRA_Inv UK'!AL140</f>
        <v>9270</v>
      </c>
      <c r="AM140" s="70">
        <f>'TRA_Inv EU28'!AM140-'TRA_Inv UK'!AM140</f>
        <v>11412</v>
      </c>
      <c r="AN140" s="70">
        <f>'TRA_Inv EU28'!AN140-'TRA_Inv UK'!AN140</f>
        <v>13736</v>
      </c>
      <c r="AO140" s="70">
        <f>'TRA_Inv EU28'!AO140-'TRA_Inv UK'!AO140</f>
        <v>16244</v>
      </c>
      <c r="AP140" s="70">
        <f>'TRA_Inv EU28'!AP140-'TRA_Inv UK'!AP140</f>
        <v>18977</v>
      </c>
      <c r="AQ140" s="70">
        <f>'TRA_Inv EU28'!AQ140-'TRA_Inv UK'!AQ140</f>
        <v>22076</v>
      </c>
      <c r="AR140" s="70">
        <f>'TRA_Inv EU28'!AR140-'TRA_Inv UK'!AR140</f>
        <v>25479</v>
      </c>
      <c r="AS140" s="70">
        <f>'TRA_Inv EU28'!AS140-'TRA_Inv UK'!AS140</f>
        <v>29117</v>
      </c>
      <c r="AT140" s="70">
        <f>'TRA_Inv EU28'!AT140-'TRA_Inv UK'!AT140</f>
        <v>33025</v>
      </c>
      <c r="AU140" s="70">
        <f>'TRA_Inv EU28'!AU140-'TRA_Inv UK'!AU140</f>
        <v>37064</v>
      </c>
      <c r="AV140" s="70">
        <f>'TRA_Inv EU28'!AV140-'TRA_Inv UK'!AV140</f>
        <v>41332</v>
      </c>
      <c r="AW140" s="70">
        <f>'TRA_Inv EU28'!AW140-'TRA_Inv UK'!AW140</f>
        <v>45735</v>
      </c>
      <c r="AX140" s="70">
        <f>'TRA_Inv EU28'!AX140-'TRA_Inv UK'!AX140</f>
        <v>50318</v>
      </c>
      <c r="AY140" s="70">
        <f>'TRA_Inv EU28'!AY140-'TRA_Inv UK'!AY140</f>
        <v>55008</v>
      </c>
      <c r="AZ140" s="70">
        <f>'TRA_Inv EU28'!AZ140-'TRA_Inv UK'!AZ140</f>
        <v>60011</v>
      </c>
    </row>
    <row r="141" spans="1:52" x14ac:dyDescent="0.35">
      <c r="A141" s="69" t="s">
        <v>894</v>
      </c>
      <c r="B141" s="70"/>
      <c r="C141" s="70">
        <f>'TRA_Inv EU28'!C141-'TRA_Inv UK'!C141</f>
        <v>0</v>
      </c>
      <c r="D141" s="70">
        <f>'TRA_Inv EU28'!D141-'TRA_Inv UK'!D141</f>
        <v>0</v>
      </c>
      <c r="E141" s="70">
        <f>'TRA_Inv EU28'!E141-'TRA_Inv UK'!E141</f>
        <v>0</v>
      </c>
      <c r="F141" s="70">
        <f>'TRA_Inv EU28'!F141-'TRA_Inv UK'!F141</f>
        <v>0</v>
      </c>
      <c r="G141" s="70">
        <f>'TRA_Inv EU28'!G141-'TRA_Inv UK'!G141</f>
        <v>0</v>
      </c>
      <c r="H141" s="70">
        <f>'TRA_Inv EU28'!H141-'TRA_Inv UK'!H141</f>
        <v>0</v>
      </c>
      <c r="I141" s="70">
        <f>'TRA_Inv EU28'!I141-'TRA_Inv UK'!I141</f>
        <v>0</v>
      </c>
      <c r="J141" s="70">
        <f>'TRA_Inv EU28'!J141-'TRA_Inv UK'!J141</f>
        <v>0</v>
      </c>
      <c r="K141" s="70">
        <f>'TRA_Inv EU28'!K141-'TRA_Inv UK'!K141</f>
        <v>0</v>
      </c>
      <c r="L141" s="70">
        <f>'TRA_Inv EU28'!L141-'TRA_Inv UK'!L141</f>
        <v>0</v>
      </c>
      <c r="M141" s="70">
        <f>'TRA_Inv EU28'!M141-'TRA_Inv UK'!M141</f>
        <v>0</v>
      </c>
      <c r="N141" s="70">
        <f>'TRA_Inv EU28'!N141-'TRA_Inv UK'!N141</f>
        <v>0</v>
      </c>
      <c r="O141" s="70">
        <f>'TRA_Inv EU28'!O141-'TRA_Inv UK'!O141</f>
        <v>0</v>
      </c>
      <c r="P141" s="70">
        <f>'TRA_Inv EU28'!P141-'TRA_Inv UK'!P141</f>
        <v>0</v>
      </c>
      <c r="Q141" s="70">
        <f>'TRA_Inv EU28'!Q141-'TRA_Inv UK'!Q141</f>
        <v>0</v>
      </c>
      <c r="R141" s="70">
        <f>'TRA_Inv EU28'!R141-'TRA_Inv UK'!R141</f>
        <v>60</v>
      </c>
      <c r="S141" s="70">
        <f>'TRA_Inv EU28'!S141-'TRA_Inv UK'!S141</f>
        <v>92</v>
      </c>
      <c r="T141" s="70">
        <f>'TRA_Inv EU28'!T141-'TRA_Inv UK'!T141</f>
        <v>118</v>
      </c>
      <c r="U141" s="70">
        <f>'TRA_Inv EU28'!U141-'TRA_Inv UK'!U141</f>
        <v>135</v>
      </c>
      <c r="V141" s="70">
        <f>'TRA_Inv EU28'!V141-'TRA_Inv UK'!V141</f>
        <v>375</v>
      </c>
      <c r="W141" s="70">
        <f>'TRA_Inv EU28'!W141-'TRA_Inv UK'!W141</f>
        <v>80</v>
      </c>
      <c r="X141" s="70">
        <f>'TRA_Inv EU28'!X141-'TRA_Inv UK'!X141</f>
        <v>14</v>
      </c>
      <c r="Y141" s="70">
        <f>'TRA_Inv EU28'!Y141-'TRA_Inv UK'!Y141</f>
        <v>9</v>
      </c>
      <c r="Z141" s="70">
        <f>'TRA_Inv EU28'!Z141-'TRA_Inv UK'!Z141</f>
        <v>7</v>
      </c>
      <c r="AA141" s="70">
        <f>'TRA_Inv EU28'!AA141-'TRA_Inv UK'!AA141</f>
        <v>7</v>
      </c>
      <c r="AB141" s="70">
        <f>'TRA_Inv EU28'!AB141-'TRA_Inv UK'!AB141</f>
        <v>6</v>
      </c>
      <c r="AC141" s="70">
        <f>'TRA_Inv EU28'!AC141-'TRA_Inv UK'!AC141</f>
        <v>6</v>
      </c>
      <c r="AD141" s="70">
        <f>'TRA_Inv EU28'!AD141-'TRA_Inv UK'!AD141</f>
        <v>9</v>
      </c>
      <c r="AE141" s="70">
        <f>'TRA_Inv EU28'!AE141-'TRA_Inv UK'!AE141</f>
        <v>73</v>
      </c>
      <c r="AF141" s="70">
        <f>'TRA_Inv EU28'!AF141-'TRA_Inv UK'!AF141</f>
        <v>665</v>
      </c>
      <c r="AG141" s="70">
        <f>'TRA_Inv EU28'!AG141-'TRA_Inv UK'!AG141</f>
        <v>1401</v>
      </c>
      <c r="AH141" s="70">
        <f>'TRA_Inv EU28'!AH141-'TRA_Inv UK'!AH141</f>
        <v>2114</v>
      </c>
      <c r="AI141" s="70">
        <f>'TRA_Inv EU28'!AI141-'TRA_Inv UK'!AI141</f>
        <v>2731</v>
      </c>
      <c r="AJ141" s="70">
        <f>'TRA_Inv EU28'!AJ141-'TRA_Inv UK'!AJ141</f>
        <v>3307</v>
      </c>
      <c r="AK141" s="70">
        <f>'TRA_Inv EU28'!AK141-'TRA_Inv UK'!AK141</f>
        <v>3798</v>
      </c>
      <c r="AL141" s="70">
        <f>'TRA_Inv EU28'!AL141-'TRA_Inv UK'!AL141</f>
        <v>4224</v>
      </c>
      <c r="AM141" s="70">
        <f>'TRA_Inv EU28'!AM141-'TRA_Inv UK'!AM141</f>
        <v>4575</v>
      </c>
      <c r="AN141" s="70">
        <f>'TRA_Inv EU28'!AN141-'TRA_Inv UK'!AN141</f>
        <v>4876</v>
      </c>
      <c r="AO141" s="70">
        <f>'TRA_Inv EU28'!AO141-'TRA_Inv UK'!AO141</f>
        <v>5128</v>
      </c>
      <c r="AP141" s="70">
        <f>'TRA_Inv EU28'!AP141-'TRA_Inv UK'!AP141</f>
        <v>5354</v>
      </c>
      <c r="AQ141" s="70">
        <f>'TRA_Inv EU28'!AQ141-'TRA_Inv UK'!AQ141</f>
        <v>5577</v>
      </c>
      <c r="AR141" s="70">
        <f>'TRA_Inv EU28'!AR141-'TRA_Inv UK'!AR141</f>
        <v>5814</v>
      </c>
      <c r="AS141" s="70">
        <f>'TRA_Inv EU28'!AS141-'TRA_Inv UK'!AS141</f>
        <v>6035</v>
      </c>
      <c r="AT141" s="70">
        <f>'TRA_Inv EU28'!AT141-'TRA_Inv UK'!AT141</f>
        <v>6253</v>
      </c>
      <c r="AU141" s="70">
        <f>'TRA_Inv EU28'!AU141-'TRA_Inv UK'!AU141</f>
        <v>6438</v>
      </c>
      <c r="AV141" s="70">
        <f>'TRA_Inv EU28'!AV141-'TRA_Inv UK'!AV141</f>
        <v>6613</v>
      </c>
      <c r="AW141" s="70">
        <f>'TRA_Inv EU28'!AW141-'TRA_Inv UK'!AW141</f>
        <v>6778</v>
      </c>
      <c r="AX141" s="70">
        <f>'TRA_Inv EU28'!AX141-'TRA_Inv UK'!AX141</f>
        <v>6950</v>
      </c>
      <c r="AY141" s="70">
        <f>'TRA_Inv EU28'!AY141-'TRA_Inv UK'!AY141</f>
        <v>7105</v>
      </c>
      <c r="AZ141" s="70">
        <f>'TRA_Inv EU28'!AZ141-'TRA_Inv UK'!AZ141</f>
        <v>7287</v>
      </c>
    </row>
    <row r="142" spans="1:52" x14ac:dyDescent="0.35">
      <c r="A142" s="65" t="s">
        <v>897</v>
      </c>
      <c r="B142" s="66"/>
      <c r="C142" s="66">
        <f>'TRA_Inv EU28'!C142-'TRA_Inv UK'!C142</f>
        <v>288314</v>
      </c>
      <c r="D142" s="66">
        <f>'TRA_Inv EU28'!D142-'TRA_Inv UK'!D142</f>
        <v>319599</v>
      </c>
      <c r="E142" s="66">
        <f>'TRA_Inv EU28'!E142-'TRA_Inv UK'!E142</f>
        <v>281066</v>
      </c>
      <c r="F142" s="66">
        <f>'TRA_Inv EU28'!F142-'TRA_Inv UK'!F142</f>
        <v>317129</v>
      </c>
      <c r="G142" s="66">
        <f>'TRA_Inv EU28'!G142-'TRA_Inv UK'!G142</f>
        <v>353978</v>
      </c>
      <c r="H142" s="66">
        <f>'TRA_Inv EU28'!H142-'TRA_Inv UK'!H142</f>
        <v>416810</v>
      </c>
      <c r="I142" s="66">
        <f>'TRA_Inv EU28'!I142-'TRA_Inv UK'!I142</f>
        <v>377650</v>
      </c>
      <c r="J142" s="66">
        <f>'TRA_Inv EU28'!J142-'TRA_Inv UK'!J142</f>
        <v>407666</v>
      </c>
      <c r="K142" s="66">
        <f>'TRA_Inv EU28'!K142-'TRA_Inv UK'!K142</f>
        <v>311288</v>
      </c>
      <c r="L142" s="66">
        <f>'TRA_Inv EU28'!L142-'TRA_Inv UK'!L142</f>
        <v>321370</v>
      </c>
      <c r="M142" s="66">
        <f>'TRA_Inv EU28'!M142-'TRA_Inv UK'!M142</f>
        <v>389236</v>
      </c>
      <c r="N142" s="66">
        <f>'TRA_Inv EU28'!N142-'TRA_Inv UK'!N142</f>
        <v>315693</v>
      </c>
      <c r="O142" s="66">
        <f>'TRA_Inv EU28'!O142-'TRA_Inv UK'!O142</f>
        <v>378613</v>
      </c>
      <c r="P142" s="66">
        <f>'TRA_Inv EU28'!P142-'TRA_Inv UK'!P142</f>
        <v>393530</v>
      </c>
      <c r="Q142" s="66">
        <f>'TRA_Inv EU28'!Q142-'TRA_Inv UK'!Q142</f>
        <v>399527</v>
      </c>
      <c r="R142" s="66">
        <f>'TRA_Inv EU28'!R142-'TRA_Inv UK'!R142</f>
        <v>531887</v>
      </c>
      <c r="S142" s="66">
        <f>'TRA_Inv EU28'!S142-'TRA_Inv UK'!S142</f>
        <v>590617</v>
      </c>
      <c r="T142" s="66">
        <f>'TRA_Inv EU28'!T142-'TRA_Inv UK'!T142</f>
        <v>572427</v>
      </c>
      <c r="U142" s="66">
        <f>'TRA_Inv EU28'!U142-'TRA_Inv UK'!U142</f>
        <v>559371</v>
      </c>
      <c r="V142" s="66">
        <f>'TRA_Inv EU28'!V142-'TRA_Inv UK'!V142</f>
        <v>565729</v>
      </c>
      <c r="W142" s="66">
        <f>'TRA_Inv EU28'!W142-'TRA_Inv UK'!W142</f>
        <v>574271</v>
      </c>
      <c r="X142" s="66">
        <f>'TRA_Inv EU28'!X142-'TRA_Inv UK'!X142</f>
        <v>580832</v>
      </c>
      <c r="Y142" s="66">
        <f>'TRA_Inv EU28'!Y142-'TRA_Inv UK'!Y142</f>
        <v>601706</v>
      </c>
      <c r="Z142" s="66">
        <f>'TRA_Inv EU28'!Z142-'TRA_Inv UK'!Z142</f>
        <v>612849</v>
      </c>
      <c r="AA142" s="66">
        <f>'TRA_Inv EU28'!AA142-'TRA_Inv UK'!AA142</f>
        <v>625050</v>
      </c>
      <c r="AB142" s="66">
        <f>'TRA_Inv EU28'!AB142-'TRA_Inv UK'!AB142</f>
        <v>634199</v>
      </c>
      <c r="AC142" s="66">
        <f>'TRA_Inv EU28'!AC142-'TRA_Inv UK'!AC142</f>
        <v>639071</v>
      </c>
      <c r="AD142" s="66">
        <f>'TRA_Inv EU28'!AD142-'TRA_Inv UK'!AD142</f>
        <v>647053</v>
      </c>
      <c r="AE142" s="66">
        <f>'TRA_Inv EU28'!AE142-'TRA_Inv UK'!AE142</f>
        <v>657818</v>
      </c>
      <c r="AF142" s="66">
        <f>'TRA_Inv EU28'!AF142-'TRA_Inv UK'!AF142</f>
        <v>669906</v>
      </c>
      <c r="AG142" s="66">
        <f>'TRA_Inv EU28'!AG142-'TRA_Inv UK'!AG142</f>
        <v>681364</v>
      </c>
      <c r="AH142" s="66">
        <f>'TRA_Inv EU28'!AH142-'TRA_Inv UK'!AH142</f>
        <v>692722</v>
      </c>
      <c r="AI142" s="66">
        <f>'TRA_Inv EU28'!AI142-'TRA_Inv UK'!AI142</f>
        <v>698761</v>
      </c>
      <c r="AJ142" s="66">
        <f>'TRA_Inv EU28'!AJ142-'TRA_Inv UK'!AJ142</f>
        <v>710437</v>
      </c>
      <c r="AK142" s="66">
        <f>'TRA_Inv EU28'!AK142-'TRA_Inv UK'!AK142</f>
        <v>722442</v>
      </c>
      <c r="AL142" s="66">
        <f>'TRA_Inv EU28'!AL142-'TRA_Inv UK'!AL142</f>
        <v>734635</v>
      </c>
      <c r="AM142" s="66">
        <f>'TRA_Inv EU28'!AM142-'TRA_Inv UK'!AM142</f>
        <v>746173</v>
      </c>
      <c r="AN142" s="66">
        <f>'TRA_Inv EU28'!AN142-'TRA_Inv UK'!AN142</f>
        <v>757859</v>
      </c>
      <c r="AO142" s="66">
        <f>'TRA_Inv EU28'!AO142-'TRA_Inv UK'!AO142</f>
        <v>769663</v>
      </c>
      <c r="AP142" s="66">
        <f>'TRA_Inv EU28'!AP142-'TRA_Inv UK'!AP142</f>
        <v>779023</v>
      </c>
      <c r="AQ142" s="66">
        <f>'TRA_Inv EU28'!AQ142-'TRA_Inv UK'!AQ142</f>
        <v>792509</v>
      </c>
      <c r="AR142" s="66">
        <f>'TRA_Inv EU28'!AR142-'TRA_Inv UK'!AR142</f>
        <v>806043</v>
      </c>
      <c r="AS142" s="66">
        <f>'TRA_Inv EU28'!AS142-'TRA_Inv UK'!AS142</f>
        <v>821689</v>
      </c>
      <c r="AT142" s="66">
        <f>'TRA_Inv EU28'!AT142-'TRA_Inv UK'!AT142</f>
        <v>836195</v>
      </c>
      <c r="AU142" s="66">
        <f>'TRA_Inv EU28'!AU142-'TRA_Inv UK'!AU142</f>
        <v>849515</v>
      </c>
      <c r="AV142" s="66">
        <f>'TRA_Inv EU28'!AV142-'TRA_Inv UK'!AV142</f>
        <v>861018</v>
      </c>
      <c r="AW142" s="66">
        <f>'TRA_Inv EU28'!AW142-'TRA_Inv UK'!AW142</f>
        <v>874950</v>
      </c>
      <c r="AX142" s="66">
        <f>'TRA_Inv EU28'!AX142-'TRA_Inv UK'!AX142</f>
        <v>889177</v>
      </c>
      <c r="AY142" s="66">
        <f>'TRA_Inv EU28'!AY142-'TRA_Inv UK'!AY142</f>
        <v>904001</v>
      </c>
      <c r="AZ142" s="66">
        <f>'TRA_Inv EU28'!AZ142-'TRA_Inv UK'!AZ142</f>
        <v>919254</v>
      </c>
    </row>
    <row r="143" spans="1:52" x14ac:dyDescent="0.35">
      <c r="A143" s="67" t="s">
        <v>878</v>
      </c>
      <c r="B143" s="68"/>
      <c r="C143" s="68">
        <f>'TRA_Inv EU28'!C143-'TRA_Inv UK'!C143</f>
        <v>288314</v>
      </c>
      <c r="D143" s="68">
        <f>'TRA_Inv EU28'!D143-'TRA_Inv UK'!D143</f>
        <v>319599</v>
      </c>
      <c r="E143" s="68">
        <f>'TRA_Inv EU28'!E143-'TRA_Inv UK'!E143</f>
        <v>281066</v>
      </c>
      <c r="F143" s="68">
        <f>'TRA_Inv EU28'!F143-'TRA_Inv UK'!F143</f>
        <v>317129</v>
      </c>
      <c r="G143" s="68">
        <f>'TRA_Inv EU28'!G143-'TRA_Inv UK'!G143</f>
        <v>353978</v>
      </c>
      <c r="H143" s="68">
        <f>'TRA_Inv EU28'!H143-'TRA_Inv UK'!H143</f>
        <v>416810</v>
      </c>
      <c r="I143" s="68">
        <f>'TRA_Inv EU28'!I143-'TRA_Inv UK'!I143</f>
        <v>377650</v>
      </c>
      <c r="J143" s="68">
        <f>'TRA_Inv EU28'!J143-'TRA_Inv UK'!J143</f>
        <v>407666</v>
      </c>
      <c r="K143" s="68">
        <f>'TRA_Inv EU28'!K143-'TRA_Inv UK'!K143</f>
        <v>311288</v>
      </c>
      <c r="L143" s="68">
        <f>'TRA_Inv EU28'!L143-'TRA_Inv UK'!L143</f>
        <v>321370</v>
      </c>
      <c r="M143" s="68">
        <f>'TRA_Inv EU28'!M143-'TRA_Inv UK'!M143</f>
        <v>389236</v>
      </c>
      <c r="N143" s="68">
        <f>'TRA_Inv EU28'!N143-'TRA_Inv UK'!N143</f>
        <v>315693</v>
      </c>
      <c r="O143" s="68">
        <f>'TRA_Inv EU28'!O143-'TRA_Inv UK'!O143</f>
        <v>378613</v>
      </c>
      <c r="P143" s="68">
        <f>'TRA_Inv EU28'!P143-'TRA_Inv UK'!P143</f>
        <v>393530</v>
      </c>
      <c r="Q143" s="68">
        <f>'TRA_Inv EU28'!Q143-'TRA_Inv UK'!Q143</f>
        <v>399527</v>
      </c>
      <c r="R143" s="68">
        <f>'TRA_Inv EU28'!R143-'TRA_Inv UK'!R143</f>
        <v>531874</v>
      </c>
      <c r="S143" s="68">
        <f>'TRA_Inv EU28'!S143-'TRA_Inv UK'!S143</f>
        <v>590599</v>
      </c>
      <c r="T143" s="68">
        <f>'TRA_Inv EU28'!T143-'TRA_Inv UK'!T143</f>
        <v>572403</v>
      </c>
      <c r="U143" s="68">
        <f>'TRA_Inv EU28'!U143-'TRA_Inv UK'!U143</f>
        <v>559340</v>
      </c>
      <c r="V143" s="68">
        <f>'TRA_Inv EU28'!V143-'TRA_Inv UK'!V143</f>
        <v>565689</v>
      </c>
      <c r="W143" s="68">
        <f>'TRA_Inv EU28'!W143-'TRA_Inv UK'!W143</f>
        <v>574269</v>
      </c>
      <c r="X143" s="68">
        <f>'TRA_Inv EU28'!X143-'TRA_Inv UK'!X143</f>
        <v>580832</v>
      </c>
      <c r="Y143" s="68">
        <f>'TRA_Inv EU28'!Y143-'TRA_Inv UK'!Y143</f>
        <v>601706</v>
      </c>
      <c r="Z143" s="68">
        <f>'TRA_Inv EU28'!Z143-'TRA_Inv UK'!Z143</f>
        <v>612849</v>
      </c>
      <c r="AA143" s="68">
        <f>'TRA_Inv EU28'!AA143-'TRA_Inv UK'!AA143</f>
        <v>625049</v>
      </c>
      <c r="AB143" s="68">
        <f>'TRA_Inv EU28'!AB143-'TRA_Inv UK'!AB143</f>
        <v>634198</v>
      </c>
      <c r="AC143" s="68">
        <f>'TRA_Inv EU28'!AC143-'TRA_Inv UK'!AC143</f>
        <v>639069</v>
      </c>
      <c r="AD143" s="68">
        <f>'TRA_Inv EU28'!AD143-'TRA_Inv UK'!AD143</f>
        <v>647042</v>
      </c>
      <c r="AE143" s="68">
        <f>'TRA_Inv EU28'!AE143-'TRA_Inv UK'!AE143</f>
        <v>657735</v>
      </c>
      <c r="AF143" s="68">
        <f>'TRA_Inv EU28'!AF143-'TRA_Inv UK'!AF143</f>
        <v>669187</v>
      </c>
      <c r="AG143" s="68">
        <f>'TRA_Inv EU28'!AG143-'TRA_Inv UK'!AG143</f>
        <v>679468</v>
      </c>
      <c r="AH143" s="68">
        <f>'TRA_Inv EU28'!AH143-'TRA_Inv UK'!AH143</f>
        <v>689430</v>
      </c>
      <c r="AI143" s="68">
        <f>'TRA_Inv EU28'!AI143-'TRA_Inv UK'!AI143</f>
        <v>693919</v>
      </c>
      <c r="AJ143" s="68">
        <f>'TRA_Inv EU28'!AJ143-'TRA_Inv UK'!AJ143</f>
        <v>703787</v>
      </c>
      <c r="AK143" s="68">
        <f>'TRA_Inv EU28'!AK143-'TRA_Inv UK'!AK143</f>
        <v>713835</v>
      </c>
      <c r="AL143" s="68">
        <f>'TRA_Inv EU28'!AL143-'TRA_Inv UK'!AL143</f>
        <v>723806</v>
      </c>
      <c r="AM143" s="68">
        <f>'TRA_Inv EU28'!AM143-'TRA_Inv UK'!AM143</f>
        <v>732956</v>
      </c>
      <c r="AN143" s="68">
        <f>'TRA_Inv EU28'!AN143-'TRA_Inv UK'!AN143</f>
        <v>742073</v>
      </c>
      <c r="AO143" s="68">
        <f>'TRA_Inv EU28'!AO143-'TRA_Inv UK'!AO143</f>
        <v>751158</v>
      </c>
      <c r="AP143" s="68">
        <f>'TRA_Inv EU28'!AP143-'TRA_Inv UK'!AP143</f>
        <v>757629</v>
      </c>
      <c r="AQ143" s="68">
        <f>'TRA_Inv EU28'!AQ143-'TRA_Inv UK'!AQ143</f>
        <v>767897</v>
      </c>
      <c r="AR143" s="68">
        <f>'TRA_Inv EU28'!AR143-'TRA_Inv UK'!AR143</f>
        <v>777850</v>
      </c>
      <c r="AS143" s="68">
        <f>'TRA_Inv EU28'!AS143-'TRA_Inv UK'!AS143</f>
        <v>789620</v>
      </c>
      <c r="AT143" s="68">
        <f>'TRA_Inv EU28'!AT143-'TRA_Inv UK'!AT143</f>
        <v>800027</v>
      </c>
      <c r="AU143" s="68">
        <f>'TRA_Inv EU28'!AU143-'TRA_Inv UK'!AU143</f>
        <v>809057</v>
      </c>
      <c r="AV143" s="68">
        <f>'TRA_Inv EU28'!AV143-'TRA_Inv UK'!AV143</f>
        <v>816200</v>
      </c>
      <c r="AW143" s="68">
        <f>'TRA_Inv EU28'!AW143-'TRA_Inv UK'!AW143</f>
        <v>825380</v>
      </c>
      <c r="AX143" s="68">
        <f>'TRA_Inv EU28'!AX143-'TRA_Inv UK'!AX143</f>
        <v>834864</v>
      </c>
      <c r="AY143" s="68">
        <f>'TRA_Inv EU28'!AY143-'TRA_Inv UK'!AY143</f>
        <v>844639</v>
      </c>
      <c r="AZ143" s="68">
        <f>'TRA_Inv EU28'!AZ143-'TRA_Inv UK'!AZ143</f>
        <v>854909</v>
      </c>
    </row>
    <row r="144" spans="1:52" x14ac:dyDescent="0.35">
      <c r="A144" s="69" t="s">
        <v>880</v>
      </c>
      <c r="B144" s="70"/>
      <c r="C144" s="70">
        <f>'TRA_Inv EU28'!C144-'TRA_Inv UK'!C144</f>
        <v>288314</v>
      </c>
      <c r="D144" s="70">
        <f>'TRA_Inv EU28'!D144-'TRA_Inv UK'!D144</f>
        <v>319599</v>
      </c>
      <c r="E144" s="70">
        <f>'TRA_Inv EU28'!E144-'TRA_Inv UK'!E144</f>
        <v>281066</v>
      </c>
      <c r="F144" s="70">
        <f>'TRA_Inv EU28'!F144-'TRA_Inv UK'!F144</f>
        <v>317129</v>
      </c>
      <c r="G144" s="70">
        <f>'TRA_Inv EU28'!G144-'TRA_Inv UK'!G144</f>
        <v>353978</v>
      </c>
      <c r="H144" s="70">
        <f>'TRA_Inv EU28'!H144-'TRA_Inv UK'!H144</f>
        <v>416810</v>
      </c>
      <c r="I144" s="70">
        <f>'TRA_Inv EU28'!I144-'TRA_Inv UK'!I144</f>
        <v>377650</v>
      </c>
      <c r="J144" s="70">
        <f>'TRA_Inv EU28'!J144-'TRA_Inv UK'!J144</f>
        <v>407666</v>
      </c>
      <c r="K144" s="70">
        <f>'TRA_Inv EU28'!K144-'TRA_Inv UK'!K144</f>
        <v>311288</v>
      </c>
      <c r="L144" s="70">
        <f>'TRA_Inv EU28'!L144-'TRA_Inv UK'!L144</f>
        <v>321370</v>
      </c>
      <c r="M144" s="70">
        <f>'TRA_Inv EU28'!M144-'TRA_Inv UK'!M144</f>
        <v>389236</v>
      </c>
      <c r="N144" s="70">
        <f>'TRA_Inv EU28'!N144-'TRA_Inv UK'!N144</f>
        <v>315693</v>
      </c>
      <c r="O144" s="70">
        <f>'TRA_Inv EU28'!O144-'TRA_Inv UK'!O144</f>
        <v>378613</v>
      </c>
      <c r="P144" s="70">
        <f>'TRA_Inv EU28'!P144-'TRA_Inv UK'!P144</f>
        <v>393530</v>
      </c>
      <c r="Q144" s="70">
        <f>'TRA_Inv EU28'!Q144-'TRA_Inv UK'!Q144</f>
        <v>399527</v>
      </c>
      <c r="R144" s="70">
        <f>'TRA_Inv EU28'!R144-'TRA_Inv UK'!R144</f>
        <v>531808</v>
      </c>
      <c r="S144" s="70">
        <f>'TRA_Inv EU28'!S144-'TRA_Inv UK'!S144</f>
        <v>590511</v>
      </c>
      <c r="T144" s="70">
        <f>'TRA_Inv EU28'!T144-'TRA_Inv UK'!T144</f>
        <v>572297</v>
      </c>
      <c r="U144" s="70">
        <f>'TRA_Inv EU28'!U144-'TRA_Inv UK'!U144</f>
        <v>559211</v>
      </c>
      <c r="V144" s="70">
        <f>'TRA_Inv EU28'!V144-'TRA_Inv UK'!V144</f>
        <v>565530</v>
      </c>
      <c r="W144" s="70">
        <f>'TRA_Inv EU28'!W144-'TRA_Inv UK'!W144</f>
        <v>574066</v>
      </c>
      <c r="X144" s="70">
        <f>'TRA_Inv EU28'!X144-'TRA_Inv UK'!X144</f>
        <v>580571</v>
      </c>
      <c r="Y144" s="70">
        <f>'TRA_Inv EU28'!Y144-'TRA_Inv UK'!Y144</f>
        <v>601377</v>
      </c>
      <c r="Z144" s="70">
        <f>'TRA_Inv EU28'!Z144-'TRA_Inv UK'!Z144</f>
        <v>612436</v>
      </c>
      <c r="AA144" s="70">
        <f>'TRA_Inv EU28'!AA144-'TRA_Inv UK'!AA144</f>
        <v>624526</v>
      </c>
      <c r="AB144" s="70">
        <f>'TRA_Inv EU28'!AB144-'TRA_Inv UK'!AB144</f>
        <v>633543</v>
      </c>
      <c r="AC144" s="70">
        <f>'TRA_Inv EU28'!AC144-'TRA_Inv UK'!AC144</f>
        <v>638254</v>
      </c>
      <c r="AD144" s="70">
        <f>'TRA_Inv EU28'!AD144-'TRA_Inv UK'!AD144</f>
        <v>646021</v>
      </c>
      <c r="AE144" s="70">
        <f>'TRA_Inv EU28'!AE144-'TRA_Inv UK'!AE144</f>
        <v>656452</v>
      </c>
      <c r="AF144" s="70">
        <f>'TRA_Inv EU28'!AF144-'TRA_Inv UK'!AF144</f>
        <v>667571</v>
      </c>
      <c r="AG144" s="70">
        <f>'TRA_Inv EU28'!AG144-'TRA_Inv UK'!AG144</f>
        <v>677438</v>
      </c>
      <c r="AH144" s="70">
        <f>'TRA_Inv EU28'!AH144-'TRA_Inv UK'!AH144</f>
        <v>686876</v>
      </c>
      <c r="AI144" s="70">
        <f>'TRA_Inv EU28'!AI144-'TRA_Inv UK'!AI144</f>
        <v>690740</v>
      </c>
      <c r="AJ144" s="70">
        <f>'TRA_Inv EU28'!AJ144-'TRA_Inv UK'!AJ144</f>
        <v>699778</v>
      </c>
      <c r="AK144" s="70">
        <f>'TRA_Inv EU28'!AK144-'TRA_Inv UK'!AK144</f>
        <v>708801</v>
      </c>
      <c r="AL144" s="70">
        <f>'TRA_Inv EU28'!AL144-'TRA_Inv UK'!AL144</f>
        <v>717446</v>
      </c>
      <c r="AM144" s="70">
        <f>'TRA_Inv EU28'!AM144-'TRA_Inv UK'!AM144</f>
        <v>724984</v>
      </c>
      <c r="AN144" s="70">
        <f>'TRA_Inv EU28'!AN144-'TRA_Inv UK'!AN144</f>
        <v>732026</v>
      </c>
      <c r="AO144" s="70">
        <f>'TRA_Inv EU28'!AO144-'TRA_Inv UK'!AO144</f>
        <v>738597</v>
      </c>
      <c r="AP144" s="70">
        <f>'TRA_Inv EU28'!AP144-'TRA_Inv UK'!AP144</f>
        <v>741891</v>
      </c>
      <c r="AQ144" s="70">
        <f>'TRA_Inv EU28'!AQ144-'TRA_Inv UK'!AQ144</f>
        <v>748316</v>
      </c>
      <c r="AR144" s="70">
        <f>'TRA_Inv EU28'!AR144-'TRA_Inv UK'!AR144</f>
        <v>753403</v>
      </c>
      <c r="AS144" s="70">
        <f>'TRA_Inv EU28'!AS144-'TRA_Inv UK'!AS144</f>
        <v>759349</v>
      </c>
      <c r="AT144" s="70">
        <f>'TRA_Inv EU28'!AT144-'TRA_Inv UK'!AT144</f>
        <v>762519</v>
      </c>
      <c r="AU144" s="70">
        <f>'TRA_Inv EU28'!AU144-'TRA_Inv UK'!AU144</f>
        <v>763260</v>
      </c>
      <c r="AV144" s="70">
        <f>'TRA_Inv EU28'!AV144-'TRA_Inv UK'!AV144</f>
        <v>760421</v>
      </c>
      <c r="AW144" s="70">
        <f>'TRA_Inv EU28'!AW144-'TRA_Inv UK'!AW144</f>
        <v>758188</v>
      </c>
      <c r="AX144" s="70">
        <f>'TRA_Inv EU28'!AX144-'TRA_Inv UK'!AX144</f>
        <v>754062</v>
      </c>
      <c r="AY144" s="70">
        <f>'TRA_Inv EU28'!AY144-'TRA_Inv UK'!AY144</f>
        <v>748808</v>
      </c>
      <c r="AZ144" s="70">
        <f>'TRA_Inv EU28'!AZ144-'TRA_Inv UK'!AZ144</f>
        <v>741588</v>
      </c>
    </row>
    <row r="145" spans="1:52" x14ac:dyDescent="0.35">
      <c r="A145" s="69" t="s">
        <v>881</v>
      </c>
      <c r="B145" s="70"/>
      <c r="C145" s="70">
        <f>'TRA_Inv EU28'!C145-'TRA_Inv UK'!C145</f>
        <v>0</v>
      </c>
      <c r="D145" s="70">
        <f>'TRA_Inv EU28'!D145-'TRA_Inv UK'!D145</f>
        <v>0</v>
      </c>
      <c r="E145" s="70">
        <f>'TRA_Inv EU28'!E145-'TRA_Inv UK'!E145</f>
        <v>0</v>
      </c>
      <c r="F145" s="70">
        <f>'TRA_Inv EU28'!F145-'TRA_Inv UK'!F145</f>
        <v>0</v>
      </c>
      <c r="G145" s="70">
        <f>'TRA_Inv EU28'!G145-'TRA_Inv UK'!G145</f>
        <v>0</v>
      </c>
      <c r="H145" s="70">
        <f>'TRA_Inv EU28'!H145-'TRA_Inv UK'!H145</f>
        <v>0</v>
      </c>
      <c r="I145" s="70">
        <f>'TRA_Inv EU28'!I145-'TRA_Inv UK'!I145</f>
        <v>0</v>
      </c>
      <c r="J145" s="70">
        <f>'TRA_Inv EU28'!J145-'TRA_Inv UK'!J145</f>
        <v>0</v>
      </c>
      <c r="K145" s="70">
        <f>'TRA_Inv EU28'!K145-'TRA_Inv UK'!K145</f>
        <v>0</v>
      </c>
      <c r="L145" s="70">
        <f>'TRA_Inv EU28'!L145-'TRA_Inv UK'!L145</f>
        <v>0</v>
      </c>
      <c r="M145" s="70">
        <f>'TRA_Inv EU28'!M145-'TRA_Inv UK'!M145</f>
        <v>0</v>
      </c>
      <c r="N145" s="70">
        <f>'TRA_Inv EU28'!N145-'TRA_Inv UK'!N145</f>
        <v>0</v>
      </c>
      <c r="O145" s="70">
        <f>'TRA_Inv EU28'!O145-'TRA_Inv UK'!O145</f>
        <v>0</v>
      </c>
      <c r="P145" s="70">
        <f>'TRA_Inv EU28'!P145-'TRA_Inv UK'!P145</f>
        <v>0</v>
      </c>
      <c r="Q145" s="70">
        <f>'TRA_Inv EU28'!Q145-'TRA_Inv UK'!Q145</f>
        <v>0</v>
      </c>
      <c r="R145" s="70">
        <f>'TRA_Inv EU28'!R145-'TRA_Inv UK'!R145</f>
        <v>4</v>
      </c>
      <c r="S145" s="70">
        <f>'TRA_Inv EU28'!S145-'TRA_Inv UK'!S145</f>
        <v>6</v>
      </c>
      <c r="T145" s="70">
        <f>'TRA_Inv EU28'!T145-'TRA_Inv UK'!T145</f>
        <v>6</v>
      </c>
      <c r="U145" s="70">
        <f>'TRA_Inv EU28'!U145-'TRA_Inv UK'!U145</f>
        <v>10</v>
      </c>
      <c r="V145" s="70">
        <f>'TRA_Inv EU28'!V145-'TRA_Inv UK'!V145</f>
        <v>15</v>
      </c>
      <c r="W145" s="70">
        <f>'TRA_Inv EU28'!W145-'TRA_Inv UK'!W145</f>
        <v>23</v>
      </c>
      <c r="X145" s="70">
        <f>'TRA_Inv EU28'!X145-'TRA_Inv UK'!X145</f>
        <v>31</v>
      </c>
      <c r="Y145" s="70">
        <f>'TRA_Inv EU28'!Y145-'TRA_Inv UK'!Y145</f>
        <v>41</v>
      </c>
      <c r="Z145" s="70">
        <f>'TRA_Inv EU28'!Z145-'TRA_Inv UK'!Z145</f>
        <v>52</v>
      </c>
      <c r="AA145" s="70">
        <f>'TRA_Inv EU28'!AA145-'TRA_Inv UK'!AA145</f>
        <v>73</v>
      </c>
      <c r="AB145" s="70">
        <f>'TRA_Inv EU28'!AB145-'TRA_Inv UK'!AB145</f>
        <v>93</v>
      </c>
      <c r="AC145" s="70">
        <f>'TRA_Inv EU28'!AC145-'TRA_Inv UK'!AC145</f>
        <v>122</v>
      </c>
      <c r="AD145" s="70">
        <f>'TRA_Inv EU28'!AD145-'TRA_Inv UK'!AD145</f>
        <v>158</v>
      </c>
      <c r="AE145" s="70">
        <f>'TRA_Inv EU28'!AE145-'TRA_Inv UK'!AE145</f>
        <v>210</v>
      </c>
      <c r="AF145" s="70">
        <f>'TRA_Inv EU28'!AF145-'TRA_Inv UK'!AF145</f>
        <v>274</v>
      </c>
      <c r="AG145" s="70">
        <f>'TRA_Inv EU28'!AG145-'TRA_Inv UK'!AG145</f>
        <v>359</v>
      </c>
      <c r="AH145" s="70">
        <f>'TRA_Inv EU28'!AH145-'TRA_Inv UK'!AH145</f>
        <v>466</v>
      </c>
      <c r="AI145" s="70">
        <f>'TRA_Inv EU28'!AI145-'TRA_Inv UK'!AI145</f>
        <v>601</v>
      </c>
      <c r="AJ145" s="70">
        <f>'TRA_Inv EU28'!AJ145-'TRA_Inv UK'!AJ145</f>
        <v>787</v>
      </c>
      <c r="AK145" s="70">
        <f>'TRA_Inv EU28'!AK145-'TRA_Inv UK'!AK145</f>
        <v>1015</v>
      </c>
      <c r="AL145" s="70">
        <f>'TRA_Inv EU28'!AL145-'TRA_Inv UK'!AL145</f>
        <v>1319</v>
      </c>
      <c r="AM145" s="70">
        <f>'TRA_Inv EU28'!AM145-'TRA_Inv UK'!AM145</f>
        <v>1696</v>
      </c>
      <c r="AN145" s="70">
        <f>'TRA_Inv EU28'!AN145-'TRA_Inv UK'!AN145</f>
        <v>2190</v>
      </c>
      <c r="AO145" s="70">
        <f>'TRA_Inv EU28'!AO145-'TRA_Inv UK'!AO145</f>
        <v>2800</v>
      </c>
      <c r="AP145" s="70">
        <f>'TRA_Inv EU28'!AP145-'TRA_Inv UK'!AP145</f>
        <v>3571</v>
      </c>
      <c r="AQ145" s="70">
        <f>'TRA_Inv EU28'!AQ145-'TRA_Inv UK'!AQ145</f>
        <v>4538</v>
      </c>
      <c r="AR145" s="70">
        <f>'TRA_Inv EU28'!AR145-'TRA_Inv UK'!AR145</f>
        <v>5764</v>
      </c>
      <c r="AS145" s="70">
        <f>'TRA_Inv EU28'!AS145-'TRA_Inv UK'!AS145</f>
        <v>7248</v>
      </c>
      <c r="AT145" s="70">
        <f>'TRA_Inv EU28'!AT145-'TRA_Inv UK'!AT145</f>
        <v>9090</v>
      </c>
      <c r="AU145" s="70">
        <f>'TRA_Inv EU28'!AU145-'TRA_Inv UK'!AU145</f>
        <v>11221</v>
      </c>
      <c r="AV145" s="70">
        <f>'TRA_Inv EU28'!AV145-'TRA_Inv UK'!AV145</f>
        <v>13782</v>
      </c>
      <c r="AW145" s="70">
        <f>'TRA_Inv EU28'!AW145-'TRA_Inv UK'!AW145</f>
        <v>16704</v>
      </c>
      <c r="AX145" s="70">
        <f>'TRA_Inv EU28'!AX145-'TRA_Inv UK'!AX145</f>
        <v>20144</v>
      </c>
      <c r="AY145" s="70">
        <f>'TRA_Inv EU28'!AY145-'TRA_Inv UK'!AY145</f>
        <v>23893</v>
      </c>
      <c r="AZ145" s="70">
        <f>'TRA_Inv EU28'!AZ145-'TRA_Inv UK'!AZ145</f>
        <v>28145</v>
      </c>
    </row>
    <row r="146" spans="1:52" x14ac:dyDescent="0.35">
      <c r="A146" s="69" t="s">
        <v>898</v>
      </c>
      <c r="B146" s="70"/>
      <c r="C146" s="70">
        <f>'TRA_Inv EU28'!C146-'TRA_Inv UK'!C146</f>
        <v>0</v>
      </c>
      <c r="D146" s="70">
        <f>'TRA_Inv EU28'!D146-'TRA_Inv UK'!D146</f>
        <v>0</v>
      </c>
      <c r="E146" s="70">
        <f>'TRA_Inv EU28'!E146-'TRA_Inv UK'!E146</f>
        <v>0</v>
      </c>
      <c r="F146" s="70">
        <f>'TRA_Inv EU28'!F146-'TRA_Inv UK'!F146</f>
        <v>0</v>
      </c>
      <c r="G146" s="70">
        <f>'TRA_Inv EU28'!G146-'TRA_Inv UK'!G146</f>
        <v>0</v>
      </c>
      <c r="H146" s="70">
        <f>'TRA_Inv EU28'!H146-'TRA_Inv UK'!H146</f>
        <v>0</v>
      </c>
      <c r="I146" s="70">
        <f>'TRA_Inv EU28'!I146-'TRA_Inv UK'!I146</f>
        <v>0</v>
      </c>
      <c r="J146" s="70">
        <f>'TRA_Inv EU28'!J146-'TRA_Inv UK'!J146</f>
        <v>0</v>
      </c>
      <c r="K146" s="70">
        <f>'TRA_Inv EU28'!K146-'TRA_Inv UK'!K146</f>
        <v>0</v>
      </c>
      <c r="L146" s="70">
        <f>'TRA_Inv EU28'!L146-'TRA_Inv UK'!L146</f>
        <v>0</v>
      </c>
      <c r="M146" s="70">
        <f>'TRA_Inv EU28'!M146-'TRA_Inv UK'!M146</f>
        <v>0</v>
      </c>
      <c r="N146" s="70">
        <f>'TRA_Inv EU28'!N146-'TRA_Inv UK'!N146</f>
        <v>0</v>
      </c>
      <c r="O146" s="70">
        <f>'TRA_Inv EU28'!O146-'TRA_Inv UK'!O146</f>
        <v>0</v>
      </c>
      <c r="P146" s="70">
        <f>'TRA_Inv EU28'!P146-'TRA_Inv UK'!P146</f>
        <v>0</v>
      </c>
      <c r="Q146" s="70">
        <f>'TRA_Inv EU28'!Q146-'TRA_Inv UK'!Q146</f>
        <v>0</v>
      </c>
      <c r="R146" s="70">
        <f>'TRA_Inv EU28'!R146-'TRA_Inv UK'!R146</f>
        <v>61</v>
      </c>
      <c r="S146" s="70">
        <f>'TRA_Inv EU28'!S146-'TRA_Inv UK'!S146</f>
        <v>80</v>
      </c>
      <c r="T146" s="70">
        <f>'TRA_Inv EU28'!T146-'TRA_Inv UK'!T146</f>
        <v>94</v>
      </c>
      <c r="U146" s="70">
        <f>'TRA_Inv EU28'!U146-'TRA_Inv UK'!U146</f>
        <v>113</v>
      </c>
      <c r="V146" s="70">
        <f>'TRA_Inv EU28'!V146-'TRA_Inv UK'!V146</f>
        <v>136</v>
      </c>
      <c r="W146" s="70">
        <f>'TRA_Inv EU28'!W146-'TRA_Inv UK'!W146</f>
        <v>168</v>
      </c>
      <c r="X146" s="70">
        <f>'TRA_Inv EU28'!X146-'TRA_Inv UK'!X146</f>
        <v>206</v>
      </c>
      <c r="Y146" s="70">
        <f>'TRA_Inv EU28'!Y146-'TRA_Inv UK'!Y146</f>
        <v>256</v>
      </c>
      <c r="Z146" s="70">
        <f>'TRA_Inv EU28'!Z146-'TRA_Inv UK'!Z146</f>
        <v>315</v>
      </c>
      <c r="AA146" s="70">
        <f>'TRA_Inv EU28'!AA146-'TRA_Inv UK'!AA146</f>
        <v>386</v>
      </c>
      <c r="AB146" s="70">
        <f>'TRA_Inv EU28'!AB146-'TRA_Inv UK'!AB146</f>
        <v>475</v>
      </c>
      <c r="AC146" s="70">
        <f>'TRA_Inv EU28'!AC146-'TRA_Inv UK'!AC146</f>
        <v>574</v>
      </c>
      <c r="AD146" s="70">
        <f>'TRA_Inv EU28'!AD146-'TRA_Inv UK'!AD146</f>
        <v>701</v>
      </c>
      <c r="AE146" s="70">
        <f>'TRA_Inv EU28'!AE146-'TRA_Inv UK'!AE146</f>
        <v>854</v>
      </c>
      <c r="AF146" s="70">
        <f>'TRA_Inv EU28'!AF146-'TRA_Inv UK'!AF146</f>
        <v>1042</v>
      </c>
      <c r="AG146" s="70">
        <f>'TRA_Inv EU28'!AG146-'TRA_Inv UK'!AG146</f>
        <v>1268</v>
      </c>
      <c r="AH146" s="70">
        <f>'TRA_Inv EU28'!AH146-'TRA_Inv UK'!AH146</f>
        <v>1541</v>
      </c>
      <c r="AI146" s="70">
        <f>'TRA_Inv EU28'!AI146-'TRA_Inv UK'!AI146</f>
        <v>1849</v>
      </c>
      <c r="AJ146" s="70">
        <f>'TRA_Inv EU28'!AJ146-'TRA_Inv UK'!AJ146</f>
        <v>2243</v>
      </c>
      <c r="AK146" s="70">
        <f>'TRA_Inv EU28'!AK146-'TRA_Inv UK'!AK146</f>
        <v>2711</v>
      </c>
      <c r="AL146" s="70">
        <f>'TRA_Inv EU28'!AL146-'TRA_Inv UK'!AL146</f>
        <v>3288</v>
      </c>
      <c r="AM146" s="70">
        <f>'TRA_Inv EU28'!AM146-'TRA_Inv UK'!AM146</f>
        <v>3958</v>
      </c>
      <c r="AN146" s="70">
        <f>'TRA_Inv EU28'!AN146-'TRA_Inv UK'!AN146</f>
        <v>4787</v>
      </c>
      <c r="AO146" s="70">
        <f>'TRA_Inv EU28'!AO146-'TRA_Inv UK'!AO146</f>
        <v>5735</v>
      </c>
      <c r="AP146" s="70">
        <f>'TRA_Inv EU28'!AP146-'TRA_Inv UK'!AP146</f>
        <v>6895</v>
      </c>
      <c r="AQ146" s="70">
        <f>'TRA_Inv EU28'!AQ146-'TRA_Inv UK'!AQ146</f>
        <v>8222</v>
      </c>
      <c r="AR146" s="70">
        <f>'TRA_Inv EU28'!AR146-'TRA_Inv UK'!AR146</f>
        <v>9852</v>
      </c>
      <c r="AS146" s="70">
        <f>'TRA_Inv EU28'!AS146-'TRA_Inv UK'!AS146</f>
        <v>11716</v>
      </c>
      <c r="AT146" s="70">
        <f>'TRA_Inv EU28'!AT146-'TRA_Inv UK'!AT146</f>
        <v>13965</v>
      </c>
      <c r="AU146" s="70">
        <f>'TRA_Inv EU28'!AU146-'TRA_Inv UK'!AU146</f>
        <v>16423</v>
      </c>
      <c r="AV146" s="70">
        <f>'TRA_Inv EU28'!AV146-'TRA_Inv UK'!AV146</f>
        <v>19312</v>
      </c>
      <c r="AW146" s="70">
        <f>'TRA_Inv EU28'!AW146-'TRA_Inv UK'!AW146</f>
        <v>22513</v>
      </c>
      <c r="AX146" s="70">
        <f>'TRA_Inv EU28'!AX146-'TRA_Inv UK'!AX146</f>
        <v>26289</v>
      </c>
      <c r="AY146" s="70">
        <f>'TRA_Inv EU28'!AY146-'TRA_Inv UK'!AY146</f>
        <v>30371</v>
      </c>
      <c r="AZ146" s="70">
        <f>'TRA_Inv EU28'!AZ146-'TRA_Inv UK'!AZ146</f>
        <v>35124</v>
      </c>
    </row>
    <row r="147" spans="1:52" x14ac:dyDescent="0.35">
      <c r="A147" s="69" t="s">
        <v>892</v>
      </c>
      <c r="B147" s="70"/>
      <c r="C147" s="70">
        <f>'TRA_Inv EU28'!C147-'TRA_Inv UK'!C147</f>
        <v>0</v>
      </c>
      <c r="D147" s="70">
        <f>'TRA_Inv EU28'!D147-'TRA_Inv UK'!D147</f>
        <v>0</v>
      </c>
      <c r="E147" s="70">
        <f>'TRA_Inv EU28'!E147-'TRA_Inv UK'!E147</f>
        <v>0</v>
      </c>
      <c r="F147" s="70">
        <f>'TRA_Inv EU28'!F147-'TRA_Inv UK'!F147</f>
        <v>0</v>
      </c>
      <c r="G147" s="70">
        <f>'TRA_Inv EU28'!G147-'TRA_Inv UK'!G147</f>
        <v>0</v>
      </c>
      <c r="H147" s="70">
        <f>'TRA_Inv EU28'!H147-'TRA_Inv UK'!H147</f>
        <v>0</v>
      </c>
      <c r="I147" s="70">
        <f>'TRA_Inv EU28'!I147-'TRA_Inv UK'!I147</f>
        <v>0</v>
      </c>
      <c r="J147" s="70">
        <f>'TRA_Inv EU28'!J147-'TRA_Inv UK'!J147</f>
        <v>0</v>
      </c>
      <c r="K147" s="70">
        <f>'TRA_Inv EU28'!K147-'TRA_Inv UK'!K147</f>
        <v>0</v>
      </c>
      <c r="L147" s="70">
        <f>'TRA_Inv EU28'!L147-'TRA_Inv UK'!L147</f>
        <v>0</v>
      </c>
      <c r="M147" s="70">
        <f>'TRA_Inv EU28'!M147-'TRA_Inv UK'!M147</f>
        <v>0</v>
      </c>
      <c r="N147" s="70">
        <f>'TRA_Inv EU28'!N147-'TRA_Inv UK'!N147</f>
        <v>0</v>
      </c>
      <c r="O147" s="70">
        <f>'TRA_Inv EU28'!O147-'TRA_Inv UK'!O147</f>
        <v>0</v>
      </c>
      <c r="P147" s="70">
        <f>'TRA_Inv EU28'!P147-'TRA_Inv UK'!P147</f>
        <v>0</v>
      </c>
      <c r="Q147" s="70">
        <f>'TRA_Inv EU28'!Q147-'TRA_Inv UK'!Q147</f>
        <v>0</v>
      </c>
      <c r="R147" s="70">
        <f>'TRA_Inv EU28'!R147-'TRA_Inv UK'!R147</f>
        <v>1</v>
      </c>
      <c r="S147" s="70">
        <f>'TRA_Inv EU28'!S147-'TRA_Inv UK'!S147</f>
        <v>2</v>
      </c>
      <c r="T147" s="70">
        <f>'TRA_Inv EU28'!T147-'TRA_Inv UK'!T147</f>
        <v>6</v>
      </c>
      <c r="U147" s="70">
        <f>'TRA_Inv EU28'!U147-'TRA_Inv UK'!U147</f>
        <v>6</v>
      </c>
      <c r="V147" s="70">
        <f>'TRA_Inv EU28'!V147-'TRA_Inv UK'!V147</f>
        <v>8</v>
      </c>
      <c r="W147" s="70">
        <f>'TRA_Inv EU28'!W147-'TRA_Inv UK'!W147</f>
        <v>12</v>
      </c>
      <c r="X147" s="70">
        <f>'TRA_Inv EU28'!X147-'TRA_Inv UK'!X147</f>
        <v>24</v>
      </c>
      <c r="Y147" s="70">
        <f>'TRA_Inv EU28'!Y147-'TRA_Inv UK'!Y147</f>
        <v>32</v>
      </c>
      <c r="Z147" s="70">
        <f>'TRA_Inv EU28'!Z147-'TRA_Inv UK'!Z147</f>
        <v>46</v>
      </c>
      <c r="AA147" s="70">
        <f>'TRA_Inv EU28'!AA147-'TRA_Inv UK'!AA147</f>
        <v>64</v>
      </c>
      <c r="AB147" s="70">
        <f>'TRA_Inv EU28'!AB147-'TRA_Inv UK'!AB147</f>
        <v>87</v>
      </c>
      <c r="AC147" s="70">
        <f>'TRA_Inv EU28'!AC147-'TRA_Inv UK'!AC147</f>
        <v>119</v>
      </c>
      <c r="AD147" s="70">
        <f>'TRA_Inv EU28'!AD147-'TRA_Inv UK'!AD147</f>
        <v>162</v>
      </c>
      <c r="AE147" s="70">
        <f>'TRA_Inv EU28'!AE147-'TRA_Inv UK'!AE147</f>
        <v>219</v>
      </c>
      <c r="AF147" s="70">
        <f>'TRA_Inv EU28'!AF147-'TRA_Inv UK'!AF147</f>
        <v>300</v>
      </c>
      <c r="AG147" s="70">
        <f>'TRA_Inv EU28'!AG147-'TRA_Inv UK'!AG147</f>
        <v>403</v>
      </c>
      <c r="AH147" s="70">
        <f>'TRA_Inv EU28'!AH147-'TRA_Inv UK'!AH147</f>
        <v>547</v>
      </c>
      <c r="AI147" s="70">
        <f>'TRA_Inv EU28'!AI147-'TRA_Inv UK'!AI147</f>
        <v>729</v>
      </c>
      <c r="AJ147" s="70">
        <f>'TRA_Inv EU28'!AJ147-'TRA_Inv UK'!AJ147</f>
        <v>979</v>
      </c>
      <c r="AK147" s="70">
        <f>'TRA_Inv EU28'!AK147-'TRA_Inv UK'!AK147</f>
        <v>1308</v>
      </c>
      <c r="AL147" s="70">
        <f>'TRA_Inv EU28'!AL147-'TRA_Inv UK'!AL147</f>
        <v>1753</v>
      </c>
      <c r="AM147" s="70">
        <f>'TRA_Inv EU28'!AM147-'TRA_Inv UK'!AM147</f>
        <v>2318</v>
      </c>
      <c r="AN147" s="70">
        <f>'TRA_Inv EU28'!AN147-'TRA_Inv UK'!AN147</f>
        <v>3070</v>
      </c>
      <c r="AO147" s="70">
        <f>'TRA_Inv EU28'!AO147-'TRA_Inv UK'!AO147</f>
        <v>4026</v>
      </c>
      <c r="AP147" s="70">
        <f>'TRA_Inv EU28'!AP147-'TRA_Inv UK'!AP147</f>
        <v>5272</v>
      </c>
      <c r="AQ147" s="70">
        <f>'TRA_Inv EU28'!AQ147-'TRA_Inv UK'!AQ147</f>
        <v>6821</v>
      </c>
      <c r="AR147" s="70">
        <f>'TRA_Inv EU28'!AR147-'TRA_Inv UK'!AR147</f>
        <v>8831</v>
      </c>
      <c r="AS147" s="70">
        <f>'TRA_Inv EU28'!AS147-'TRA_Inv UK'!AS147</f>
        <v>11307</v>
      </c>
      <c r="AT147" s="70">
        <f>'TRA_Inv EU28'!AT147-'TRA_Inv UK'!AT147</f>
        <v>14453</v>
      </c>
      <c r="AU147" s="70">
        <f>'TRA_Inv EU28'!AU147-'TRA_Inv UK'!AU147</f>
        <v>18153</v>
      </c>
      <c r="AV147" s="70">
        <f>'TRA_Inv EU28'!AV147-'TRA_Inv UK'!AV147</f>
        <v>22685</v>
      </c>
      <c r="AW147" s="70">
        <f>'TRA_Inv EU28'!AW147-'TRA_Inv UK'!AW147</f>
        <v>27975</v>
      </c>
      <c r="AX147" s="70">
        <f>'TRA_Inv EU28'!AX147-'TRA_Inv UK'!AX147</f>
        <v>34369</v>
      </c>
      <c r="AY147" s="70">
        <f>'TRA_Inv EU28'!AY147-'TRA_Inv UK'!AY147</f>
        <v>41567</v>
      </c>
      <c r="AZ147" s="70">
        <f>'TRA_Inv EU28'!AZ147-'TRA_Inv UK'!AZ147</f>
        <v>50052</v>
      </c>
    </row>
    <row r="148" spans="1:52" hidden="1" x14ac:dyDescent="0.35">
      <c r="A148" s="67"/>
      <c r="B148" s="68"/>
      <c r="C148" s="68">
        <f>'TRA_Inv EU28'!C148-'TRA_Inv UK'!C148</f>
        <v>0</v>
      </c>
      <c r="D148" s="68">
        <f>'TRA_Inv EU28'!D148-'TRA_Inv UK'!D148</f>
        <v>0</v>
      </c>
      <c r="E148" s="68">
        <f>'TRA_Inv EU28'!E148-'TRA_Inv UK'!E148</f>
        <v>0</v>
      </c>
      <c r="F148" s="68">
        <f>'TRA_Inv EU28'!F148-'TRA_Inv UK'!F148</f>
        <v>0</v>
      </c>
      <c r="G148" s="68">
        <f>'TRA_Inv EU28'!G148-'TRA_Inv UK'!G148</f>
        <v>0</v>
      </c>
      <c r="H148" s="68">
        <f>'TRA_Inv EU28'!H148-'TRA_Inv UK'!H148</f>
        <v>0</v>
      </c>
      <c r="I148" s="68">
        <f>'TRA_Inv EU28'!I148-'TRA_Inv UK'!I148</f>
        <v>0</v>
      </c>
      <c r="J148" s="68">
        <f>'TRA_Inv EU28'!J148-'TRA_Inv UK'!J148</f>
        <v>0</v>
      </c>
      <c r="K148" s="68">
        <f>'TRA_Inv EU28'!K148-'TRA_Inv UK'!K148</f>
        <v>0</v>
      </c>
      <c r="L148" s="68">
        <f>'TRA_Inv EU28'!L148-'TRA_Inv UK'!L148</f>
        <v>0</v>
      </c>
      <c r="M148" s="68">
        <f>'TRA_Inv EU28'!M148-'TRA_Inv UK'!M148</f>
        <v>0</v>
      </c>
      <c r="N148" s="68">
        <f>'TRA_Inv EU28'!N148-'TRA_Inv UK'!N148</f>
        <v>0</v>
      </c>
      <c r="O148" s="68">
        <f>'TRA_Inv EU28'!O148-'TRA_Inv UK'!O148</f>
        <v>0</v>
      </c>
      <c r="P148" s="68">
        <f>'TRA_Inv EU28'!P148-'TRA_Inv UK'!P148</f>
        <v>0</v>
      </c>
      <c r="Q148" s="68">
        <f>'TRA_Inv EU28'!Q148-'TRA_Inv UK'!Q148</f>
        <v>0</v>
      </c>
      <c r="R148" s="68">
        <f>'TRA_Inv EU28'!R148-'TRA_Inv UK'!R148</f>
        <v>0</v>
      </c>
      <c r="S148" s="68">
        <f>'TRA_Inv EU28'!S148-'TRA_Inv UK'!S148</f>
        <v>0</v>
      </c>
      <c r="T148" s="68">
        <f>'TRA_Inv EU28'!T148-'TRA_Inv UK'!T148</f>
        <v>0</v>
      </c>
      <c r="U148" s="68">
        <f>'TRA_Inv EU28'!U148-'TRA_Inv UK'!U148</f>
        <v>0</v>
      </c>
      <c r="V148" s="68">
        <f>'TRA_Inv EU28'!V148-'TRA_Inv UK'!V148</f>
        <v>0</v>
      </c>
      <c r="W148" s="68">
        <f>'TRA_Inv EU28'!W148-'TRA_Inv UK'!W148</f>
        <v>0</v>
      </c>
      <c r="X148" s="68">
        <f>'TRA_Inv EU28'!X148-'TRA_Inv UK'!X148</f>
        <v>0</v>
      </c>
      <c r="Y148" s="68">
        <f>'TRA_Inv EU28'!Y148-'TRA_Inv UK'!Y148</f>
        <v>0</v>
      </c>
      <c r="Z148" s="68">
        <f>'TRA_Inv EU28'!Z148-'TRA_Inv UK'!Z148</f>
        <v>0</v>
      </c>
      <c r="AA148" s="68">
        <f>'TRA_Inv EU28'!AA148-'TRA_Inv UK'!AA148</f>
        <v>0</v>
      </c>
      <c r="AB148" s="68">
        <f>'TRA_Inv EU28'!AB148-'TRA_Inv UK'!AB148</f>
        <v>0</v>
      </c>
      <c r="AC148" s="68">
        <f>'TRA_Inv EU28'!AC148-'TRA_Inv UK'!AC148</f>
        <v>0</v>
      </c>
      <c r="AD148" s="68">
        <f>'TRA_Inv EU28'!AD148-'TRA_Inv UK'!AD148</f>
        <v>0</v>
      </c>
      <c r="AE148" s="68">
        <f>'TRA_Inv EU28'!AE148-'TRA_Inv UK'!AE148</f>
        <v>0</v>
      </c>
      <c r="AF148" s="68">
        <f>'TRA_Inv EU28'!AF148-'TRA_Inv UK'!AF148</f>
        <v>0</v>
      </c>
      <c r="AG148" s="68">
        <f>'TRA_Inv EU28'!AG148-'TRA_Inv UK'!AG148</f>
        <v>0</v>
      </c>
      <c r="AH148" s="68">
        <f>'TRA_Inv EU28'!AH148-'TRA_Inv UK'!AH148</f>
        <v>0</v>
      </c>
      <c r="AI148" s="68">
        <f>'TRA_Inv EU28'!AI148-'TRA_Inv UK'!AI148</f>
        <v>0</v>
      </c>
      <c r="AJ148" s="68">
        <f>'TRA_Inv EU28'!AJ148-'TRA_Inv UK'!AJ148</f>
        <v>0</v>
      </c>
      <c r="AK148" s="68">
        <f>'TRA_Inv EU28'!AK148-'TRA_Inv UK'!AK148</f>
        <v>0</v>
      </c>
      <c r="AL148" s="68">
        <f>'TRA_Inv EU28'!AL148-'TRA_Inv UK'!AL148</f>
        <v>0</v>
      </c>
      <c r="AM148" s="68">
        <f>'TRA_Inv EU28'!AM148-'TRA_Inv UK'!AM148</f>
        <v>0</v>
      </c>
      <c r="AN148" s="68">
        <f>'TRA_Inv EU28'!AN148-'TRA_Inv UK'!AN148</f>
        <v>0</v>
      </c>
      <c r="AO148" s="68">
        <f>'TRA_Inv EU28'!AO148-'TRA_Inv UK'!AO148</f>
        <v>0</v>
      </c>
      <c r="AP148" s="68">
        <f>'TRA_Inv EU28'!AP148-'TRA_Inv UK'!AP148</f>
        <v>0</v>
      </c>
      <c r="AQ148" s="68">
        <f>'TRA_Inv EU28'!AQ148-'TRA_Inv UK'!AQ148</f>
        <v>0</v>
      </c>
      <c r="AR148" s="68">
        <f>'TRA_Inv EU28'!AR148-'TRA_Inv UK'!AR148</f>
        <v>0</v>
      </c>
      <c r="AS148" s="68">
        <f>'TRA_Inv EU28'!AS148-'TRA_Inv UK'!AS148</f>
        <v>0</v>
      </c>
      <c r="AT148" s="68">
        <f>'TRA_Inv EU28'!AT148-'TRA_Inv UK'!AT148</f>
        <v>0</v>
      </c>
      <c r="AU148" s="68">
        <f>'TRA_Inv EU28'!AU148-'TRA_Inv UK'!AU148</f>
        <v>0</v>
      </c>
      <c r="AV148" s="68">
        <f>'TRA_Inv EU28'!AV148-'TRA_Inv UK'!AV148</f>
        <v>0</v>
      </c>
      <c r="AW148" s="68">
        <f>'TRA_Inv EU28'!AW148-'TRA_Inv UK'!AW148</f>
        <v>0</v>
      </c>
      <c r="AX148" s="68">
        <f>'TRA_Inv EU28'!AX148-'TRA_Inv UK'!AX148</f>
        <v>0</v>
      </c>
      <c r="AY148" s="68">
        <f>'TRA_Inv EU28'!AY148-'TRA_Inv UK'!AY148</f>
        <v>0</v>
      </c>
      <c r="AZ148" s="68">
        <f>'TRA_Inv EU28'!AZ148-'TRA_Inv UK'!AZ148</f>
        <v>0</v>
      </c>
    </row>
    <row r="149" spans="1:52" hidden="1" x14ac:dyDescent="0.35">
      <c r="A149" s="69"/>
      <c r="B149" s="70"/>
      <c r="C149" s="70">
        <f>'TRA_Inv EU28'!C149-'TRA_Inv UK'!C149</f>
        <v>0</v>
      </c>
      <c r="D149" s="70">
        <f>'TRA_Inv EU28'!D149-'TRA_Inv UK'!D149</f>
        <v>0</v>
      </c>
      <c r="E149" s="70">
        <f>'TRA_Inv EU28'!E149-'TRA_Inv UK'!E149</f>
        <v>0</v>
      </c>
      <c r="F149" s="70">
        <f>'TRA_Inv EU28'!F149-'TRA_Inv UK'!F149</f>
        <v>0</v>
      </c>
      <c r="G149" s="70">
        <f>'TRA_Inv EU28'!G149-'TRA_Inv UK'!G149</f>
        <v>0</v>
      </c>
      <c r="H149" s="70">
        <f>'TRA_Inv EU28'!H149-'TRA_Inv UK'!H149</f>
        <v>0</v>
      </c>
      <c r="I149" s="70">
        <f>'TRA_Inv EU28'!I149-'TRA_Inv UK'!I149</f>
        <v>0</v>
      </c>
      <c r="J149" s="70">
        <f>'TRA_Inv EU28'!J149-'TRA_Inv UK'!J149</f>
        <v>0</v>
      </c>
      <c r="K149" s="70">
        <f>'TRA_Inv EU28'!K149-'TRA_Inv UK'!K149</f>
        <v>0</v>
      </c>
      <c r="L149" s="70">
        <f>'TRA_Inv EU28'!L149-'TRA_Inv UK'!L149</f>
        <v>0</v>
      </c>
      <c r="M149" s="70">
        <f>'TRA_Inv EU28'!M149-'TRA_Inv UK'!M149</f>
        <v>0</v>
      </c>
      <c r="N149" s="70">
        <f>'TRA_Inv EU28'!N149-'TRA_Inv UK'!N149</f>
        <v>0</v>
      </c>
      <c r="O149" s="70">
        <f>'TRA_Inv EU28'!O149-'TRA_Inv UK'!O149</f>
        <v>0</v>
      </c>
      <c r="P149" s="70">
        <f>'TRA_Inv EU28'!P149-'TRA_Inv UK'!P149</f>
        <v>0</v>
      </c>
      <c r="Q149" s="70">
        <f>'TRA_Inv EU28'!Q149-'TRA_Inv UK'!Q149</f>
        <v>0</v>
      </c>
      <c r="R149" s="70">
        <f>'TRA_Inv EU28'!R149-'TRA_Inv UK'!R149</f>
        <v>0</v>
      </c>
      <c r="S149" s="70">
        <f>'TRA_Inv EU28'!S149-'TRA_Inv UK'!S149</f>
        <v>0</v>
      </c>
      <c r="T149" s="70">
        <f>'TRA_Inv EU28'!T149-'TRA_Inv UK'!T149</f>
        <v>0</v>
      </c>
      <c r="U149" s="70">
        <f>'TRA_Inv EU28'!U149-'TRA_Inv UK'!U149</f>
        <v>0</v>
      </c>
      <c r="V149" s="70">
        <f>'TRA_Inv EU28'!V149-'TRA_Inv UK'!V149</f>
        <v>0</v>
      </c>
      <c r="W149" s="70">
        <f>'TRA_Inv EU28'!W149-'TRA_Inv UK'!W149</f>
        <v>0</v>
      </c>
      <c r="X149" s="70">
        <f>'TRA_Inv EU28'!X149-'TRA_Inv UK'!X149</f>
        <v>0</v>
      </c>
      <c r="Y149" s="70">
        <f>'TRA_Inv EU28'!Y149-'TRA_Inv UK'!Y149</f>
        <v>0</v>
      </c>
      <c r="Z149" s="70">
        <f>'TRA_Inv EU28'!Z149-'TRA_Inv UK'!Z149</f>
        <v>0</v>
      </c>
      <c r="AA149" s="70">
        <f>'TRA_Inv EU28'!AA149-'TRA_Inv UK'!AA149</f>
        <v>0</v>
      </c>
      <c r="AB149" s="70">
        <f>'TRA_Inv EU28'!AB149-'TRA_Inv UK'!AB149</f>
        <v>0</v>
      </c>
      <c r="AC149" s="70">
        <f>'TRA_Inv EU28'!AC149-'TRA_Inv UK'!AC149</f>
        <v>0</v>
      </c>
      <c r="AD149" s="70">
        <f>'TRA_Inv EU28'!AD149-'TRA_Inv UK'!AD149</f>
        <v>0</v>
      </c>
      <c r="AE149" s="70">
        <f>'TRA_Inv EU28'!AE149-'TRA_Inv UK'!AE149</f>
        <v>0</v>
      </c>
      <c r="AF149" s="70">
        <f>'TRA_Inv EU28'!AF149-'TRA_Inv UK'!AF149</f>
        <v>0</v>
      </c>
      <c r="AG149" s="70">
        <f>'TRA_Inv EU28'!AG149-'TRA_Inv UK'!AG149</f>
        <v>0</v>
      </c>
      <c r="AH149" s="70">
        <f>'TRA_Inv EU28'!AH149-'TRA_Inv UK'!AH149</f>
        <v>0</v>
      </c>
      <c r="AI149" s="70">
        <f>'TRA_Inv EU28'!AI149-'TRA_Inv UK'!AI149</f>
        <v>0</v>
      </c>
      <c r="AJ149" s="70">
        <f>'TRA_Inv EU28'!AJ149-'TRA_Inv UK'!AJ149</f>
        <v>0</v>
      </c>
      <c r="AK149" s="70">
        <f>'TRA_Inv EU28'!AK149-'TRA_Inv UK'!AK149</f>
        <v>0</v>
      </c>
      <c r="AL149" s="70">
        <f>'TRA_Inv EU28'!AL149-'TRA_Inv UK'!AL149</f>
        <v>0</v>
      </c>
      <c r="AM149" s="70">
        <f>'TRA_Inv EU28'!AM149-'TRA_Inv UK'!AM149</f>
        <v>0</v>
      </c>
      <c r="AN149" s="70">
        <f>'TRA_Inv EU28'!AN149-'TRA_Inv UK'!AN149</f>
        <v>0</v>
      </c>
      <c r="AO149" s="70">
        <f>'TRA_Inv EU28'!AO149-'TRA_Inv UK'!AO149</f>
        <v>0</v>
      </c>
      <c r="AP149" s="70">
        <f>'TRA_Inv EU28'!AP149-'TRA_Inv UK'!AP149</f>
        <v>0</v>
      </c>
      <c r="AQ149" s="70">
        <f>'TRA_Inv EU28'!AQ149-'TRA_Inv UK'!AQ149</f>
        <v>0</v>
      </c>
      <c r="AR149" s="70">
        <f>'TRA_Inv EU28'!AR149-'TRA_Inv UK'!AR149</f>
        <v>0</v>
      </c>
      <c r="AS149" s="70">
        <f>'TRA_Inv EU28'!AS149-'TRA_Inv UK'!AS149</f>
        <v>0</v>
      </c>
      <c r="AT149" s="70">
        <f>'TRA_Inv EU28'!AT149-'TRA_Inv UK'!AT149</f>
        <v>0</v>
      </c>
      <c r="AU149" s="70">
        <f>'TRA_Inv EU28'!AU149-'TRA_Inv UK'!AU149</f>
        <v>0</v>
      </c>
      <c r="AV149" s="70">
        <f>'TRA_Inv EU28'!AV149-'TRA_Inv UK'!AV149</f>
        <v>0</v>
      </c>
      <c r="AW149" s="70">
        <f>'TRA_Inv EU28'!AW149-'TRA_Inv UK'!AW149</f>
        <v>0</v>
      </c>
      <c r="AX149" s="70">
        <f>'TRA_Inv EU28'!AX149-'TRA_Inv UK'!AX149</f>
        <v>0</v>
      </c>
      <c r="AY149" s="70">
        <f>'TRA_Inv EU28'!AY149-'TRA_Inv UK'!AY149</f>
        <v>0</v>
      </c>
      <c r="AZ149" s="70">
        <f>'TRA_Inv EU28'!AZ149-'TRA_Inv UK'!AZ149</f>
        <v>0</v>
      </c>
    </row>
    <row r="150" spans="1:52" hidden="1" x14ac:dyDescent="0.35">
      <c r="A150" s="69"/>
      <c r="B150" s="70"/>
      <c r="C150" s="70">
        <f>'TRA_Inv EU28'!C150-'TRA_Inv UK'!C150</f>
        <v>0</v>
      </c>
      <c r="D150" s="70">
        <f>'TRA_Inv EU28'!D150-'TRA_Inv UK'!D150</f>
        <v>0</v>
      </c>
      <c r="E150" s="70">
        <f>'TRA_Inv EU28'!E150-'TRA_Inv UK'!E150</f>
        <v>0</v>
      </c>
      <c r="F150" s="70">
        <f>'TRA_Inv EU28'!F150-'TRA_Inv UK'!F150</f>
        <v>0</v>
      </c>
      <c r="G150" s="70">
        <f>'TRA_Inv EU28'!G150-'TRA_Inv UK'!G150</f>
        <v>0</v>
      </c>
      <c r="H150" s="70">
        <f>'TRA_Inv EU28'!H150-'TRA_Inv UK'!H150</f>
        <v>0</v>
      </c>
      <c r="I150" s="70">
        <f>'TRA_Inv EU28'!I150-'TRA_Inv UK'!I150</f>
        <v>0</v>
      </c>
      <c r="J150" s="70">
        <f>'TRA_Inv EU28'!J150-'TRA_Inv UK'!J150</f>
        <v>0</v>
      </c>
      <c r="K150" s="70">
        <f>'TRA_Inv EU28'!K150-'TRA_Inv UK'!K150</f>
        <v>0</v>
      </c>
      <c r="L150" s="70">
        <f>'TRA_Inv EU28'!L150-'TRA_Inv UK'!L150</f>
        <v>0</v>
      </c>
      <c r="M150" s="70">
        <f>'TRA_Inv EU28'!M150-'TRA_Inv UK'!M150</f>
        <v>0</v>
      </c>
      <c r="N150" s="70">
        <f>'TRA_Inv EU28'!N150-'TRA_Inv UK'!N150</f>
        <v>0</v>
      </c>
      <c r="O150" s="70">
        <f>'TRA_Inv EU28'!O150-'TRA_Inv UK'!O150</f>
        <v>0</v>
      </c>
      <c r="P150" s="70">
        <f>'TRA_Inv EU28'!P150-'TRA_Inv UK'!P150</f>
        <v>0</v>
      </c>
      <c r="Q150" s="70">
        <f>'TRA_Inv EU28'!Q150-'TRA_Inv UK'!Q150</f>
        <v>0</v>
      </c>
      <c r="R150" s="70">
        <f>'TRA_Inv EU28'!R150-'TRA_Inv UK'!R150</f>
        <v>0</v>
      </c>
      <c r="S150" s="70">
        <f>'TRA_Inv EU28'!S150-'TRA_Inv UK'!S150</f>
        <v>0</v>
      </c>
      <c r="T150" s="70">
        <f>'TRA_Inv EU28'!T150-'TRA_Inv UK'!T150</f>
        <v>0</v>
      </c>
      <c r="U150" s="70">
        <f>'TRA_Inv EU28'!U150-'TRA_Inv UK'!U150</f>
        <v>0</v>
      </c>
      <c r="V150" s="70">
        <f>'TRA_Inv EU28'!V150-'TRA_Inv UK'!V150</f>
        <v>0</v>
      </c>
      <c r="W150" s="70">
        <f>'TRA_Inv EU28'!W150-'TRA_Inv UK'!W150</f>
        <v>0</v>
      </c>
      <c r="X150" s="70">
        <f>'TRA_Inv EU28'!X150-'TRA_Inv UK'!X150</f>
        <v>0</v>
      </c>
      <c r="Y150" s="70">
        <f>'TRA_Inv EU28'!Y150-'TRA_Inv UK'!Y150</f>
        <v>0</v>
      </c>
      <c r="Z150" s="70">
        <f>'TRA_Inv EU28'!Z150-'TRA_Inv UK'!Z150</f>
        <v>0</v>
      </c>
      <c r="AA150" s="70">
        <f>'TRA_Inv EU28'!AA150-'TRA_Inv UK'!AA150</f>
        <v>0</v>
      </c>
      <c r="AB150" s="70">
        <f>'TRA_Inv EU28'!AB150-'TRA_Inv UK'!AB150</f>
        <v>0</v>
      </c>
      <c r="AC150" s="70">
        <f>'TRA_Inv EU28'!AC150-'TRA_Inv UK'!AC150</f>
        <v>0</v>
      </c>
      <c r="AD150" s="70">
        <f>'TRA_Inv EU28'!AD150-'TRA_Inv UK'!AD150</f>
        <v>0</v>
      </c>
      <c r="AE150" s="70">
        <f>'TRA_Inv EU28'!AE150-'TRA_Inv UK'!AE150</f>
        <v>0</v>
      </c>
      <c r="AF150" s="70">
        <f>'TRA_Inv EU28'!AF150-'TRA_Inv UK'!AF150</f>
        <v>0</v>
      </c>
      <c r="AG150" s="70">
        <f>'TRA_Inv EU28'!AG150-'TRA_Inv UK'!AG150</f>
        <v>0</v>
      </c>
      <c r="AH150" s="70">
        <f>'TRA_Inv EU28'!AH150-'TRA_Inv UK'!AH150</f>
        <v>0</v>
      </c>
      <c r="AI150" s="70">
        <f>'TRA_Inv EU28'!AI150-'TRA_Inv UK'!AI150</f>
        <v>0</v>
      </c>
      <c r="AJ150" s="70">
        <f>'TRA_Inv EU28'!AJ150-'TRA_Inv UK'!AJ150</f>
        <v>0</v>
      </c>
      <c r="AK150" s="70">
        <f>'TRA_Inv EU28'!AK150-'TRA_Inv UK'!AK150</f>
        <v>0</v>
      </c>
      <c r="AL150" s="70">
        <f>'TRA_Inv EU28'!AL150-'TRA_Inv UK'!AL150</f>
        <v>0</v>
      </c>
      <c r="AM150" s="70">
        <f>'TRA_Inv EU28'!AM150-'TRA_Inv UK'!AM150</f>
        <v>0</v>
      </c>
      <c r="AN150" s="70">
        <f>'TRA_Inv EU28'!AN150-'TRA_Inv UK'!AN150</f>
        <v>0</v>
      </c>
      <c r="AO150" s="70">
        <f>'TRA_Inv EU28'!AO150-'TRA_Inv UK'!AO150</f>
        <v>0</v>
      </c>
      <c r="AP150" s="70">
        <f>'TRA_Inv EU28'!AP150-'TRA_Inv UK'!AP150</f>
        <v>0</v>
      </c>
      <c r="AQ150" s="70">
        <f>'TRA_Inv EU28'!AQ150-'TRA_Inv UK'!AQ150</f>
        <v>0</v>
      </c>
      <c r="AR150" s="70">
        <f>'TRA_Inv EU28'!AR150-'TRA_Inv UK'!AR150</f>
        <v>0</v>
      </c>
      <c r="AS150" s="70">
        <f>'TRA_Inv EU28'!AS150-'TRA_Inv UK'!AS150</f>
        <v>0</v>
      </c>
      <c r="AT150" s="70">
        <f>'TRA_Inv EU28'!AT150-'TRA_Inv UK'!AT150</f>
        <v>0</v>
      </c>
      <c r="AU150" s="70">
        <f>'TRA_Inv EU28'!AU150-'TRA_Inv UK'!AU150</f>
        <v>0</v>
      </c>
      <c r="AV150" s="70">
        <f>'TRA_Inv EU28'!AV150-'TRA_Inv UK'!AV150</f>
        <v>0</v>
      </c>
      <c r="AW150" s="70">
        <f>'TRA_Inv EU28'!AW150-'TRA_Inv UK'!AW150</f>
        <v>0</v>
      </c>
      <c r="AX150" s="70">
        <f>'TRA_Inv EU28'!AX150-'TRA_Inv UK'!AX150</f>
        <v>0</v>
      </c>
      <c r="AY150" s="70">
        <f>'TRA_Inv EU28'!AY150-'TRA_Inv UK'!AY150</f>
        <v>0</v>
      </c>
      <c r="AZ150" s="70">
        <f>'TRA_Inv EU28'!AZ150-'TRA_Inv UK'!AZ150</f>
        <v>0</v>
      </c>
    </row>
    <row r="151" spans="1:52" hidden="1" x14ac:dyDescent="0.35">
      <c r="A151" s="69"/>
      <c r="B151" s="70"/>
      <c r="C151" s="70">
        <f>'TRA_Inv EU28'!C151-'TRA_Inv UK'!C151</f>
        <v>0</v>
      </c>
      <c r="D151" s="70">
        <f>'TRA_Inv EU28'!D151-'TRA_Inv UK'!D151</f>
        <v>0</v>
      </c>
      <c r="E151" s="70">
        <f>'TRA_Inv EU28'!E151-'TRA_Inv UK'!E151</f>
        <v>0</v>
      </c>
      <c r="F151" s="70">
        <f>'TRA_Inv EU28'!F151-'TRA_Inv UK'!F151</f>
        <v>0</v>
      </c>
      <c r="G151" s="70">
        <f>'TRA_Inv EU28'!G151-'TRA_Inv UK'!G151</f>
        <v>0</v>
      </c>
      <c r="H151" s="70">
        <f>'TRA_Inv EU28'!H151-'TRA_Inv UK'!H151</f>
        <v>0</v>
      </c>
      <c r="I151" s="70">
        <f>'TRA_Inv EU28'!I151-'TRA_Inv UK'!I151</f>
        <v>0</v>
      </c>
      <c r="J151" s="70">
        <f>'TRA_Inv EU28'!J151-'TRA_Inv UK'!J151</f>
        <v>0</v>
      </c>
      <c r="K151" s="70">
        <f>'TRA_Inv EU28'!K151-'TRA_Inv UK'!K151</f>
        <v>0</v>
      </c>
      <c r="L151" s="70">
        <f>'TRA_Inv EU28'!L151-'TRA_Inv UK'!L151</f>
        <v>0</v>
      </c>
      <c r="M151" s="70">
        <f>'TRA_Inv EU28'!M151-'TRA_Inv UK'!M151</f>
        <v>0</v>
      </c>
      <c r="N151" s="70">
        <f>'TRA_Inv EU28'!N151-'TRA_Inv UK'!N151</f>
        <v>0</v>
      </c>
      <c r="O151" s="70">
        <f>'TRA_Inv EU28'!O151-'TRA_Inv UK'!O151</f>
        <v>0</v>
      </c>
      <c r="P151" s="70">
        <f>'TRA_Inv EU28'!P151-'TRA_Inv UK'!P151</f>
        <v>0</v>
      </c>
      <c r="Q151" s="70">
        <f>'TRA_Inv EU28'!Q151-'TRA_Inv UK'!Q151</f>
        <v>0</v>
      </c>
      <c r="R151" s="70">
        <f>'TRA_Inv EU28'!R151-'TRA_Inv UK'!R151</f>
        <v>0</v>
      </c>
      <c r="S151" s="70">
        <f>'TRA_Inv EU28'!S151-'TRA_Inv UK'!S151</f>
        <v>0</v>
      </c>
      <c r="T151" s="70">
        <f>'TRA_Inv EU28'!T151-'TRA_Inv UK'!T151</f>
        <v>0</v>
      </c>
      <c r="U151" s="70">
        <f>'TRA_Inv EU28'!U151-'TRA_Inv UK'!U151</f>
        <v>0</v>
      </c>
      <c r="V151" s="70">
        <f>'TRA_Inv EU28'!V151-'TRA_Inv UK'!V151</f>
        <v>0</v>
      </c>
      <c r="W151" s="70">
        <f>'TRA_Inv EU28'!W151-'TRA_Inv UK'!W151</f>
        <v>0</v>
      </c>
      <c r="X151" s="70">
        <f>'TRA_Inv EU28'!X151-'TRA_Inv UK'!X151</f>
        <v>0</v>
      </c>
      <c r="Y151" s="70">
        <f>'TRA_Inv EU28'!Y151-'TRA_Inv UK'!Y151</f>
        <v>0</v>
      </c>
      <c r="Z151" s="70">
        <f>'TRA_Inv EU28'!Z151-'TRA_Inv UK'!Z151</f>
        <v>0</v>
      </c>
      <c r="AA151" s="70">
        <f>'TRA_Inv EU28'!AA151-'TRA_Inv UK'!AA151</f>
        <v>0</v>
      </c>
      <c r="AB151" s="70">
        <f>'TRA_Inv EU28'!AB151-'TRA_Inv UK'!AB151</f>
        <v>0</v>
      </c>
      <c r="AC151" s="70">
        <f>'TRA_Inv EU28'!AC151-'TRA_Inv UK'!AC151</f>
        <v>0</v>
      </c>
      <c r="AD151" s="70">
        <f>'TRA_Inv EU28'!AD151-'TRA_Inv UK'!AD151</f>
        <v>0</v>
      </c>
      <c r="AE151" s="70">
        <f>'TRA_Inv EU28'!AE151-'TRA_Inv UK'!AE151</f>
        <v>0</v>
      </c>
      <c r="AF151" s="70">
        <f>'TRA_Inv EU28'!AF151-'TRA_Inv UK'!AF151</f>
        <v>0</v>
      </c>
      <c r="AG151" s="70">
        <f>'TRA_Inv EU28'!AG151-'TRA_Inv UK'!AG151</f>
        <v>0</v>
      </c>
      <c r="AH151" s="70">
        <f>'TRA_Inv EU28'!AH151-'TRA_Inv UK'!AH151</f>
        <v>0</v>
      </c>
      <c r="AI151" s="70">
        <f>'TRA_Inv EU28'!AI151-'TRA_Inv UK'!AI151</f>
        <v>0</v>
      </c>
      <c r="AJ151" s="70">
        <f>'TRA_Inv EU28'!AJ151-'TRA_Inv UK'!AJ151</f>
        <v>0</v>
      </c>
      <c r="AK151" s="70">
        <f>'TRA_Inv EU28'!AK151-'TRA_Inv UK'!AK151</f>
        <v>0</v>
      </c>
      <c r="AL151" s="70">
        <f>'TRA_Inv EU28'!AL151-'TRA_Inv UK'!AL151</f>
        <v>0</v>
      </c>
      <c r="AM151" s="70">
        <f>'TRA_Inv EU28'!AM151-'TRA_Inv UK'!AM151</f>
        <v>0</v>
      </c>
      <c r="AN151" s="70">
        <f>'TRA_Inv EU28'!AN151-'TRA_Inv UK'!AN151</f>
        <v>0</v>
      </c>
      <c r="AO151" s="70">
        <f>'TRA_Inv EU28'!AO151-'TRA_Inv UK'!AO151</f>
        <v>0</v>
      </c>
      <c r="AP151" s="70">
        <f>'TRA_Inv EU28'!AP151-'TRA_Inv UK'!AP151</f>
        <v>0</v>
      </c>
      <c r="AQ151" s="70">
        <f>'TRA_Inv EU28'!AQ151-'TRA_Inv UK'!AQ151</f>
        <v>0</v>
      </c>
      <c r="AR151" s="70">
        <f>'TRA_Inv EU28'!AR151-'TRA_Inv UK'!AR151</f>
        <v>0</v>
      </c>
      <c r="AS151" s="70">
        <f>'TRA_Inv EU28'!AS151-'TRA_Inv UK'!AS151</f>
        <v>0</v>
      </c>
      <c r="AT151" s="70">
        <f>'TRA_Inv EU28'!AT151-'TRA_Inv UK'!AT151</f>
        <v>0</v>
      </c>
      <c r="AU151" s="70">
        <f>'TRA_Inv EU28'!AU151-'TRA_Inv UK'!AU151</f>
        <v>0</v>
      </c>
      <c r="AV151" s="70">
        <f>'TRA_Inv EU28'!AV151-'TRA_Inv UK'!AV151</f>
        <v>0</v>
      </c>
      <c r="AW151" s="70">
        <f>'TRA_Inv EU28'!AW151-'TRA_Inv UK'!AW151</f>
        <v>0</v>
      </c>
      <c r="AX151" s="70">
        <f>'TRA_Inv EU28'!AX151-'TRA_Inv UK'!AX151</f>
        <v>0</v>
      </c>
      <c r="AY151" s="70">
        <f>'TRA_Inv EU28'!AY151-'TRA_Inv UK'!AY151</f>
        <v>0</v>
      </c>
      <c r="AZ151" s="70">
        <f>'TRA_Inv EU28'!AZ151-'TRA_Inv UK'!AZ151</f>
        <v>0</v>
      </c>
    </row>
    <row r="152" spans="1:52" hidden="1" x14ac:dyDescent="0.35">
      <c r="A152" s="69"/>
      <c r="B152" s="70"/>
      <c r="C152" s="70">
        <f>'TRA_Inv EU28'!C152-'TRA_Inv UK'!C152</f>
        <v>0</v>
      </c>
      <c r="D152" s="70">
        <f>'TRA_Inv EU28'!D152-'TRA_Inv UK'!D152</f>
        <v>0</v>
      </c>
      <c r="E152" s="70">
        <f>'TRA_Inv EU28'!E152-'TRA_Inv UK'!E152</f>
        <v>0</v>
      </c>
      <c r="F152" s="70">
        <f>'TRA_Inv EU28'!F152-'TRA_Inv UK'!F152</f>
        <v>0</v>
      </c>
      <c r="G152" s="70">
        <f>'TRA_Inv EU28'!G152-'TRA_Inv UK'!G152</f>
        <v>0</v>
      </c>
      <c r="H152" s="70">
        <f>'TRA_Inv EU28'!H152-'TRA_Inv UK'!H152</f>
        <v>0</v>
      </c>
      <c r="I152" s="70">
        <f>'TRA_Inv EU28'!I152-'TRA_Inv UK'!I152</f>
        <v>0</v>
      </c>
      <c r="J152" s="70">
        <f>'TRA_Inv EU28'!J152-'TRA_Inv UK'!J152</f>
        <v>0</v>
      </c>
      <c r="K152" s="70">
        <f>'TRA_Inv EU28'!K152-'TRA_Inv UK'!K152</f>
        <v>0</v>
      </c>
      <c r="L152" s="70">
        <f>'TRA_Inv EU28'!L152-'TRA_Inv UK'!L152</f>
        <v>0</v>
      </c>
      <c r="M152" s="70">
        <f>'TRA_Inv EU28'!M152-'TRA_Inv UK'!M152</f>
        <v>0</v>
      </c>
      <c r="N152" s="70">
        <f>'TRA_Inv EU28'!N152-'TRA_Inv UK'!N152</f>
        <v>0</v>
      </c>
      <c r="O152" s="70">
        <f>'TRA_Inv EU28'!O152-'TRA_Inv UK'!O152</f>
        <v>0</v>
      </c>
      <c r="P152" s="70">
        <f>'TRA_Inv EU28'!P152-'TRA_Inv UK'!P152</f>
        <v>0</v>
      </c>
      <c r="Q152" s="70">
        <f>'TRA_Inv EU28'!Q152-'TRA_Inv UK'!Q152</f>
        <v>0</v>
      </c>
      <c r="R152" s="70">
        <f>'TRA_Inv EU28'!R152-'TRA_Inv UK'!R152</f>
        <v>0</v>
      </c>
      <c r="S152" s="70">
        <f>'TRA_Inv EU28'!S152-'TRA_Inv UK'!S152</f>
        <v>0</v>
      </c>
      <c r="T152" s="70">
        <f>'TRA_Inv EU28'!T152-'TRA_Inv UK'!T152</f>
        <v>0</v>
      </c>
      <c r="U152" s="70">
        <f>'TRA_Inv EU28'!U152-'TRA_Inv UK'!U152</f>
        <v>0</v>
      </c>
      <c r="V152" s="70">
        <f>'TRA_Inv EU28'!V152-'TRA_Inv UK'!V152</f>
        <v>0</v>
      </c>
      <c r="W152" s="70">
        <f>'TRA_Inv EU28'!W152-'TRA_Inv UK'!W152</f>
        <v>0</v>
      </c>
      <c r="X152" s="70">
        <f>'TRA_Inv EU28'!X152-'TRA_Inv UK'!X152</f>
        <v>0</v>
      </c>
      <c r="Y152" s="70">
        <f>'TRA_Inv EU28'!Y152-'TRA_Inv UK'!Y152</f>
        <v>0</v>
      </c>
      <c r="Z152" s="70">
        <f>'TRA_Inv EU28'!Z152-'TRA_Inv UK'!Z152</f>
        <v>0</v>
      </c>
      <c r="AA152" s="70">
        <f>'TRA_Inv EU28'!AA152-'TRA_Inv UK'!AA152</f>
        <v>0</v>
      </c>
      <c r="AB152" s="70">
        <f>'TRA_Inv EU28'!AB152-'TRA_Inv UK'!AB152</f>
        <v>0</v>
      </c>
      <c r="AC152" s="70">
        <f>'TRA_Inv EU28'!AC152-'TRA_Inv UK'!AC152</f>
        <v>0</v>
      </c>
      <c r="AD152" s="70">
        <f>'TRA_Inv EU28'!AD152-'TRA_Inv UK'!AD152</f>
        <v>0</v>
      </c>
      <c r="AE152" s="70">
        <f>'TRA_Inv EU28'!AE152-'TRA_Inv UK'!AE152</f>
        <v>0</v>
      </c>
      <c r="AF152" s="70">
        <f>'TRA_Inv EU28'!AF152-'TRA_Inv UK'!AF152</f>
        <v>0</v>
      </c>
      <c r="AG152" s="70">
        <f>'TRA_Inv EU28'!AG152-'TRA_Inv UK'!AG152</f>
        <v>0</v>
      </c>
      <c r="AH152" s="70">
        <f>'TRA_Inv EU28'!AH152-'TRA_Inv UK'!AH152</f>
        <v>0</v>
      </c>
      <c r="AI152" s="70">
        <f>'TRA_Inv EU28'!AI152-'TRA_Inv UK'!AI152</f>
        <v>0</v>
      </c>
      <c r="AJ152" s="70">
        <f>'TRA_Inv EU28'!AJ152-'TRA_Inv UK'!AJ152</f>
        <v>0</v>
      </c>
      <c r="AK152" s="70">
        <f>'TRA_Inv EU28'!AK152-'TRA_Inv UK'!AK152</f>
        <v>0</v>
      </c>
      <c r="AL152" s="70">
        <f>'TRA_Inv EU28'!AL152-'TRA_Inv UK'!AL152</f>
        <v>0</v>
      </c>
      <c r="AM152" s="70">
        <f>'TRA_Inv EU28'!AM152-'TRA_Inv UK'!AM152</f>
        <v>0</v>
      </c>
      <c r="AN152" s="70">
        <f>'TRA_Inv EU28'!AN152-'TRA_Inv UK'!AN152</f>
        <v>0</v>
      </c>
      <c r="AO152" s="70">
        <f>'TRA_Inv EU28'!AO152-'TRA_Inv UK'!AO152</f>
        <v>0</v>
      </c>
      <c r="AP152" s="70">
        <f>'TRA_Inv EU28'!AP152-'TRA_Inv UK'!AP152</f>
        <v>0</v>
      </c>
      <c r="AQ152" s="70">
        <f>'TRA_Inv EU28'!AQ152-'TRA_Inv UK'!AQ152</f>
        <v>0</v>
      </c>
      <c r="AR152" s="70">
        <f>'TRA_Inv EU28'!AR152-'TRA_Inv UK'!AR152</f>
        <v>0</v>
      </c>
      <c r="AS152" s="70">
        <f>'TRA_Inv EU28'!AS152-'TRA_Inv UK'!AS152</f>
        <v>0</v>
      </c>
      <c r="AT152" s="70">
        <f>'TRA_Inv EU28'!AT152-'TRA_Inv UK'!AT152</f>
        <v>0</v>
      </c>
      <c r="AU152" s="70">
        <f>'TRA_Inv EU28'!AU152-'TRA_Inv UK'!AU152</f>
        <v>0</v>
      </c>
      <c r="AV152" s="70">
        <f>'TRA_Inv EU28'!AV152-'TRA_Inv UK'!AV152</f>
        <v>0</v>
      </c>
      <c r="AW152" s="70">
        <f>'TRA_Inv EU28'!AW152-'TRA_Inv UK'!AW152</f>
        <v>0</v>
      </c>
      <c r="AX152" s="70">
        <f>'TRA_Inv EU28'!AX152-'TRA_Inv UK'!AX152</f>
        <v>0</v>
      </c>
      <c r="AY152" s="70">
        <f>'TRA_Inv EU28'!AY152-'TRA_Inv UK'!AY152</f>
        <v>0</v>
      </c>
      <c r="AZ152" s="70">
        <f>'TRA_Inv EU28'!AZ152-'TRA_Inv UK'!AZ152</f>
        <v>0</v>
      </c>
    </row>
    <row r="153" spans="1:52" x14ac:dyDescent="0.35">
      <c r="A153" s="67" t="s">
        <v>883</v>
      </c>
      <c r="B153" s="68"/>
      <c r="C153" s="68">
        <f>'TRA_Inv EU28'!C153-'TRA_Inv UK'!C153</f>
        <v>0</v>
      </c>
      <c r="D153" s="68">
        <f>'TRA_Inv EU28'!D153-'TRA_Inv UK'!D153</f>
        <v>0</v>
      </c>
      <c r="E153" s="68">
        <f>'TRA_Inv EU28'!E153-'TRA_Inv UK'!E153</f>
        <v>0</v>
      </c>
      <c r="F153" s="68">
        <f>'TRA_Inv EU28'!F153-'TRA_Inv UK'!F153</f>
        <v>0</v>
      </c>
      <c r="G153" s="68">
        <f>'TRA_Inv EU28'!G153-'TRA_Inv UK'!G153</f>
        <v>0</v>
      </c>
      <c r="H153" s="68">
        <f>'TRA_Inv EU28'!H153-'TRA_Inv UK'!H153</f>
        <v>0</v>
      </c>
      <c r="I153" s="68">
        <f>'TRA_Inv EU28'!I153-'TRA_Inv UK'!I153</f>
        <v>0</v>
      </c>
      <c r="J153" s="68">
        <f>'TRA_Inv EU28'!J153-'TRA_Inv UK'!J153</f>
        <v>0</v>
      </c>
      <c r="K153" s="68">
        <f>'TRA_Inv EU28'!K153-'TRA_Inv UK'!K153</f>
        <v>0</v>
      </c>
      <c r="L153" s="68">
        <f>'TRA_Inv EU28'!L153-'TRA_Inv UK'!L153</f>
        <v>0</v>
      </c>
      <c r="M153" s="68">
        <f>'TRA_Inv EU28'!M153-'TRA_Inv UK'!M153</f>
        <v>0</v>
      </c>
      <c r="N153" s="68">
        <f>'TRA_Inv EU28'!N153-'TRA_Inv UK'!N153</f>
        <v>0</v>
      </c>
      <c r="O153" s="68">
        <f>'TRA_Inv EU28'!O153-'TRA_Inv UK'!O153</f>
        <v>0</v>
      </c>
      <c r="P153" s="68">
        <f>'TRA_Inv EU28'!P153-'TRA_Inv UK'!P153</f>
        <v>0</v>
      </c>
      <c r="Q153" s="68">
        <f>'TRA_Inv EU28'!Q153-'TRA_Inv UK'!Q153</f>
        <v>0</v>
      </c>
      <c r="R153" s="68">
        <f>'TRA_Inv EU28'!R153-'TRA_Inv UK'!R153</f>
        <v>0</v>
      </c>
      <c r="S153" s="68">
        <f>'TRA_Inv EU28'!S153-'TRA_Inv UK'!S153</f>
        <v>0</v>
      </c>
      <c r="T153" s="68">
        <f>'TRA_Inv EU28'!T153-'TRA_Inv UK'!T153</f>
        <v>1</v>
      </c>
      <c r="U153" s="68">
        <f>'TRA_Inv EU28'!U153-'TRA_Inv UK'!U153</f>
        <v>3</v>
      </c>
      <c r="V153" s="68">
        <f>'TRA_Inv EU28'!V153-'TRA_Inv UK'!V153</f>
        <v>5</v>
      </c>
      <c r="W153" s="68">
        <f>'TRA_Inv EU28'!W153-'TRA_Inv UK'!W153</f>
        <v>1</v>
      </c>
      <c r="X153" s="68">
        <f>'TRA_Inv EU28'!X153-'TRA_Inv UK'!X153</f>
        <v>0</v>
      </c>
      <c r="Y153" s="68">
        <f>'TRA_Inv EU28'!Y153-'TRA_Inv UK'!Y153</f>
        <v>0</v>
      </c>
      <c r="Z153" s="68">
        <f>'TRA_Inv EU28'!Z153-'TRA_Inv UK'!Z153</f>
        <v>0</v>
      </c>
      <c r="AA153" s="68">
        <f>'TRA_Inv EU28'!AA153-'TRA_Inv UK'!AA153</f>
        <v>1</v>
      </c>
      <c r="AB153" s="68">
        <f>'TRA_Inv EU28'!AB153-'TRA_Inv UK'!AB153</f>
        <v>1</v>
      </c>
      <c r="AC153" s="68">
        <f>'TRA_Inv EU28'!AC153-'TRA_Inv UK'!AC153</f>
        <v>2</v>
      </c>
      <c r="AD153" s="68">
        <f>'TRA_Inv EU28'!AD153-'TRA_Inv UK'!AD153</f>
        <v>11</v>
      </c>
      <c r="AE153" s="68">
        <f>'TRA_Inv EU28'!AE153-'TRA_Inv UK'!AE153</f>
        <v>83</v>
      </c>
      <c r="AF153" s="68">
        <f>'TRA_Inv EU28'!AF153-'TRA_Inv UK'!AF153</f>
        <v>283</v>
      </c>
      <c r="AG153" s="68">
        <f>'TRA_Inv EU28'!AG153-'TRA_Inv UK'!AG153</f>
        <v>567</v>
      </c>
      <c r="AH153" s="68">
        <f>'TRA_Inv EU28'!AH153-'TRA_Inv UK'!AH153</f>
        <v>917</v>
      </c>
      <c r="AI153" s="68">
        <f>'TRA_Inv EU28'!AI153-'TRA_Inv UK'!AI153</f>
        <v>1310</v>
      </c>
      <c r="AJ153" s="68">
        <f>'TRA_Inv EU28'!AJ153-'TRA_Inv UK'!AJ153</f>
        <v>1785</v>
      </c>
      <c r="AK153" s="68">
        <f>'TRA_Inv EU28'!AK153-'TRA_Inv UK'!AK153</f>
        <v>2312</v>
      </c>
      <c r="AL153" s="68">
        <f>'TRA_Inv EU28'!AL153-'TRA_Inv UK'!AL153</f>
        <v>2913</v>
      </c>
      <c r="AM153" s="68">
        <f>'TRA_Inv EU28'!AM153-'TRA_Inv UK'!AM153</f>
        <v>3562</v>
      </c>
      <c r="AN153" s="68">
        <f>'TRA_Inv EU28'!AN153-'TRA_Inv UK'!AN153</f>
        <v>4279</v>
      </c>
      <c r="AO153" s="68">
        <f>'TRA_Inv EU28'!AO153-'TRA_Inv UK'!AO153</f>
        <v>5034</v>
      </c>
      <c r="AP153" s="68">
        <f>'TRA_Inv EU28'!AP153-'TRA_Inv UK'!AP153</f>
        <v>5840</v>
      </c>
      <c r="AQ153" s="68">
        <f>'TRA_Inv EU28'!AQ153-'TRA_Inv UK'!AQ153</f>
        <v>6713</v>
      </c>
      <c r="AR153" s="68">
        <f>'TRA_Inv EU28'!AR153-'TRA_Inv UK'!AR153</f>
        <v>7706</v>
      </c>
      <c r="AS153" s="68">
        <f>'TRA_Inv EU28'!AS153-'TRA_Inv UK'!AS153</f>
        <v>8806</v>
      </c>
      <c r="AT153" s="68">
        <f>'TRA_Inv EU28'!AT153-'TRA_Inv UK'!AT153</f>
        <v>9953</v>
      </c>
      <c r="AU153" s="68">
        <f>'TRA_Inv EU28'!AU153-'TRA_Inv UK'!AU153</f>
        <v>11167</v>
      </c>
      <c r="AV153" s="68">
        <f>'TRA_Inv EU28'!AV153-'TRA_Inv UK'!AV153</f>
        <v>12394</v>
      </c>
      <c r="AW153" s="68">
        <f>'TRA_Inv EU28'!AW153-'TRA_Inv UK'!AW153</f>
        <v>13724</v>
      </c>
      <c r="AX153" s="68">
        <f>'TRA_Inv EU28'!AX153-'TRA_Inv UK'!AX153</f>
        <v>15070</v>
      </c>
      <c r="AY153" s="68">
        <f>'TRA_Inv EU28'!AY153-'TRA_Inv UK'!AY153</f>
        <v>16498</v>
      </c>
      <c r="AZ153" s="68">
        <f>'TRA_Inv EU28'!AZ153-'TRA_Inv UK'!AZ153</f>
        <v>17916</v>
      </c>
    </row>
    <row r="154" spans="1:52" x14ac:dyDescent="0.35">
      <c r="A154" s="69" t="s">
        <v>884</v>
      </c>
      <c r="B154" s="70"/>
      <c r="C154" s="70">
        <f>'TRA_Inv EU28'!C154-'TRA_Inv UK'!C154</f>
        <v>0</v>
      </c>
      <c r="D154" s="70">
        <f>'TRA_Inv EU28'!D154-'TRA_Inv UK'!D154</f>
        <v>0</v>
      </c>
      <c r="E154" s="70">
        <f>'TRA_Inv EU28'!E154-'TRA_Inv UK'!E154</f>
        <v>0</v>
      </c>
      <c r="F154" s="70">
        <f>'TRA_Inv EU28'!F154-'TRA_Inv UK'!F154</f>
        <v>0</v>
      </c>
      <c r="G154" s="70">
        <f>'TRA_Inv EU28'!G154-'TRA_Inv UK'!G154</f>
        <v>0</v>
      </c>
      <c r="H154" s="70">
        <f>'TRA_Inv EU28'!H154-'TRA_Inv UK'!H154</f>
        <v>0</v>
      </c>
      <c r="I154" s="70">
        <f>'TRA_Inv EU28'!I154-'TRA_Inv UK'!I154</f>
        <v>0</v>
      </c>
      <c r="J154" s="70">
        <f>'TRA_Inv EU28'!J154-'TRA_Inv UK'!J154</f>
        <v>0</v>
      </c>
      <c r="K154" s="70">
        <f>'TRA_Inv EU28'!K154-'TRA_Inv UK'!K154</f>
        <v>0</v>
      </c>
      <c r="L154" s="70">
        <f>'TRA_Inv EU28'!L154-'TRA_Inv UK'!L154</f>
        <v>0</v>
      </c>
      <c r="M154" s="70">
        <f>'TRA_Inv EU28'!M154-'TRA_Inv UK'!M154</f>
        <v>0</v>
      </c>
      <c r="N154" s="70">
        <f>'TRA_Inv EU28'!N154-'TRA_Inv UK'!N154</f>
        <v>0</v>
      </c>
      <c r="O154" s="70">
        <f>'TRA_Inv EU28'!O154-'TRA_Inv UK'!O154</f>
        <v>0</v>
      </c>
      <c r="P154" s="70">
        <f>'TRA_Inv EU28'!P154-'TRA_Inv UK'!P154</f>
        <v>0</v>
      </c>
      <c r="Q154" s="70">
        <f>'TRA_Inv EU28'!Q154-'TRA_Inv UK'!Q154</f>
        <v>0</v>
      </c>
      <c r="R154" s="70">
        <f>'TRA_Inv EU28'!R154-'TRA_Inv UK'!R154</f>
        <v>0</v>
      </c>
      <c r="S154" s="70">
        <f>'TRA_Inv EU28'!S154-'TRA_Inv UK'!S154</f>
        <v>0</v>
      </c>
      <c r="T154" s="70">
        <f>'TRA_Inv EU28'!T154-'TRA_Inv UK'!T154</f>
        <v>0</v>
      </c>
      <c r="U154" s="70">
        <f>'TRA_Inv EU28'!U154-'TRA_Inv UK'!U154</f>
        <v>0</v>
      </c>
      <c r="V154" s="70">
        <f>'TRA_Inv EU28'!V154-'TRA_Inv UK'!V154</f>
        <v>0</v>
      </c>
      <c r="W154" s="70">
        <f>'TRA_Inv EU28'!W154-'TRA_Inv UK'!W154</f>
        <v>0</v>
      </c>
      <c r="X154" s="70">
        <f>'TRA_Inv EU28'!X154-'TRA_Inv UK'!X154</f>
        <v>0</v>
      </c>
      <c r="Y154" s="70">
        <f>'TRA_Inv EU28'!Y154-'TRA_Inv UK'!Y154</f>
        <v>0</v>
      </c>
      <c r="Z154" s="70">
        <f>'TRA_Inv EU28'!Z154-'TRA_Inv UK'!Z154</f>
        <v>0</v>
      </c>
      <c r="AA154" s="70">
        <f>'TRA_Inv EU28'!AA154-'TRA_Inv UK'!AA154</f>
        <v>0</v>
      </c>
      <c r="AB154" s="70">
        <f>'TRA_Inv EU28'!AB154-'TRA_Inv UK'!AB154</f>
        <v>0</v>
      </c>
      <c r="AC154" s="70">
        <f>'TRA_Inv EU28'!AC154-'TRA_Inv UK'!AC154</f>
        <v>0</v>
      </c>
      <c r="AD154" s="70">
        <f>'TRA_Inv EU28'!AD154-'TRA_Inv UK'!AD154</f>
        <v>0</v>
      </c>
      <c r="AE154" s="70">
        <f>'TRA_Inv EU28'!AE154-'TRA_Inv UK'!AE154</f>
        <v>0</v>
      </c>
      <c r="AF154" s="70">
        <f>'TRA_Inv EU28'!AF154-'TRA_Inv UK'!AF154</f>
        <v>0</v>
      </c>
      <c r="AG154" s="70">
        <f>'TRA_Inv EU28'!AG154-'TRA_Inv UK'!AG154</f>
        <v>0</v>
      </c>
      <c r="AH154" s="70">
        <f>'TRA_Inv EU28'!AH154-'TRA_Inv UK'!AH154</f>
        <v>0</v>
      </c>
      <c r="AI154" s="70">
        <f>'TRA_Inv EU28'!AI154-'TRA_Inv UK'!AI154</f>
        <v>0</v>
      </c>
      <c r="AJ154" s="70">
        <f>'TRA_Inv EU28'!AJ154-'TRA_Inv UK'!AJ154</f>
        <v>0</v>
      </c>
      <c r="AK154" s="70">
        <f>'TRA_Inv EU28'!AK154-'TRA_Inv UK'!AK154</f>
        <v>0</v>
      </c>
      <c r="AL154" s="70">
        <f>'TRA_Inv EU28'!AL154-'TRA_Inv UK'!AL154</f>
        <v>0</v>
      </c>
      <c r="AM154" s="70">
        <f>'TRA_Inv EU28'!AM154-'TRA_Inv UK'!AM154</f>
        <v>0</v>
      </c>
      <c r="AN154" s="70">
        <f>'TRA_Inv EU28'!AN154-'TRA_Inv UK'!AN154</f>
        <v>0</v>
      </c>
      <c r="AO154" s="70">
        <f>'TRA_Inv EU28'!AO154-'TRA_Inv UK'!AO154</f>
        <v>0</v>
      </c>
      <c r="AP154" s="70">
        <f>'TRA_Inv EU28'!AP154-'TRA_Inv UK'!AP154</f>
        <v>0</v>
      </c>
      <c r="AQ154" s="70">
        <f>'TRA_Inv EU28'!AQ154-'TRA_Inv UK'!AQ154</f>
        <v>0</v>
      </c>
      <c r="AR154" s="70">
        <f>'TRA_Inv EU28'!AR154-'TRA_Inv UK'!AR154</f>
        <v>0</v>
      </c>
      <c r="AS154" s="70">
        <f>'TRA_Inv EU28'!AS154-'TRA_Inv UK'!AS154</f>
        <v>0</v>
      </c>
      <c r="AT154" s="70">
        <f>'TRA_Inv EU28'!AT154-'TRA_Inv UK'!AT154</f>
        <v>0</v>
      </c>
      <c r="AU154" s="70">
        <f>'TRA_Inv EU28'!AU154-'TRA_Inv UK'!AU154</f>
        <v>0</v>
      </c>
      <c r="AV154" s="70">
        <f>'TRA_Inv EU28'!AV154-'TRA_Inv UK'!AV154</f>
        <v>0</v>
      </c>
      <c r="AW154" s="70">
        <f>'TRA_Inv EU28'!AW154-'TRA_Inv UK'!AW154</f>
        <v>0</v>
      </c>
      <c r="AX154" s="70">
        <f>'TRA_Inv EU28'!AX154-'TRA_Inv UK'!AX154</f>
        <v>0</v>
      </c>
      <c r="AY154" s="70">
        <f>'TRA_Inv EU28'!AY154-'TRA_Inv UK'!AY154</f>
        <v>0</v>
      </c>
      <c r="AZ154" s="70">
        <f>'TRA_Inv EU28'!AZ154-'TRA_Inv UK'!AZ154</f>
        <v>0</v>
      </c>
    </row>
    <row r="155" spans="1:52" x14ac:dyDescent="0.35">
      <c r="A155" s="69" t="s">
        <v>885</v>
      </c>
      <c r="B155" s="70"/>
      <c r="C155" s="70">
        <f>'TRA_Inv EU28'!C155-'TRA_Inv UK'!C155</f>
        <v>0</v>
      </c>
      <c r="D155" s="70">
        <f>'TRA_Inv EU28'!D155-'TRA_Inv UK'!D155</f>
        <v>0</v>
      </c>
      <c r="E155" s="70">
        <f>'TRA_Inv EU28'!E155-'TRA_Inv UK'!E155</f>
        <v>0</v>
      </c>
      <c r="F155" s="70">
        <f>'TRA_Inv EU28'!F155-'TRA_Inv UK'!F155</f>
        <v>0</v>
      </c>
      <c r="G155" s="70">
        <f>'TRA_Inv EU28'!G155-'TRA_Inv UK'!G155</f>
        <v>0</v>
      </c>
      <c r="H155" s="70">
        <f>'TRA_Inv EU28'!H155-'TRA_Inv UK'!H155</f>
        <v>0</v>
      </c>
      <c r="I155" s="70">
        <f>'TRA_Inv EU28'!I155-'TRA_Inv UK'!I155</f>
        <v>0</v>
      </c>
      <c r="J155" s="70">
        <f>'TRA_Inv EU28'!J155-'TRA_Inv UK'!J155</f>
        <v>0</v>
      </c>
      <c r="K155" s="70">
        <f>'TRA_Inv EU28'!K155-'TRA_Inv UK'!K155</f>
        <v>0</v>
      </c>
      <c r="L155" s="70">
        <f>'TRA_Inv EU28'!L155-'TRA_Inv UK'!L155</f>
        <v>0</v>
      </c>
      <c r="M155" s="70">
        <f>'TRA_Inv EU28'!M155-'TRA_Inv UK'!M155</f>
        <v>0</v>
      </c>
      <c r="N155" s="70">
        <f>'TRA_Inv EU28'!N155-'TRA_Inv UK'!N155</f>
        <v>0</v>
      </c>
      <c r="O155" s="70">
        <f>'TRA_Inv EU28'!O155-'TRA_Inv UK'!O155</f>
        <v>0</v>
      </c>
      <c r="P155" s="70">
        <f>'TRA_Inv EU28'!P155-'TRA_Inv UK'!P155</f>
        <v>0</v>
      </c>
      <c r="Q155" s="70">
        <f>'TRA_Inv EU28'!Q155-'TRA_Inv UK'!Q155</f>
        <v>0</v>
      </c>
      <c r="R155" s="70">
        <f>'TRA_Inv EU28'!R155-'TRA_Inv UK'!R155</f>
        <v>0</v>
      </c>
      <c r="S155" s="70">
        <f>'TRA_Inv EU28'!S155-'TRA_Inv UK'!S155</f>
        <v>0</v>
      </c>
      <c r="T155" s="70">
        <f>'TRA_Inv EU28'!T155-'TRA_Inv UK'!T155</f>
        <v>0</v>
      </c>
      <c r="U155" s="70">
        <f>'TRA_Inv EU28'!U155-'TRA_Inv UK'!U155</f>
        <v>0</v>
      </c>
      <c r="V155" s="70">
        <f>'TRA_Inv EU28'!V155-'TRA_Inv UK'!V155</f>
        <v>0</v>
      </c>
      <c r="W155" s="70">
        <f>'TRA_Inv EU28'!W155-'TRA_Inv UK'!W155</f>
        <v>0</v>
      </c>
      <c r="X155" s="70">
        <f>'TRA_Inv EU28'!X155-'TRA_Inv UK'!X155</f>
        <v>0</v>
      </c>
      <c r="Y155" s="70">
        <f>'TRA_Inv EU28'!Y155-'TRA_Inv UK'!Y155</f>
        <v>0</v>
      </c>
      <c r="Z155" s="70">
        <f>'TRA_Inv EU28'!Z155-'TRA_Inv UK'!Z155</f>
        <v>0</v>
      </c>
      <c r="AA155" s="70">
        <f>'TRA_Inv EU28'!AA155-'TRA_Inv UK'!AA155</f>
        <v>0</v>
      </c>
      <c r="AB155" s="70">
        <f>'TRA_Inv EU28'!AB155-'TRA_Inv UK'!AB155</f>
        <v>0</v>
      </c>
      <c r="AC155" s="70">
        <f>'TRA_Inv EU28'!AC155-'TRA_Inv UK'!AC155</f>
        <v>0</v>
      </c>
      <c r="AD155" s="70">
        <f>'TRA_Inv EU28'!AD155-'TRA_Inv UK'!AD155</f>
        <v>0</v>
      </c>
      <c r="AE155" s="70">
        <f>'TRA_Inv EU28'!AE155-'TRA_Inv UK'!AE155</f>
        <v>0</v>
      </c>
      <c r="AF155" s="70">
        <f>'TRA_Inv EU28'!AF155-'TRA_Inv UK'!AF155</f>
        <v>0</v>
      </c>
      <c r="AG155" s="70">
        <f>'TRA_Inv EU28'!AG155-'TRA_Inv UK'!AG155</f>
        <v>0</v>
      </c>
      <c r="AH155" s="70">
        <f>'TRA_Inv EU28'!AH155-'TRA_Inv UK'!AH155</f>
        <v>0</v>
      </c>
      <c r="AI155" s="70">
        <f>'TRA_Inv EU28'!AI155-'TRA_Inv UK'!AI155</f>
        <v>0</v>
      </c>
      <c r="AJ155" s="70">
        <f>'TRA_Inv EU28'!AJ155-'TRA_Inv UK'!AJ155</f>
        <v>0</v>
      </c>
      <c r="AK155" s="70">
        <f>'TRA_Inv EU28'!AK155-'TRA_Inv UK'!AK155</f>
        <v>0</v>
      </c>
      <c r="AL155" s="70">
        <f>'TRA_Inv EU28'!AL155-'TRA_Inv UK'!AL155</f>
        <v>0</v>
      </c>
      <c r="AM155" s="70">
        <f>'TRA_Inv EU28'!AM155-'TRA_Inv UK'!AM155</f>
        <v>0</v>
      </c>
      <c r="AN155" s="70">
        <f>'TRA_Inv EU28'!AN155-'TRA_Inv UK'!AN155</f>
        <v>0</v>
      </c>
      <c r="AO155" s="70">
        <f>'TRA_Inv EU28'!AO155-'TRA_Inv UK'!AO155</f>
        <v>0</v>
      </c>
      <c r="AP155" s="70">
        <f>'TRA_Inv EU28'!AP155-'TRA_Inv UK'!AP155</f>
        <v>0</v>
      </c>
      <c r="AQ155" s="70">
        <f>'TRA_Inv EU28'!AQ155-'TRA_Inv UK'!AQ155</f>
        <v>0</v>
      </c>
      <c r="AR155" s="70">
        <f>'TRA_Inv EU28'!AR155-'TRA_Inv UK'!AR155</f>
        <v>0</v>
      </c>
      <c r="AS155" s="70">
        <f>'TRA_Inv EU28'!AS155-'TRA_Inv UK'!AS155</f>
        <v>0</v>
      </c>
      <c r="AT155" s="70">
        <f>'TRA_Inv EU28'!AT155-'TRA_Inv UK'!AT155</f>
        <v>0</v>
      </c>
      <c r="AU155" s="70">
        <f>'TRA_Inv EU28'!AU155-'TRA_Inv UK'!AU155</f>
        <v>0</v>
      </c>
      <c r="AV155" s="70">
        <f>'TRA_Inv EU28'!AV155-'TRA_Inv UK'!AV155</f>
        <v>0</v>
      </c>
      <c r="AW155" s="70">
        <f>'TRA_Inv EU28'!AW155-'TRA_Inv UK'!AW155</f>
        <v>0</v>
      </c>
      <c r="AX155" s="70">
        <f>'TRA_Inv EU28'!AX155-'TRA_Inv UK'!AX155</f>
        <v>0</v>
      </c>
      <c r="AY155" s="70">
        <f>'TRA_Inv EU28'!AY155-'TRA_Inv UK'!AY155</f>
        <v>0</v>
      </c>
      <c r="AZ155" s="70">
        <f>'TRA_Inv EU28'!AZ155-'TRA_Inv UK'!AZ155</f>
        <v>0</v>
      </c>
    </row>
    <row r="156" spans="1:52" x14ac:dyDescent="0.35">
      <c r="A156" s="69" t="s">
        <v>886</v>
      </c>
      <c r="B156" s="70"/>
      <c r="C156" s="70">
        <f>'TRA_Inv EU28'!C156-'TRA_Inv UK'!C156</f>
        <v>0</v>
      </c>
      <c r="D156" s="70">
        <f>'TRA_Inv EU28'!D156-'TRA_Inv UK'!D156</f>
        <v>0</v>
      </c>
      <c r="E156" s="70">
        <f>'TRA_Inv EU28'!E156-'TRA_Inv UK'!E156</f>
        <v>0</v>
      </c>
      <c r="F156" s="70">
        <f>'TRA_Inv EU28'!F156-'TRA_Inv UK'!F156</f>
        <v>0</v>
      </c>
      <c r="G156" s="70">
        <f>'TRA_Inv EU28'!G156-'TRA_Inv UK'!G156</f>
        <v>0</v>
      </c>
      <c r="H156" s="70">
        <f>'TRA_Inv EU28'!H156-'TRA_Inv UK'!H156</f>
        <v>0</v>
      </c>
      <c r="I156" s="70">
        <f>'TRA_Inv EU28'!I156-'TRA_Inv UK'!I156</f>
        <v>0</v>
      </c>
      <c r="J156" s="70">
        <f>'TRA_Inv EU28'!J156-'TRA_Inv UK'!J156</f>
        <v>0</v>
      </c>
      <c r="K156" s="70">
        <f>'TRA_Inv EU28'!K156-'TRA_Inv UK'!K156</f>
        <v>0</v>
      </c>
      <c r="L156" s="70">
        <f>'TRA_Inv EU28'!L156-'TRA_Inv UK'!L156</f>
        <v>0</v>
      </c>
      <c r="M156" s="70">
        <f>'TRA_Inv EU28'!M156-'TRA_Inv UK'!M156</f>
        <v>0</v>
      </c>
      <c r="N156" s="70">
        <f>'TRA_Inv EU28'!N156-'TRA_Inv UK'!N156</f>
        <v>0</v>
      </c>
      <c r="O156" s="70">
        <f>'TRA_Inv EU28'!O156-'TRA_Inv UK'!O156</f>
        <v>0</v>
      </c>
      <c r="P156" s="70">
        <f>'TRA_Inv EU28'!P156-'TRA_Inv UK'!P156</f>
        <v>0</v>
      </c>
      <c r="Q156" s="70">
        <f>'TRA_Inv EU28'!Q156-'TRA_Inv UK'!Q156</f>
        <v>0</v>
      </c>
      <c r="R156" s="70">
        <f>'TRA_Inv EU28'!R156-'TRA_Inv UK'!R156</f>
        <v>0</v>
      </c>
      <c r="S156" s="70">
        <f>'TRA_Inv EU28'!S156-'TRA_Inv UK'!S156</f>
        <v>0</v>
      </c>
      <c r="T156" s="70">
        <f>'TRA_Inv EU28'!T156-'TRA_Inv UK'!T156</f>
        <v>1</v>
      </c>
      <c r="U156" s="70">
        <f>'TRA_Inv EU28'!U156-'TRA_Inv UK'!U156</f>
        <v>3</v>
      </c>
      <c r="V156" s="70">
        <f>'TRA_Inv EU28'!V156-'TRA_Inv UK'!V156</f>
        <v>5</v>
      </c>
      <c r="W156" s="70">
        <f>'TRA_Inv EU28'!W156-'TRA_Inv UK'!W156</f>
        <v>1</v>
      </c>
      <c r="X156" s="70">
        <f>'TRA_Inv EU28'!X156-'TRA_Inv UK'!X156</f>
        <v>0</v>
      </c>
      <c r="Y156" s="70">
        <f>'TRA_Inv EU28'!Y156-'TRA_Inv UK'!Y156</f>
        <v>0</v>
      </c>
      <c r="Z156" s="70">
        <f>'TRA_Inv EU28'!Z156-'TRA_Inv UK'!Z156</f>
        <v>0</v>
      </c>
      <c r="AA156" s="70">
        <f>'TRA_Inv EU28'!AA156-'TRA_Inv UK'!AA156</f>
        <v>1</v>
      </c>
      <c r="AB156" s="70">
        <f>'TRA_Inv EU28'!AB156-'TRA_Inv UK'!AB156</f>
        <v>1</v>
      </c>
      <c r="AC156" s="70">
        <f>'TRA_Inv EU28'!AC156-'TRA_Inv UK'!AC156</f>
        <v>2</v>
      </c>
      <c r="AD156" s="70">
        <f>'TRA_Inv EU28'!AD156-'TRA_Inv UK'!AD156</f>
        <v>11</v>
      </c>
      <c r="AE156" s="70">
        <f>'TRA_Inv EU28'!AE156-'TRA_Inv UK'!AE156</f>
        <v>83</v>
      </c>
      <c r="AF156" s="70">
        <f>'TRA_Inv EU28'!AF156-'TRA_Inv UK'!AF156</f>
        <v>283</v>
      </c>
      <c r="AG156" s="70">
        <f>'TRA_Inv EU28'!AG156-'TRA_Inv UK'!AG156</f>
        <v>567</v>
      </c>
      <c r="AH156" s="70">
        <f>'TRA_Inv EU28'!AH156-'TRA_Inv UK'!AH156</f>
        <v>917</v>
      </c>
      <c r="AI156" s="70">
        <f>'TRA_Inv EU28'!AI156-'TRA_Inv UK'!AI156</f>
        <v>1310</v>
      </c>
      <c r="AJ156" s="70">
        <f>'TRA_Inv EU28'!AJ156-'TRA_Inv UK'!AJ156</f>
        <v>1785</v>
      </c>
      <c r="AK156" s="70">
        <f>'TRA_Inv EU28'!AK156-'TRA_Inv UK'!AK156</f>
        <v>2312</v>
      </c>
      <c r="AL156" s="70">
        <f>'TRA_Inv EU28'!AL156-'TRA_Inv UK'!AL156</f>
        <v>2913</v>
      </c>
      <c r="AM156" s="70">
        <f>'TRA_Inv EU28'!AM156-'TRA_Inv UK'!AM156</f>
        <v>3562</v>
      </c>
      <c r="AN156" s="70">
        <f>'TRA_Inv EU28'!AN156-'TRA_Inv UK'!AN156</f>
        <v>4279</v>
      </c>
      <c r="AO156" s="70">
        <f>'TRA_Inv EU28'!AO156-'TRA_Inv UK'!AO156</f>
        <v>5034</v>
      </c>
      <c r="AP156" s="70">
        <f>'TRA_Inv EU28'!AP156-'TRA_Inv UK'!AP156</f>
        <v>5840</v>
      </c>
      <c r="AQ156" s="70">
        <f>'TRA_Inv EU28'!AQ156-'TRA_Inv UK'!AQ156</f>
        <v>6713</v>
      </c>
      <c r="AR156" s="70">
        <f>'TRA_Inv EU28'!AR156-'TRA_Inv UK'!AR156</f>
        <v>7706</v>
      </c>
      <c r="AS156" s="70">
        <f>'TRA_Inv EU28'!AS156-'TRA_Inv UK'!AS156</f>
        <v>8806</v>
      </c>
      <c r="AT156" s="70">
        <f>'TRA_Inv EU28'!AT156-'TRA_Inv UK'!AT156</f>
        <v>9953</v>
      </c>
      <c r="AU156" s="70">
        <f>'TRA_Inv EU28'!AU156-'TRA_Inv UK'!AU156</f>
        <v>11167</v>
      </c>
      <c r="AV156" s="70">
        <f>'TRA_Inv EU28'!AV156-'TRA_Inv UK'!AV156</f>
        <v>12394</v>
      </c>
      <c r="AW156" s="70">
        <f>'TRA_Inv EU28'!AW156-'TRA_Inv UK'!AW156</f>
        <v>13724</v>
      </c>
      <c r="AX156" s="70">
        <f>'TRA_Inv EU28'!AX156-'TRA_Inv UK'!AX156</f>
        <v>15070</v>
      </c>
      <c r="AY156" s="70">
        <f>'TRA_Inv EU28'!AY156-'TRA_Inv UK'!AY156</f>
        <v>16498</v>
      </c>
      <c r="AZ156" s="70">
        <f>'TRA_Inv EU28'!AZ156-'TRA_Inv UK'!AZ156</f>
        <v>17916</v>
      </c>
    </row>
    <row r="157" spans="1:52" x14ac:dyDescent="0.35">
      <c r="A157" s="69" t="s">
        <v>893</v>
      </c>
      <c r="B157" s="70"/>
      <c r="C157" s="70">
        <f>'TRA_Inv EU28'!C157-'TRA_Inv UK'!C157</f>
        <v>0</v>
      </c>
      <c r="D157" s="70">
        <f>'TRA_Inv EU28'!D157-'TRA_Inv UK'!D157</f>
        <v>0</v>
      </c>
      <c r="E157" s="70">
        <f>'TRA_Inv EU28'!E157-'TRA_Inv UK'!E157</f>
        <v>0</v>
      </c>
      <c r="F157" s="70">
        <f>'TRA_Inv EU28'!F157-'TRA_Inv UK'!F157</f>
        <v>0</v>
      </c>
      <c r="G157" s="70">
        <f>'TRA_Inv EU28'!G157-'TRA_Inv UK'!G157</f>
        <v>0</v>
      </c>
      <c r="H157" s="70">
        <f>'TRA_Inv EU28'!H157-'TRA_Inv UK'!H157</f>
        <v>0</v>
      </c>
      <c r="I157" s="70">
        <f>'TRA_Inv EU28'!I157-'TRA_Inv UK'!I157</f>
        <v>0</v>
      </c>
      <c r="J157" s="70">
        <f>'TRA_Inv EU28'!J157-'TRA_Inv UK'!J157</f>
        <v>0</v>
      </c>
      <c r="K157" s="70">
        <f>'TRA_Inv EU28'!K157-'TRA_Inv UK'!K157</f>
        <v>0</v>
      </c>
      <c r="L157" s="70">
        <f>'TRA_Inv EU28'!L157-'TRA_Inv UK'!L157</f>
        <v>0</v>
      </c>
      <c r="M157" s="70">
        <f>'TRA_Inv EU28'!M157-'TRA_Inv UK'!M157</f>
        <v>0</v>
      </c>
      <c r="N157" s="70">
        <f>'TRA_Inv EU28'!N157-'TRA_Inv UK'!N157</f>
        <v>0</v>
      </c>
      <c r="O157" s="70">
        <f>'TRA_Inv EU28'!O157-'TRA_Inv UK'!O157</f>
        <v>0</v>
      </c>
      <c r="P157" s="70">
        <f>'TRA_Inv EU28'!P157-'TRA_Inv UK'!P157</f>
        <v>0</v>
      </c>
      <c r="Q157" s="70">
        <f>'TRA_Inv EU28'!Q157-'TRA_Inv UK'!Q157</f>
        <v>0</v>
      </c>
      <c r="R157" s="70">
        <f>'TRA_Inv EU28'!R157-'TRA_Inv UK'!R157</f>
        <v>0</v>
      </c>
      <c r="S157" s="70">
        <f>'TRA_Inv EU28'!S157-'TRA_Inv UK'!S157</f>
        <v>0</v>
      </c>
      <c r="T157" s="70">
        <f>'TRA_Inv EU28'!T157-'TRA_Inv UK'!T157</f>
        <v>0</v>
      </c>
      <c r="U157" s="70">
        <f>'TRA_Inv EU28'!U157-'TRA_Inv UK'!U157</f>
        <v>0</v>
      </c>
      <c r="V157" s="70">
        <f>'TRA_Inv EU28'!V157-'TRA_Inv UK'!V157</f>
        <v>0</v>
      </c>
      <c r="W157" s="70">
        <f>'TRA_Inv EU28'!W157-'TRA_Inv UK'!W157</f>
        <v>0</v>
      </c>
      <c r="X157" s="70">
        <f>'TRA_Inv EU28'!X157-'TRA_Inv UK'!X157</f>
        <v>0</v>
      </c>
      <c r="Y157" s="70">
        <f>'TRA_Inv EU28'!Y157-'TRA_Inv UK'!Y157</f>
        <v>0</v>
      </c>
      <c r="Z157" s="70">
        <f>'TRA_Inv EU28'!Z157-'TRA_Inv UK'!Z157</f>
        <v>0</v>
      </c>
      <c r="AA157" s="70">
        <f>'TRA_Inv EU28'!AA157-'TRA_Inv UK'!AA157</f>
        <v>0</v>
      </c>
      <c r="AB157" s="70">
        <f>'TRA_Inv EU28'!AB157-'TRA_Inv UK'!AB157</f>
        <v>0</v>
      </c>
      <c r="AC157" s="70">
        <f>'TRA_Inv EU28'!AC157-'TRA_Inv UK'!AC157</f>
        <v>0</v>
      </c>
      <c r="AD157" s="70">
        <f>'TRA_Inv EU28'!AD157-'TRA_Inv UK'!AD157</f>
        <v>0</v>
      </c>
      <c r="AE157" s="70">
        <f>'TRA_Inv EU28'!AE157-'TRA_Inv UK'!AE157</f>
        <v>0</v>
      </c>
      <c r="AF157" s="70">
        <f>'TRA_Inv EU28'!AF157-'TRA_Inv UK'!AF157</f>
        <v>0</v>
      </c>
      <c r="AG157" s="70">
        <f>'TRA_Inv EU28'!AG157-'TRA_Inv UK'!AG157</f>
        <v>0</v>
      </c>
      <c r="AH157" s="70">
        <f>'TRA_Inv EU28'!AH157-'TRA_Inv UK'!AH157</f>
        <v>0</v>
      </c>
      <c r="AI157" s="70">
        <f>'TRA_Inv EU28'!AI157-'TRA_Inv UK'!AI157</f>
        <v>0</v>
      </c>
      <c r="AJ157" s="70">
        <f>'TRA_Inv EU28'!AJ157-'TRA_Inv UK'!AJ157</f>
        <v>0</v>
      </c>
      <c r="AK157" s="70">
        <f>'TRA_Inv EU28'!AK157-'TRA_Inv UK'!AK157</f>
        <v>0</v>
      </c>
      <c r="AL157" s="70">
        <f>'TRA_Inv EU28'!AL157-'TRA_Inv UK'!AL157</f>
        <v>0</v>
      </c>
      <c r="AM157" s="70">
        <f>'TRA_Inv EU28'!AM157-'TRA_Inv UK'!AM157</f>
        <v>0</v>
      </c>
      <c r="AN157" s="70">
        <f>'TRA_Inv EU28'!AN157-'TRA_Inv UK'!AN157</f>
        <v>0</v>
      </c>
      <c r="AO157" s="70">
        <f>'TRA_Inv EU28'!AO157-'TRA_Inv UK'!AO157</f>
        <v>0</v>
      </c>
      <c r="AP157" s="70">
        <f>'TRA_Inv EU28'!AP157-'TRA_Inv UK'!AP157</f>
        <v>0</v>
      </c>
      <c r="AQ157" s="70">
        <f>'TRA_Inv EU28'!AQ157-'TRA_Inv UK'!AQ157</f>
        <v>0</v>
      </c>
      <c r="AR157" s="70">
        <f>'TRA_Inv EU28'!AR157-'TRA_Inv UK'!AR157</f>
        <v>0</v>
      </c>
      <c r="AS157" s="70">
        <f>'TRA_Inv EU28'!AS157-'TRA_Inv UK'!AS157</f>
        <v>0</v>
      </c>
      <c r="AT157" s="70">
        <f>'TRA_Inv EU28'!AT157-'TRA_Inv UK'!AT157</f>
        <v>0</v>
      </c>
      <c r="AU157" s="70">
        <f>'TRA_Inv EU28'!AU157-'TRA_Inv UK'!AU157</f>
        <v>0</v>
      </c>
      <c r="AV157" s="70">
        <f>'TRA_Inv EU28'!AV157-'TRA_Inv UK'!AV157</f>
        <v>0</v>
      </c>
      <c r="AW157" s="70">
        <f>'TRA_Inv EU28'!AW157-'TRA_Inv UK'!AW157</f>
        <v>0</v>
      </c>
      <c r="AX157" s="70">
        <f>'TRA_Inv EU28'!AX157-'TRA_Inv UK'!AX157</f>
        <v>0</v>
      </c>
      <c r="AY157" s="70">
        <f>'TRA_Inv EU28'!AY157-'TRA_Inv UK'!AY157</f>
        <v>0</v>
      </c>
      <c r="AZ157" s="70">
        <f>'TRA_Inv EU28'!AZ157-'TRA_Inv UK'!AZ157</f>
        <v>0</v>
      </c>
    </row>
    <row r="158" spans="1:52" x14ac:dyDescent="0.35">
      <c r="A158" s="67" t="s">
        <v>887</v>
      </c>
      <c r="B158" s="68"/>
      <c r="C158" s="68">
        <f>'TRA_Inv EU28'!C158-'TRA_Inv UK'!C158</f>
        <v>0</v>
      </c>
      <c r="D158" s="68">
        <f>'TRA_Inv EU28'!D158-'TRA_Inv UK'!D158</f>
        <v>0</v>
      </c>
      <c r="E158" s="68">
        <f>'TRA_Inv EU28'!E158-'TRA_Inv UK'!E158</f>
        <v>0</v>
      </c>
      <c r="F158" s="68">
        <f>'TRA_Inv EU28'!F158-'TRA_Inv UK'!F158</f>
        <v>0</v>
      </c>
      <c r="G158" s="68">
        <f>'TRA_Inv EU28'!G158-'TRA_Inv UK'!G158</f>
        <v>0</v>
      </c>
      <c r="H158" s="68">
        <f>'TRA_Inv EU28'!H158-'TRA_Inv UK'!H158</f>
        <v>0</v>
      </c>
      <c r="I158" s="68">
        <f>'TRA_Inv EU28'!I158-'TRA_Inv UK'!I158</f>
        <v>0</v>
      </c>
      <c r="J158" s="68">
        <f>'TRA_Inv EU28'!J158-'TRA_Inv UK'!J158</f>
        <v>0</v>
      </c>
      <c r="K158" s="68">
        <f>'TRA_Inv EU28'!K158-'TRA_Inv UK'!K158</f>
        <v>0</v>
      </c>
      <c r="L158" s="68">
        <f>'TRA_Inv EU28'!L158-'TRA_Inv UK'!L158</f>
        <v>0</v>
      </c>
      <c r="M158" s="68">
        <f>'TRA_Inv EU28'!M158-'TRA_Inv UK'!M158</f>
        <v>0</v>
      </c>
      <c r="N158" s="68">
        <f>'TRA_Inv EU28'!N158-'TRA_Inv UK'!N158</f>
        <v>0</v>
      </c>
      <c r="O158" s="68">
        <f>'TRA_Inv EU28'!O158-'TRA_Inv UK'!O158</f>
        <v>0</v>
      </c>
      <c r="P158" s="68">
        <f>'TRA_Inv EU28'!P158-'TRA_Inv UK'!P158</f>
        <v>0</v>
      </c>
      <c r="Q158" s="68">
        <f>'TRA_Inv EU28'!Q158-'TRA_Inv UK'!Q158</f>
        <v>0</v>
      </c>
      <c r="R158" s="68">
        <f>'TRA_Inv EU28'!R158-'TRA_Inv UK'!R158</f>
        <v>13</v>
      </c>
      <c r="S158" s="68">
        <f>'TRA_Inv EU28'!S158-'TRA_Inv UK'!S158</f>
        <v>18</v>
      </c>
      <c r="T158" s="68">
        <f>'TRA_Inv EU28'!T158-'TRA_Inv UK'!T158</f>
        <v>23</v>
      </c>
      <c r="U158" s="68">
        <f>'TRA_Inv EU28'!U158-'TRA_Inv UK'!U158</f>
        <v>28</v>
      </c>
      <c r="V158" s="68">
        <f>'TRA_Inv EU28'!V158-'TRA_Inv UK'!V158</f>
        <v>35</v>
      </c>
      <c r="W158" s="68">
        <f>'TRA_Inv EU28'!W158-'TRA_Inv UK'!W158</f>
        <v>1</v>
      </c>
      <c r="X158" s="68">
        <f>'TRA_Inv EU28'!X158-'TRA_Inv UK'!X158</f>
        <v>0</v>
      </c>
      <c r="Y158" s="68">
        <f>'TRA_Inv EU28'!Y158-'TRA_Inv UK'!Y158</f>
        <v>0</v>
      </c>
      <c r="Z158" s="68">
        <f>'TRA_Inv EU28'!Z158-'TRA_Inv UK'!Z158</f>
        <v>0</v>
      </c>
      <c r="AA158" s="68">
        <f>'TRA_Inv EU28'!AA158-'TRA_Inv UK'!AA158</f>
        <v>0</v>
      </c>
      <c r="AB158" s="68">
        <f>'TRA_Inv EU28'!AB158-'TRA_Inv UK'!AB158</f>
        <v>0</v>
      </c>
      <c r="AC158" s="68">
        <f>'TRA_Inv EU28'!AC158-'TRA_Inv UK'!AC158</f>
        <v>0</v>
      </c>
      <c r="AD158" s="68">
        <f>'TRA_Inv EU28'!AD158-'TRA_Inv UK'!AD158</f>
        <v>0</v>
      </c>
      <c r="AE158" s="68">
        <f>'TRA_Inv EU28'!AE158-'TRA_Inv UK'!AE158</f>
        <v>0</v>
      </c>
      <c r="AF158" s="68">
        <f>'TRA_Inv EU28'!AF158-'TRA_Inv UK'!AF158</f>
        <v>436</v>
      </c>
      <c r="AG158" s="68">
        <f>'TRA_Inv EU28'!AG158-'TRA_Inv UK'!AG158</f>
        <v>1329</v>
      </c>
      <c r="AH158" s="68">
        <f>'TRA_Inv EU28'!AH158-'TRA_Inv UK'!AH158</f>
        <v>2375</v>
      </c>
      <c r="AI158" s="68">
        <f>'TRA_Inv EU28'!AI158-'TRA_Inv UK'!AI158</f>
        <v>3532</v>
      </c>
      <c r="AJ158" s="68">
        <f>'TRA_Inv EU28'!AJ158-'TRA_Inv UK'!AJ158</f>
        <v>4865</v>
      </c>
      <c r="AK158" s="68">
        <f>'TRA_Inv EU28'!AK158-'TRA_Inv UK'!AK158</f>
        <v>6295</v>
      </c>
      <c r="AL158" s="68">
        <f>'TRA_Inv EU28'!AL158-'TRA_Inv UK'!AL158</f>
        <v>7916</v>
      </c>
      <c r="AM158" s="68">
        <f>'TRA_Inv EU28'!AM158-'TRA_Inv UK'!AM158</f>
        <v>9655</v>
      </c>
      <c r="AN158" s="68">
        <f>'TRA_Inv EU28'!AN158-'TRA_Inv UK'!AN158</f>
        <v>11507</v>
      </c>
      <c r="AO158" s="68">
        <f>'TRA_Inv EU28'!AO158-'TRA_Inv UK'!AO158</f>
        <v>13471</v>
      </c>
      <c r="AP158" s="68">
        <f>'TRA_Inv EU28'!AP158-'TRA_Inv UK'!AP158</f>
        <v>15554</v>
      </c>
      <c r="AQ158" s="68">
        <f>'TRA_Inv EU28'!AQ158-'TRA_Inv UK'!AQ158</f>
        <v>17899</v>
      </c>
      <c r="AR158" s="68">
        <f>'TRA_Inv EU28'!AR158-'TRA_Inv UK'!AR158</f>
        <v>20487</v>
      </c>
      <c r="AS158" s="68">
        <f>'TRA_Inv EU28'!AS158-'TRA_Inv UK'!AS158</f>
        <v>23263</v>
      </c>
      <c r="AT158" s="68">
        <f>'TRA_Inv EU28'!AT158-'TRA_Inv UK'!AT158</f>
        <v>26215</v>
      </c>
      <c r="AU158" s="68">
        <f>'TRA_Inv EU28'!AU158-'TRA_Inv UK'!AU158</f>
        <v>29291</v>
      </c>
      <c r="AV158" s="68">
        <f>'TRA_Inv EU28'!AV158-'TRA_Inv UK'!AV158</f>
        <v>32424</v>
      </c>
      <c r="AW158" s="68">
        <f>'TRA_Inv EU28'!AW158-'TRA_Inv UK'!AW158</f>
        <v>35846</v>
      </c>
      <c r="AX158" s="68">
        <f>'TRA_Inv EU28'!AX158-'TRA_Inv UK'!AX158</f>
        <v>39243</v>
      </c>
      <c r="AY158" s="68">
        <f>'TRA_Inv EU28'!AY158-'TRA_Inv UK'!AY158</f>
        <v>42864</v>
      </c>
      <c r="AZ158" s="68">
        <f>'TRA_Inv EU28'!AZ158-'TRA_Inv UK'!AZ158</f>
        <v>46429</v>
      </c>
    </row>
    <row r="159" spans="1:52" x14ac:dyDescent="0.35">
      <c r="A159" s="69" t="s">
        <v>888</v>
      </c>
      <c r="B159" s="70"/>
      <c r="C159" s="70">
        <f>'TRA_Inv EU28'!C159-'TRA_Inv UK'!C159</f>
        <v>0</v>
      </c>
      <c r="D159" s="70">
        <f>'TRA_Inv EU28'!D159-'TRA_Inv UK'!D159</f>
        <v>0</v>
      </c>
      <c r="E159" s="70">
        <f>'TRA_Inv EU28'!E159-'TRA_Inv UK'!E159</f>
        <v>0</v>
      </c>
      <c r="F159" s="70">
        <f>'TRA_Inv EU28'!F159-'TRA_Inv UK'!F159</f>
        <v>0</v>
      </c>
      <c r="G159" s="70">
        <f>'TRA_Inv EU28'!G159-'TRA_Inv UK'!G159</f>
        <v>0</v>
      </c>
      <c r="H159" s="70">
        <f>'TRA_Inv EU28'!H159-'TRA_Inv UK'!H159</f>
        <v>0</v>
      </c>
      <c r="I159" s="70">
        <f>'TRA_Inv EU28'!I159-'TRA_Inv UK'!I159</f>
        <v>0</v>
      </c>
      <c r="J159" s="70">
        <f>'TRA_Inv EU28'!J159-'TRA_Inv UK'!J159</f>
        <v>0</v>
      </c>
      <c r="K159" s="70">
        <f>'TRA_Inv EU28'!K159-'TRA_Inv UK'!K159</f>
        <v>0</v>
      </c>
      <c r="L159" s="70">
        <f>'TRA_Inv EU28'!L159-'TRA_Inv UK'!L159</f>
        <v>0</v>
      </c>
      <c r="M159" s="70">
        <f>'TRA_Inv EU28'!M159-'TRA_Inv UK'!M159</f>
        <v>0</v>
      </c>
      <c r="N159" s="70">
        <f>'TRA_Inv EU28'!N159-'TRA_Inv UK'!N159</f>
        <v>0</v>
      </c>
      <c r="O159" s="70">
        <f>'TRA_Inv EU28'!O159-'TRA_Inv UK'!O159</f>
        <v>0</v>
      </c>
      <c r="P159" s="70">
        <f>'TRA_Inv EU28'!P159-'TRA_Inv UK'!P159</f>
        <v>0</v>
      </c>
      <c r="Q159" s="70">
        <f>'TRA_Inv EU28'!Q159-'TRA_Inv UK'!Q159</f>
        <v>0</v>
      </c>
      <c r="R159" s="70">
        <f>'TRA_Inv EU28'!R159-'TRA_Inv UK'!R159</f>
        <v>0</v>
      </c>
      <c r="S159" s="70">
        <f>'TRA_Inv EU28'!S159-'TRA_Inv UK'!S159</f>
        <v>0</v>
      </c>
      <c r="T159" s="70">
        <f>'TRA_Inv EU28'!T159-'TRA_Inv UK'!T159</f>
        <v>0</v>
      </c>
      <c r="U159" s="70">
        <f>'TRA_Inv EU28'!U159-'TRA_Inv UK'!U159</f>
        <v>1</v>
      </c>
      <c r="V159" s="70">
        <f>'TRA_Inv EU28'!V159-'TRA_Inv UK'!V159</f>
        <v>3</v>
      </c>
      <c r="W159" s="70">
        <f>'TRA_Inv EU28'!W159-'TRA_Inv UK'!W159</f>
        <v>0</v>
      </c>
      <c r="X159" s="70">
        <f>'TRA_Inv EU28'!X159-'TRA_Inv UK'!X159</f>
        <v>0</v>
      </c>
      <c r="Y159" s="70">
        <f>'TRA_Inv EU28'!Y159-'TRA_Inv UK'!Y159</f>
        <v>0</v>
      </c>
      <c r="Z159" s="70">
        <f>'TRA_Inv EU28'!Z159-'TRA_Inv UK'!Z159</f>
        <v>0</v>
      </c>
      <c r="AA159" s="70">
        <f>'TRA_Inv EU28'!AA159-'TRA_Inv UK'!AA159</f>
        <v>0</v>
      </c>
      <c r="AB159" s="70">
        <f>'TRA_Inv EU28'!AB159-'TRA_Inv UK'!AB159</f>
        <v>0</v>
      </c>
      <c r="AC159" s="70">
        <f>'TRA_Inv EU28'!AC159-'TRA_Inv UK'!AC159</f>
        <v>0</v>
      </c>
      <c r="AD159" s="70">
        <f>'TRA_Inv EU28'!AD159-'TRA_Inv UK'!AD159</f>
        <v>0</v>
      </c>
      <c r="AE159" s="70">
        <f>'TRA_Inv EU28'!AE159-'TRA_Inv UK'!AE159</f>
        <v>0</v>
      </c>
      <c r="AF159" s="70">
        <f>'TRA_Inv EU28'!AF159-'TRA_Inv UK'!AF159</f>
        <v>203</v>
      </c>
      <c r="AG159" s="70">
        <f>'TRA_Inv EU28'!AG159-'TRA_Inv UK'!AG159</f>
        <v>675</v>
      </c>
      <c r="AH159" s="70">
        <f>'TRA_Inv EU28'!AH159-'TRA_Inv UK'!AH159</f>
        <v>1301</v>
      </c>
      <c r="AI159" s="70">
        <f>'TRA_Inv EU28'!AI159-'TRA_Inv UK'!AI159</f>
        <v>2063</v>
      </c>
      <c r="AJ159" s="70">
        <f>'TRA_Inv EU28'!AJ159-'TRA_Inv UK'!AJ159</f>
        <v>3005</v>
      </c>
      <c r="AK159" s="70">
        <f>'TRA_Inv EU28'!AK159-'TRA_Inv UK'!AK159</f>
        <v>4086</v>
      </c>
      <c r="AL159" s="70">
        <f>'TRA_Inv EU28'!AL159-'TRA_Inv UK'!AL159</f>
        <v>5374</v>
      </c>
      <c r="AM159" s="70">
        <f>'TRA_Inv EU28'!AM159-'TRA_Inv UK'!AM159</f>
        <v>6830</v>
      </c>
      <c r="AN159" s="70">
        <f>'TRA_Inv EU28'!AN159-'TRA_Inv UK'!AN159</f>
        <v>8412</v>
      </c>
      <c r="AO159" s="70">
        <f>'TRA_Inv EU28'!AO159-'TRA_Inv UK'!AO159</f>
        <v>10159</v>
      </c>
      <c r="AP159" s="70">
        <f>'TRA_Inv EU28'!AP159-'TRA_Inv UK'!AP159</f>
        <v>12037</v>
      </c>
      <c r="AQ159" s="70">
        <f>'TRA_Inv EU28'!AQ159-'TRA_Inv UK'!AQ159</f>
        <v>14204</v>
      </c>
      <c r="AR159" s="70">
        <f>'TRA_Inv EU28'!AR159-'TRA_Inv UK'!AR159</f>
        <v>16585</v>
      </c>
      <c r="AS159" s="70">
        <f>'TRA_Inv EU28'!AS159-'TRA_Inv UK'!AS159</f>
        <v>19178</v>
      </c>
      <c r="AT159" s="70">
        <f>'TRA_Inv EU28'!AT159-'TRA_Inv UK'!AT159</f>
        <v>21934</v>
      </c>
      <c r="AU159" s="70">
        <f>'TRA_Inv EU28'!AU159-'TRA_Inv UK'!AU159</f>
        <v>24864</v>
      </c>
      <c r="AV159" s="70">
        <f>'TRA_Inv EU28'!AV159-'TRA_Inv UK'!AV159</f>
        <v>27845</v>
      </c>
      <c r="AW159" s="70">
        <f>'TRA_Inv EU28'!AW159-'TRA_Inv UK'!AW159</f>
        <v>31133</v>
      </c>
      <c r="AX159" s="70">
        <f>'TRA_Inv EU28'!AX159-'TRA_Inv UK'!AX159</f>
        <v>34380</v>
      </c>
      <c r="AY159" s="70">
        <f>'TRA_Inv EU28'!AY159-'TRA_Inv UK'!AY159</f>
        <v>37880</v>
      </c>
      <c r="AZ159" s="70">
        <f>'TRA_Inv EU28'!AZ159-'TRA_Inv UK'!AZ159</f>
        <v>41302</v>
      </c>
    </row>
    <row r="160" spans="1:52" x14ac:dyDescent="0.35">
      <c r="A160" s="71" t="s">
        <v>894</v>
      </c>
      <c r="B160" s="55"/>
      <c r="C160" s="55">
        <f>'TRA_Inv EU28'!C160-'TRA_Inv UK'!C160</f>
        <v>0</v>
      </c>
      <c r="D160" s="55">
        <f>'TRA_Inv EU28'!D160-'TRA_Inv UK'!D160</f>
        <v>0</v>
      </c>
      <c r="E160" s="55">
        <f>'TRA_Inv EU28'!E160-'TRA_Inv UK'!E160</f>
        <v>0</v>
      </c>
      <c r="F160" s="55">
        <f>'TRA_Inv EU28'!F160-'TRA_Inv UK'!F160</f>
        <v>0</v>
      </c>
      <c r="G160" s="55">
        <f>'TRA_Inv EU28'!G160-'TRA_Inv UK'!G160</f>
        <v>0</v>
      </c>
      <c r="H160" s="55">
        <f>'TRA_Inv EU28'!H160-'TRA_Inv UK'!H160</f>
        <v>0</v>
      </c>
      <c r="I160" s="55">
        <f>'TRA_Inv EU28'!I160-'TRA_Inv UK'!I160</f>
        <v>0</v>
      </c>
      <c r="J160" s="55">
        <f>'TRA_Inv EU28'!J160-'TRA_Inv UK'!J160</f>
        <v>0</v>
      </c>
      <c r="K160" s="55">
        <f>'TRA_Inv EU28'!K160-'TRA_Inv UK'!K160</f>
        <v>0</v>
      </c>
      <c r="L160" s="55">
        <f>'TRA_Inv EU28'!L160-'TRA_Inv UK'!L160</f>
        <v>0</v>
      </c>
      <c r="M160" s="55">
        <f>'TRA_Inv EU28'!M160-'TRA_Inv UK'!M160</f>
        <v>0</v>
      </c>
      <c r="N160" s="55">
        <f>'TRA_Inv EU28'!N160-'TRA_Inv UK'!N160</f>
        <v>0</v>
      </c>
      <c r="O160" s="55">
        <f>'TRA_Inv EU28'!O160-'TRA_Inv UK'!O160</f>
        <v>0</v>
      </c>
      <c r="P160" s="55">
        <f>'TRA_Inv EU28'!P160-'TRA_Inv UK'!P160</f>
        <v>0</v>
      </c>
      <c r="Q160" s="55">
        <f>'TRA_Inv EU28'!Q160-'TRA_Inv UK'!Q160</f>
        <v>0</v>
      </c>
      <c r="R160" s="55">
        <f>'TRA_Inv EU28'!R160-'TRA_Inv UK'!R160</f>
        <v>13</v>
      </c>
      <c r="S160" s="55">
        <f>'TRA_Inv EU28'!S160-'TRA_Inv UK'!S160</f>
        <v>18</v>
      </c>
      <c r="T160" s="55">
        <f>'TRA_Inv EU28'!T160-'TRA_Inv UK'!T160</f>
        <v>23</v>
      </c>
      <c r="U160" s="55">
        <f>'TRA_Inv EU28'!U160-'TRA_Inv UK'!U160</f>
        <v>27</v>
      </c>
      <c r="V160" s="55">
        <f>'TRA_Inv EU28'!V160-'TRA_Inv UK'!V160</f>
        <v>32</v>
      </c>
      <c r="W160" s="55">
        <f>'TRA_Inv EU28'!W160-'TRA_Inv UK'!W160</f>
        <v>1</v>
      </c>
      <c r="X160" s="55">
        <f>'TRA_Inv EU28'!X160-'TRA_Inv UK'!X160</f>
        <v>0</v>
      </c>
      <c r="Y160" s="55">
        <f>'TRA_Inv EU28'!Y160-'TRA_Inv UK'!Y160</f>
        <v>0</v>
      </c>
      <c r="Z160" s="55">
        <f>'TRA_Inv EU28'!Z160-'TRA_Inv UK'!Z160</f>
        <v>0</v>
      </c>
      <c r="AA160" s="55">
        <f>'TRA_Inv EU28'!AA160-'TRA_Inv UK'!AA160</f>
        <v>0</v>
      </c>
      <c r="AB160" s="55">
        <f>'TRA_Inv EU28'!AB160-'TRA_Inv UK'!AB160</f>
        <v>0</v>
      </c>
      <c r="AC160" s="55">
        <f>'TRA_Inv EU28'!AC160-'TRA_Inv UK'!AC160</f>
        <v>0</v>
      </c>
      <c r="AD160" s="55">
        <f>'TRA_Inv EU28'!AD160-'TRA_Inv UK'!AD160</f>
        <v>0</v>
      </c>
      <c r="AE160" s="55">
        <f>'TRA_Inv EU28'!AE160-'TRA_Inv UK'!AE160</f>
        <v>0</v>
      </c>
      <c r="AF160" s="55">
        <f>'TRA_Inv EU28'!AF160-'TRA_Inv UK'!AF160</f>
        <v>233</v>
      </c>
      <c r="AG160" s="55">
        <f>'TRA_Inv EU28'!AG160-'TRA_Inv UK'!AG160</f>
        <v>654</v>
      </c>
      <c r="AH160" s="55">
        <f>'TRA_Inv EU28'!AH160-'TRA_Inv UK'!AH160</f>
        <v>1074</v>
      </c>
      <c r="AI160" s="55">
        <f>'TRA_Inv EU28'!AI160-'TRA_Inv UK'!AI160</f>
        <v>1469</v>
      </c>
      <c r="AJ160" s="55">
        <f>'TRA_Inv EU28'!AJ160-'TRA_Inv UK'!AJ160</f>
        <v>1860</v>
      </c>
      <c r="AK160" s="55">
        <f>'TRA_Inv EU28'!AK160-'TRA_Inv UK'!AK160</f>
        <v>2209</v>
      </c>
      <c r="AL160" s="55">
        <f>'TRA_Inv EU28'!AL160-'TRA_Inv UK'!AL160</f>
        <v>2542</v>
      </c>
      <c r="AM160" s="55">
        <f>'TRA_Inv EU28'!AM160-'TRA_Inv UK'!AM160</f>
        <v>2825</v>
      </c>
      <c r="AN160" s="55">
        <f>'TRA_Inv EU28'!AN160-'TRA_Inv UK'!AN160</f>
        <v>3095</v>
      </c>
      <c r="AO160" s="55">
        <f>'TRA_Inv EU28'!AO160-'TRA_Inv UK'!AO160</f>
        <v>3312</v>
      </c>
      <c r="AP160" s="55">
        <f>'TRA_Inv EU28'!AP160-'TRA_Inv UK'!AP160</f>
        <v>3517</v>
      </c>
      <c r="AQ160" s="55">
        <f>'TRA_Inv EU28'!AQ160-'TRA_Inv UK'!AQ160</f>
        <v>3695</v>
      </c>
      <c r="AR160" s="55">
        <f>'TRA_Inv EU28'!AR160-'TRA_Inv UK'!AR160</f>
        <v>3902</v>
      </c>
      <c r="AS160" s="55">
        <f>'TRA_Inv EU28'!AS160-'TRA_Inv UK'!AS160</f>
        <v>4085</v>
      </c>
      <c r="AT160" s="55">
        <f>'TRA_Inv EU28'!AT160-'TRA_Inv UK'!AT160</f>
        <v>4281</v>
      </c>
      <c r="AU160" s="55">
        <f>'TRA_Inv EU28'!AU160-'TRA_Inv UK'!AU160</f>
        <v>4427</v>
      </c>
      <c r="AV160" s="55">
        <f>'TRA_Inv EU28'!AV160-'TRA_Inv UK'!AV160</f>
        <v>4579</v>
      </c>
      <c r="AW160" s="55">
        <f>'TRA_Inv EU28'!AW160-'TRA_Inv UK'!AW160</f>
        <v>4713</v>
      </c>
      <c r="AX160" s="55">
        <f>'TRA_Inv EU28'!AX160-'TRA_Inv UK'!AX160</f>
        <v>4863</v>
      </c>
      <c r="AY160" s="55">
        <f>'TRA_Inv EU28'!AY160-'TRA_Inv UK'!AY160</f>
        <v>4984</v>
      </c>
      <c r="AZ160" s="55">
        <f>'TRA_Inv EU28'!AZ160-'TRA_Inv UK'!AZ160</f>
        <v>5127</v>
      </c>
    </row>
    <row r="161" spans="1:52" x14ac:dyDescent="0.35">
      <c r="A161" s="65" t="s">
        <v>899</v>
      </c>
      <c r="B161" s="66"/>
      <c r="C161" s="66">
        <f>'TRA_Inv EU28'!C161-'TRA_Inv UK'!C161</f>
        <v>117797</v>
      </c>
      <c r="D161" s="66">
        <f>'TRA_Inv EU28'!D161-'TRA_Inv UK'!D161</f>
        <v>107906</v>
      </c>
      <c r="E161" s="66">
        <f>'TRA_Inv EU28'!E161-'TRA_Inv UK'!E161</f>
        <v>89170</v>
      </c>
      <c r="F161" s="66">
        <f>'TRA_Inv EU28'!F161-'TRA_Inv UK'!F161</f>
        <v>134958</v>
      </c>
      <c r="G161" s="66">
        <f>'TRA_Inv EU28'!G161-'TRA_Inv UK'!G161</f>
        <v>89787</v>
      </c>
      <c r="H161" s="66">
        <f>'TRA_Inv EU28'!H161-'TRA_Inv UK'!H161</f>
        <v>103376</v>
      </c>
      <c r="I161" s="66">
        <f>'TRA_Inv EU28'!I161-'TRA_Inv UK'!I161</f>
        <v>106245</v>
      </c>
      <c r="J161" s="66">
        <f>'TRA_Inv EU28'!J161-'TRA_Inv UK'!J161</f>
        <v>98122</v>
      </c>
      <c r="K161" s="66">
        <f>'TRA_Inv EU28'!K161-'TRA_Inv UK'!K161</f>
        <v>54599</v>
      </c>
      <c r="L161" s="66">
        <f>'TRA_Inv EU28'!L161-'TRA_Inv UK'!L161</f>
        <v>114581</v>
      </c>
      <c r="M161" s="66">
        <f>'TRA_Inv EU28'!M161-'TRA_Inv UK'!M161</f>
        <v>94139</v>
      </c>
      <c r="N161" s="66">
        <f>'TRA_Inv EU28'!N161-'TRA_Inv UK'!N161</f>
        <v>95034</v>
      </c>
      <c r="O161" s="66">
        <f>'TRA_Inv EU28'!O161-'TRA_Inv UK'!O161</f>
        <v>119774</v>
      </c>
      <c r="P161" s="66">
        <f>'TRA_Inv EU28'!P161-'TRA_Inv UK'!P161</f>
        <v>99012</v>
      </c>
      <c r="Q161" s="66">
        <f>'TRA_Inv EU28'!Q161-'TRA_Inv UK'!Q161</f>
        <v>106450</v>
      </c>
      <c r="R161" s="66">
        <f>'TRA_Inv EU28'!R161-'TRA_Inv UK'!R161</f>
        <v>91764</v>
      </c>
      <c r="S161" s="66">
        <f>'TRA_Inv EU28'!S161-'TRA_Inv UK'!S161</f>
        <v>99782</v>
      </c>
      <c r="T161" s="66">
        <f>'TRA_Inv EU28'!T161-'TRA_Inv UK'!T161</f>
        <v>104663</v>
      </c>
      <c r="U161" s="66">
        <f>'TRA_Inv EU28'!U161-'TRA_Inv UK'!U161</f>
        <v>106325</v>
      </c>
      <c r="V161" s="66">
        <f>'TRA_Inv EU28'!V161-'TRA_Inv UK'!V161</f>
        <v>107591</v>
      </c>
      <c r="W161" s="66">
        <f>'TRA_Inv EU28'!W161-'TRA_Inv UK'!W161</f>
        <v>109279</v>
      </c>
      <c r="X161" s="66">
        <f>'TRA_Inv EU28'!X161-'TRA_Inv UK'!X161</f>
        <v>110282</v>
      </c>
      <c r="Y161" s="66">
        <f>'TRA_Inv EU28'!Y161-'TRA_Inv UK'!Y161</f>
        <v>112035</v>
      </c>
      <c r="Z161" s="66">
        <f>'TRA_Inv EU28'!Z161-'TRA_Inv UK'!Z161</f>
        <v>113591</v>
      </c>
      <c r="AA161" s="66">
        <f>'TRA_Inv EU28'!AA161-'TRA_Inv UK'!AA161</f>
        <v>115327</v>
      </c>
      <c r="AB161" s="66">
        <f>'TRA_Inv EU28'!AB161-'TRA_Inv UK'!AB161</f>
        <v>116294</v>
      </c>
      <c r="AC161" s="66">
        <f>'TRA_Inv EU28'!AC161-'TRA_Inv UK'!AC161</f>
        <v>117532</v>
      </c>
      <c r="AD161" s="66">
        <f>'TRA_Inv EU28'!AD161-'TRA_Inv UK'!AD161</f>
        <v>118899</v>
      </c>
      <c r="AE161" s="66">
        <f>'TRA_Inv EU28'!AE161-'TRA_Inv UK'!AE161</f>
        <v>120239</v>
      </c>
      <c r="AF161" s="66">
        <f>'TRA_Inv EU28'!AF161-'TRA_Inv UK'!AF161</f>
        <v>121588</v>
      </c>
      <c r="AG161" s="66">
        <f>'TRA_Inv EU28'!AG161-'TRA_Inv UK'!AG161</f>
        <v>122912</v>
      </c>
      <c r="AH161" s="66">
        <f>'TRA_Inv EU28'!AH161-'TRA_Inv UK'!AH161</f>
        <v>124269</v>
      </c>
      <c r="AI161" s="66">
        <f>'TRA_Inv EU28'!AI161-'TRA_Inv UK'!AI161</f>
        <v>124997</v>
      </c>
      <c r="AJ161" s="66">
        <f>'TRA_Inv EU28'!AJ161-'TRA_Inv UK'!AJ161</f>
        <v>126441</v>
      </c>
      <c r="AK161" s="66">
        <f>'TRA_Inv EU28'!AK161-'TRA_Inv UK'!AK161</f>
        <v>127900</v>
      </c>
      <c r="AL161" s="66">
        <f>'TRA_Inv EU28'!AL161-'TRA_Inv UK'!AL161</f>
        <v>129392</v>
      </c>
      <c r="AM161" s="66">
        <f>'TRA_Inv EU28'!AM161-'TRA_Inv UK'!AM161</f>
        <v>130901</v>
      </c>
      <c r="AN161" s="66">
        <f>'TRA_Inv EU28'!AN161-'TRA_Inv UK'!AN161</f>
        <v>132454</v>
      </c>
      <c r="AO161" s="66">
        <f>'TRA_Inv EU28'!AO161-'TRA_Inv UK'!AO161</f>
        <v>133992</v>
      </c>
      <c r="AP161" s="66">
        <f>'TRA_Inv EU28'!AP161-'TRA_Inv UK'!AP161</f>
        <v>135620</v>
      </c>
      <c r="AQ161" s="66">
        <f>'TRA_Inv EU28'!AQ161-'TRA_Inv UK'!AQ161</f>
        <v>137357</v>
      </c>
      <c r="AR161" s="66">
        <f>'TRA_Inv EU28'!AR161-'TRA_Inv UK'!AR161</f>
        <v>139113</v>
      </c>
      <c r="AS161" s="66">
        <f>'TRA_Inv EU28'!AS161-'TRA_Inv UK'!AS161</f>
        <v>140893</v>
      </c>
      <c r="AT161" s="66">
        <f>'TRA_Inv EU28'!AT161-'TRA_Inv UK'!AT161</f>
        <v>142626</v>
      </c>
      <c r="AU161" s="66">
        <f>'TRA_Inv EU28'!AU161-'TRA_Inv UK'!AU161</f>
        <v>144439</v>
      </c>
      <c r="AV161" s="66">
        <f>'TRA_Inv EU28'!AV161-'TRA_Inv UK'!AV161</f>
        <v>146215</v>
      </c>
      <c r="AW161" s="66">
        <f>'TRA_Inv EU28'!AW161-'TRA_Inv UK'!AW161</f>
        <v>148044</v>
      </c>
      <c r="AX161" s="66">
        <f>'TRA_Inv EU28'!AX161-'TRA_Inv UK'!AX161</f>
        <v>149904</v>
      </c>
      <c r="AY161" s="66">
        <f>'TRA_Inv EU28'!AY161-'TRA_Inv UK'!AY161</f>
        <v>151815</v>
      </c>
      <c r="AZ161" s="66">
        <f>'TRA_Inv EU28'!AZ161-'TRA_Inv UK'!AZ161</f>
        <v>153822</v>
      </c>
    </row>
    <row r="162" spans="1:52" x14ac:dyDescent="0.35">
      <c r="A162" s="67" t="s">
        <v>878</v>
      </c>
      <c r="B162" s="68"/>
      <c r="C162" s="68">
        <f>'TRA_Inv EU28'!C162-'TRA_Inv UK'!C162</f>
        <v>117797</v>
      </c>
      <c r="D162" s="68">
        <f>'TRA_Inv EU28'!D162-'TRA_Inv UK'!D162</f>
        <v>107906</v>
      </c>
      <c r="E162" s="68">
        <f>'TRA_Inv EU28'!E162-'TRA_Inv UK'!E162</f>
        <v>89170</v>
      </c>
      <c r="F162" s="68">
        <f>'TRA_Inv EU28'!F162-'TRA_Inv UK'!F162</f>
        <v>134958</v>
      </c>
      <c r="G162" s="68">
        <f>'TRA_Inv EU28'!G162-'TRA_Inv UK'!G162</f>
        <v>89787</v>
      </c>
      <c r="H162" s="68">
        <f>'TRA_Inv EU28'!H162-'TRA_Inv UK'!H162</f>
        <v>103376</v>
      </c>
      <c r="I162" s="68">
        <f>'TRA_Inv EU28'!I162-'TRA_Inv UK'!I162</f>
        <v>106245</v>
      </c>
      <c r="J162" s="68">
        <f>'TRA_Inv EU28'!J162-'TRA_Inv UK'!J162</f>
        <v>98122</v>
      </c>
      <c r="K162" s="68">
        <f>'TRA_Inv EU28'!K162-'TRA_Inv UK'!K162</f>
        <v>54599</v>
      </c>
      <c r="L162" s="68">
        <f>'TRA_Inv EU28'!L162-'TRA_Inv UK'!L162</f>
        <v>114581</v>
      </c>
      <c r="M162" s="68">
        <f>'TRA_Inv EU28'!M162-'TRA_Inv UK'!M162</f>
        <v>94139</v>
      </c>
      <c r="N162" s="68">
        <f>'TRA_Inv EU28'!N162-'TRA_Inv UK'!N162</f>
        <v>95034</v>
      </c>
      <c r="O162" s="68">
        <f>'TRA_Inv EU28'!O162-'TRA_Inv UK'!O162</f>
        <v>119774</v>
      </c>
      <c r="P162" s="68">
        <f>'TRA_Inv EU28'!P162-'TRA_Inv UK'!P162</f>
        <v>99012</v>
      </c>
      <c r="Q162" s="68">
        <f>'TRA_Inv EU28'!Q162-'TRA_Inv UK'!Q162</f>
        <v>106450</v>
      </c>
      <c r="R162" s="68">
        <f>'TRA_Inv EU28'!R162-'TRA_Inv UK'!R162</f>
        <v>91762</v>
      </c>
      <c r="S162" s="68">
        <f>'TRA_Inv EU28'!S162-'TRA_Inv UK'!S162</f>
        <v>99780</v>
      </c>
      <c r="T162" s="68">
        <f>'TRA_Inv EU28'!T162-'TRA_Inv UK'!T162</f>
        <v>104659</v>
      </c>
      <c r="U162" s="68">
        <f>'TRA_Inv EU28'!U162-'TRA_Inv UK'!U162</f>
        <v>106320</v>
      </c>
      <c r="V162" s="68">
        <f>'TRA_Inv EU28'!V162-'TRA_Inv UK'!V162</f>
        <v>107584</v>
      </c>
      <c r="W162" s="68">
        <f>'TRA_Inv EU28'!W162-'TRA_Inv UK'!W162</f>
        <v>109279</v>
      </c>
      <c r="X162" s="68">
        <f>'TRA_Inv EU28'!X162-'TRA_Inv UK'!X162</f>
        <v>110282</v>
      </c>
      <c r="Y162" s="68">
        <f>'TRA_Inv EU28'!Y162-'TRA_Inv UK'!Y162</f>
        <v>112035</v>
      </c>
      <c r="Z162" s="68">
        <f>'TRA_Inv EU28'!Z162-'TRA_Inv UK'!Z162</f>
        <v>113591</v>
      </c>
      <c r="AA162" s="68">
        <f>'TRA_Inv EU28'!AA162-'TRA_Inv UK'!AA162</f>
        <v>115327</v>
      </c>
      <c r="AB162" s="68">
        <f>'TRA_Inv EU28'!AB162-'TRA_Inv UK'!AB162</f>
        <v>116294</v>
      </c>
      <c r="AC162" s="68">
        <f>'TRA_Inv EU28'!AC162-'TRA_Inv UK'!AC162</f>
        <v>117532</v>
      </c>
      <c r="AD162" s="68">
        <f>'TRA_Inv EU28'!AD162-'TRA_Inv UK'!AD162</f>
        <v>118897</v>
      </c>
      <c r="AE162" s="68">
        <f>'TRA_Inv EU28'!AE162-'TRA_Inv UK'!AE162</f>
        <v>120224</v>
      </c>
      <c r="AF162" s="68">
        <f>'TRA_Inv EU28'!AF162-'TRA_Inv UK'!AF162</f>
        <v>121400</v>
      </c>
      <c r="AG162" s="68">
        <f>'TRA_Inv EU28'!AG162-'TRA_Inv UK'!AG162</f>
        <v>122400</v>
      </c>
      <c r="AH162" s="68">
        <f>'TRA_Inv EU28'!AH162-'TRA_Inv UK'!AH162</f>
        <v>123392</v>
      </c>
      <c r="AI162" s="68">
        <f>'TRA_Inv EU28'!AI162-'TRA_Inv UK'!AI162</f>
        <v>123698</v>
      </c>
      <c r="AJ162" s="68">
        <f>'TRA_Inv EU28'!AJ162-'TRA_Inv UK'!AJ162</f>
        <v>124686</v>
      </c>
      <c r="AK162" s="68">
        <f>'TRA_Inv EU28'!AK162-'TRA_Inv UK'!AK162</f>
        <v>125636</v>
      </c>
      <c r="AL162" s="68">
        <f>'TRA_Inv EU28'!AL162-'TRA_Inv UK'!AL162</f>
        <v>126586</v>
      </c>
      <c r="AM162" s="68">
        <f>'TRA_Inv EU28'!AM162-'TRA_Inv UK'!AM162</f>
        <v>127501</v>
      </c>
      <c r="AN162" s="68">
        <f>'TRA_Inv EU28'!AN162-'TRA_Inv UK'!AN162</f>
        <v>128433</v>
      </c>
      <c r="AO162" s="68">
        <f>'TRA_Inv EU28'!AO162-'TRA_Inv UK'!AO162</f>
        <v>129309</v>
      </c>
      <c r="AP162" s="68">
        <f>'TRA_Inv EU28'!AP162-'TRA_Inv UK'!AP162</f>
        <v>130241</v>
      </c>
      <c r="AQ162" s="68">
        <f>'TRA_Inv EU28'!AQ162-'TRA_Inv UK'!AQ162</f>
        <v>131190</v>
      </c>
      <c r="AR162" s="68">
        <f>'TRA_Inv EU28'!AR162-'TRA_Inv UK'!AR162</f>
        <v>132120</v>
      </c>
      <c r="AS162" s="68">
        <f>'TRA_Inv EU28'!AS162-'TRA_Inv UK'!AS162</f>
        <v>133016</v>
      </c>
      <c r="AT162" s="68">
        <f>'TRA_Inv EU28'!AT162-'TRA_Inv UK'!AT162</f>
        <v>133834</v>
      </c>
      <c r="AU162" s="68">
        <f>'TRA_Inv EU28'!AU162-'TRA_Inv UK'!AU162</f>
        <v>134656</v>
      </c>
      <c r="AV162" s="68">
        <f>'TRA_Inv EU28'!AV162-'TRA_Inv UK'!AV162</f>
        <v>135446</v>
      </c>
      <c r="AW162" s="68">
        <f>'TRA_Inv EU28'!AW162-'TRA_Inv UK'!AW162</f>
        <v>136201</v>
      </c>
      <c r="AX162" s="68">
        <f>'TRA_Inv EU28'!AX162-'TRA_Inv UK'!AX162</f>
        <v>137023</v>
      </c>
      <c r="AY162" s="68">
        <f>'TRA_Inv EU28'!AY162-'TRA_Inv UK'!AY162</f>
        <v>137824</v>
      </c>
      <c r="AZ162" s="68">
        <f>'TRA_Inv EU28'!AZ162-'TRA_Inv UK'!AZ162</f>
        <v>138608</v>
      </c>
    </row>
    <row r="163" spans="1:52" x14ac:dyDescent="0.35">
      <c r="A163" s="69" t="s">
        <v>880</v>
      </c>
      <c r="B163" s="70"/>
      <c r="C163" s="70">
        <f>'TRA_Inv EU28'!C163-'TRA_Inv UK'!C163</f>
        <v>117797</v>
      </c>
      <c r="D163" s="70">
        <f>'TRA_Inv EU28'!D163-'TRA_Inv UK'!D163</f>
        <v>107906</v>
      </c>
      <c r="E163" s="70">
        <f>'TRA_Inv EU28'!E163-'TRA_Inv UK'!E163</f>
        <v>89170</v>
      </c>
      <c r="F163" s="70">
        <f>'TRA_Inv EU28'!F163-'TRA_Inv UK'!F163</f>
        <v>134958</v>
      </c>
      <c r="G163" s="70">
        <f>'TRA_Inv EU28'!G163-'TRA_Inv UK'!G163</f>
        <v>89787</v>
      </c>
      <c r="H163" s="70">
        <f>'TRA_Inv EU28'!H163-'TRA_Inv UK'!H163</f>
        <v>103376</v>
      </c>
      <c r="I163" s="70">
        <f>'TRA_Inv EU28'!I163-'TRA_Inv UK'!I163</f>
        <v>106245</v>
      </c>
      <c r="J163" s="70">
        <f>'TRA_Inv EU28'!J163-'TRA_Inv UK'!J163</f>
        <v>98122</v>
      </c>
      <c r="K163" s="70">
        <f>'TRA_Inv EU28'!K163-'TRA_Inv UK'!K163</f>
        <v>54599</v>
      </c>
      <c r="L163" s="70">
        <f>'TRA_Inv EU28'!L163-'TRA_Inv UK'!L163</f>
        <v>114581</v>
      </c>
      <c r="M163" s="70">
        <f>'TRA_Inv EU28'!M163-'TRA_Inv UK'!M163</f>
        <v>94139</v>
      </c>
      <c r="N163" s="70">
        <f>'TRA_Inv EU28'!N163-'TRA_Inv UK'!N163</f>
        <v>95034</v>
      </c>
      <c r="O163" s="70">
        <f>'TRA_Inv EU28'!O163-'TRA_Inv UK'!O163</f>
        <v>119774</v>
      </c>
      <c r="P163" s="70">
        <f>'TRA_Inv EU28'!P163-'TRA_Inv UK'!P163</f>
        <v>99012</v>
      </c>
      <c r="Q163" s="70">
        <f>'TRA_Inv EU28'!Q163-'TRA_Inv UK'!Q163</f>
        <v>106450</v>
      </c>
      <c r="R163" s="70">
        <f>'TRA_Inv EU28'!R163-'TRA_Inv UK'!R163</f>
        <v>91752</v>
      </c>
      <c r="S163" s="70">
        <f>'TRA_Inv EU28'!S163-'TRA_Inv UK'!S163</f>
        <v>99765</v>
      </c>
      <c r="T163" s="70">
        <f>'TRA_Inv EU28'!T163-'TRA_Inv UK'!T163</f>
        <v>104640</v>
      </c>
      <c r="U163" s="70">
        <f>'TRA_Inv EU28'!U163-'TRA_Inv UK'!U163</f>
        <v>106297</v>
      </c>
      <c r="V163" s="70">
        <f>'TRA_Inv EU28'!V163-'TRA_Inv UK'!V163</f>
        <v>107553</v>
      </c>
      <c r="W163" s="70">
        <f>'TRA_Inv EU28'!W163-'TRA_Inv UK'!W163</f>
        <v>109240</v>
      </c>
      <c r="X163" s="70">
        <f>'TRA_Inv EU28'!X163-'TRA_Inv UK'!X163</f>
        <v>110233</v>
      </c>
      <c r="Y163" s="70">
        <f>'TRA_Inv EU28'!Y163-'TRA_Inv UK'!Y163</f>
        <v>111973</v>
      </c>
      <c r="Z163" s="70">
        <f>'TRA_Inv EU28'!Z163-'TRA_Inv UK'!Z163</f>
        <v>113514</v>
      </c>
      <c r="AA163" s="70">
        <f>'TRA_Inv EU28'!AA163-'TRA_Inv UK'!AA163</f>
        <v>115227</v>
      </c>
      <c r="AB163" s="70">
        <f>'TRA_Inv EU28'!AB163-'TRA_Inv UK'!AB163</f>
        <v>116168</v>
      </c>
      <c r="AC163" s="70">
        <f>'TRA_Inv EU28'!AC163-'TRA_Inv UK'!AC163</f>
        <v>117375</v>
      </c>
      <c r="AD163" s="70">
        <f>'TRA_Inv EU28'!AD163-'TRA_Inv UK'!AD163</f>
        <v>118701</v>
      </c>
      <c r="AE163" s="70">
        <f>'TRA_Inv EU28'!AE163-'TRA_Inv UK'!AE163</f>
        <v>119976</v>
      </c>
      <c r="AF163" s="70">
        <f>'TRA_Inv EU28'!AF163-'TRA_Inv UK'!AF163</f>
        <v>121095</v>
      </c>
      <c r="AG163" s="70">
        <f>'TRA_Inv EU28'!AG163-'TRA_Inv UK'!AG163</f>
        <v>122019</v>
      </c>
      <c r="AH163" s="70">
        <f>'TRA_Inv EU28'!AH163-'TRA_Inv UK'!AH163</f>
        <v>122915</v>
      </c>
      <c r="AI163" s="70">
        <f>'TRA_Inv EU28'!AI163-'TRA_Inv UK'!AI163</f>
        <v>123115</v>
      </c>
      <c r="AJ163" s="70">
        <f>'TRA_Inv EU28'!AJ163-'TRA_Inv UK'!AJ163</f>
        <v>123954</v>
      </c>
      <c r="AK163" s="70">
        <f>'TRA_Inv EU28'!AK163-'TRA_Inv UK'!AK163</f>
        <v>124727</v>
      </c>
      <c r="AL163" s="70">
        <f>'TRA_Inv EU28'!AL163-'TRA_Inv UK'!AL163</f>
        <v>125455</v>
      </c>
      <c r="AM163" s="70">
        <f>'TRA_Inv EU28'!AM163-'TRA_Inv UK'!AM163</f>
        <v>126092</v>
      </c>
      <c r="AN163" s="70">
        <f>'TRA_Inv EU28'!AN163-'TRA_Inv UK'!AN163</f>
        <v>126681</v>
      </c>
      <c r="AO163" s="70">
        <f>'TRA_Inv EU28'!AO163-'TRA_Inv UK'!AO163</f>
        <v>127127</v>
      </c>
      <c r="AP163" s="70">
        <f>'TRA_Inv EU28'!AP163-'TRA_Inv UK'!AP163</f>
        <v>127532</v>
      </c>
      <c r="AQ163" s="70">
        <f>'TRA_Inv EU28'!AQ163-'TRA_Inv UK'!AQ163</f>
        <v>127839</v>
      </c>
      <c r="AR163" s="70">
        <f>'TRA_Inv EU28'!AR163-'TRA_Inv UK'!AR163</f>
        <v>127987</v>
      </c>
      <c r="AS163" s="70">
        <f>'TRA_Inv EU28'!AS163-'TRA_Inv UK'!AS163</f>
        <v>127929</v>
      </c>
      <c r="AT163" s="70">
        <f>'TRA_Inv EU28'!AT163-'TRA_Inv UK'!AT163</f>
        <v>127618</v>
      </c>
      <c r="AU163" s="70">
        <f>'TRA_Inv EU28'!AU163-'TRA_Inv UK'!AU163</f>
        <v>127091</v>
      </c>
      <c r="AV163" s="70">
        <f>'TRA_Inv EU28'!AV163-'TRA_Inv UK'!AV163</f>
        <v>126305</v>
      </c>
      <c r="AW163" s="70">
        <f>'TRA_Inv EU28'!AW163-'TRA_Inv UK'!AW163</f>
        <v>125223</v>
      </c>
      <c r="AX163" s="70">
        <f>'TRA_Inv EU28'!AX163-'TRA_Inv UK'!AX163</f>
        <v>123947</v>
      </c>
      <c r="AY163" s="70">
        <f>'TRA_Inv EU28'!AY163-'TRA_Inv UK'!AY163</f>
        <v>122358</v>
      </c>
      <c r="AZ163" s="70">
        <f>'TRA_Inv EU28'!AZ163-'TRA_Inv UK'!AZ163</f>
        <v>120519</v>
      </c>
    </row>
    <row r="164" spans="1:52" x14ac:dyDescent="0.35">
      <c r="A164" s="69" t="s">
        <v>881</v>
      </c>
      <c r="B164" s="70"/>
      <c r="C164" s="70">
        <f>'TRA_Inv EU28'!C164-'TRA_Inv UK'!C164</f>
        <v>0</v>
      </c>
      <c r="D164" s="70">
        <f>'TRA_Inv EU28'!D164-'TRA_Inv UK'!D164</f>
        <v>0</v>
      </c>
      <c r="E164" s="70">
        <f>'TRA_Inv EU28'!E164-'TRA_Inv UK'!E164</f>
        <v>0</v>
      </c>
      <c r="F164" s="70">
        <f>'TRA_Inv EU28'!F164-'TRA_Inv UK'!F164</f>
        <v>0</v>
      </c>
      <c r="G164" s="70">
        <f>'TRA_Inv EU28'!G164-'TRA_Inv UK'!G164</f>
        <v>0</v>
      </c>
      <c r="H164" s="70">
        <f>'TRA_Inv EU28'!H164-'TRA_Inv UK'!H164</f>
        <v>0</v>
      </c>
      <c r="I164" s="70">
        <f>'TRA_Inv EU28'!I164-'TRA_Inv UK'!I164</f>
        <v>0</v>
      </c>
      <c r="J164" s="70">
        <f>'TRA_Inv EU28'!J164-'TRA_Inv UK'!J164</f>
        <v>0</v>
      </c>
      <c r="K164" s="70">
        <f>'TRA_Inv EU28'!K164-'TRA_Inv UK'!K164</f>
        <v>0</v>
      </c>
      <c r="L164" s="70">
        <f>'TRA_Inv EU28'!L164-'TRA_Inv UK'!L164</f>
        <v>0</v>
      </c>
      <c r="M164" s="70">
        <f>'TRA_Inv EU28'!M164-'TRA_Inv UK'!M164</f>
        <v>0</v>
      </c>
      <c r="N164" s="70">
        <f>'TRA_Inv EU28'!N164-'TRA_Inv UK'!N164</f>
        <v>0</v>
      </c>
      <c r="O164" s="70">
        <f>'TRA_Inv EU28'!O164-'TRA_Inv UK'!O164</f>
        <v>0</v>
      </c>
      <c r="P164" s="70">
        <f>'TRA_Inv EU28'!P164-'TRA_Inv UK'!P164</f>
        <v>0</v>
      </c>
      <c r="Q164" s="70">
        <f>'TRA_Inv EU28'!Q164-'TRA_Inv UK'!Q164</f>
        <v>0</v>
      </c>
      <c r="R164" s="70">
        <f>'TRA_Inv EU28'!R164-'TRA_Inv UK'!R164</f>
        <v>0</v>
      </c>
      <c r="S164" s="70">
        <f>'TRA_Inv EU28'!S164-'TRA_Inv UK'!S164</f>
        <v>0</v>
      </c>
      <c r="T164" s="70">
        <f>'TRA_Inv EU28'!T164-'TRA_Inv UK'!T164</f>
        <v>1</v>
      </c>
      <c r="U164" s="70">
        <f>'TRA_Inv EU28'!U164-'TRA_Inv UK'!U164</f>
        <v>1</v>
      </c>
      <c r="V164" s="70">
        <f>'TRA_Inv EU28'!V164-'TRA_Inv UK'!V164</f>
        <v>2</v>
      </c>
      <c r="W164" s="70">
        <f>'TRA_Inv EU28'!W164-'TRA_Inv UK'!W164</f>
        <v>2</v>
      </c>
      <c r="X164" s="70">
        <f>'TRA_Inv EU28'!X164-'TRA_Inv UK'!X164</f>
        <v>3</v>
      </c>
      <c r="Y164" s="70">
        <f>'TRA_Inv EU28'!Y164-'TRA_Inv UK'!Y164</f>
        <v>5</v>
      </c>
      <c r="Z164" s="70">
        <f>'TRA_Inv EU28'!Z164-'TRA_Inv UK'!Z164</f>
        <v>7</v>
      </c>
      <c r="AA164" s="70">
        <f>'TRA_Inv EU28'!AA164-'TRA_Inv UK'!AA164</f>
        <v>10</v>
      </c>
      <c r="AB164" s="70">
        <f>'TRA_Inv EU28'!AB164-'TRA_Inv UK'!AB164</f>
        <v>14</v>
      </c>
      <c r="AC164" s="70">
        <f>'TRA_Inv EU28'!AC164-'TRA_Inv UK'!AC164</f>
        <v>19</v>
      </c>
      <c r="AD164" s="70">
        <f>'TRA_Inv EU28'!AD164-'TRA_Inv UK'!AD164</f>
        <v>25</v>
      </c>
      <c r="AE164" s="70">
        <f>'TRA_Inv EU28'!AE164-'TRA_Inv UK'!AE164</f>
        <v>34</v>
      </c>
      <c r="AF164" s="70">
        <f>'TRA_Inv EU28'!AF164-'TRA_Inv UK'!AF164</f>
        <v>44</v>
      </c>
      <c r="AG164" s="70">
        <f>'TRA_Inv EU28'!AG164-'TRA_Inv UK'!AG164</f>
        <v>57</v>
      </c>
      <c r="AH164" s="70">
        <f>'TRA_Inv EU28'!AH164-'TRA_Inv UK'!AH164</f>
        <v>77</v>
      </c>
      <c r="AI164" s="70">
        <f>'TRA_Inv EU28'!AI164-'TRA_Inv UK'!AI164</f>
        <v>96</v>
      </c>
      <c r="AJ164" s="70">
        <f>'TRA_Inv EU28'!AJ164-'TRA_Inv UK'!AJ164</f>
        <v>127</v>
      </c>
      <c r="AK164" s="70">
        <f>'TRA_Inv EU28'!AK164-'TRA_Inv UK'!AK164</f>
        <v>164</v>
      </c>
      <c r="AL164" s="70">
        <f>'TRA_Inv EU28'!AL164-'TRA_Inv UK'!AL164</f>
        <v>212</v>
      </c>
      <c r="AM164" s="70">
        <f>'TRA_Inv EU28'!AM164-'TRA_Inv UK'!AM164</f>
        <v>274</v>
      </c>
      <c r="AN164" s="70">
        <f>'TRA_Inv EU28'!AN164-'TRA_Inv UK'!AN164</f>
        <v>348</v>
      </c>
      <c r="AO164" s="70">
        <f>'TRA_Inv EU28'!AO164-'TRA_Inv UK'!AO164</f>
        <v>444</v>
      </c>
      <c r="AP164" s="70">
        <f>'TRA_Inv EU28'!AP164-'TRA_Inv UK'!AP164</f>
        <v>565</v>
      </c>
      <c r="AQ164" s="70">
        <f>'TRA_Inv EU28'!AQ164-'TRA_Inv UK'!AQ164</f>
        <v>714</v>
      </c>
      <c r="AR164" s="70">
        <f>'TRA_Inv EU28'!AR164-'TRA_Inv UK'!AR164</f>
        <v>900</v>
      </c>
      <c r="AS164" s="70">
        <f>'TRA_Inv EU28'!AS164-'TRA_Inv UK'!AS164</f>
        <v>1126</v>
      </c>
      <c r="AT164" s="70">
        <f>'TRA_Inv EU28'!AT164-'TRA_Inv UK'!AT164</f>
        <v>1396</v>
      </c>
      <c r="AU164" s="70">
        <f>'TRA_Inv EU28'!AU164-'TRA_Inv UK'!AU164</f>
        <v>1719</v>
      </c>
      <c r="AV164" s="70">
        <f>'TRA_Inv EU28'!AV164-'TRA_Inv UK'!AV164</f>
        <v>2100</v>
      </c>
      <c r="AW164" s="70">
        <f>'TRA_Inv EU28'!AW164-'TRA_Inv UK'!AW164</f>
        <v>2540</v>
      </c>
      <c r="AX164" s="70">
        <f>'TRA_Inv EU28'!AX164-'TRA_Inv UK'!AX164</f>
        <v>3039</v>
      </c>
      <c r="AY164" s="70">
        <f>'TRA_Inv EU28'!AY164-'TRA_Inv UK'!AY164</f>
        <v>3593</v>
      </c>
      <c r="AZ164" s="70">
        <f>'TRA_Inv EU28'!AZ164-'TRA_Inv UK'!AZ164</f>
        <v>4185</v>
      </c>
    </row>
    <row r="165" spans="1:52" x14ac:dyDescent="0.35">
      <c r="A165" s="69" t="s">
        <v>898</v>
      </c>
      <c r="B165" s="70"/>
      <c r="C165" s="70">
        <f>'TRA_Inv EU28'!C165-'TRA_Inv UK'!C165</f>
        <v>0</v>
      </c>
      <c r="D165" s="70">
        <f>'TRA_Inv EU28'!D165-'TRA_Inv UK'!D165</f>
        <v>0</v>
      </c>
      <c r="E165" s="70">
        <f>'TRA_Inv EU28'!E165-'TRA_Inv UK'!E165</f>
        <v>0</v>
      </c>
      <c r="F165" s="70">
        <f>'TRA_Inv EU28'!F165-'TRA_Inv UK'!F165</f>
        <v>0</v>
      </c>
      <c r="G165" s="70">
        <f>'TRA_Inv EU28'!G165-'TRA_Inv UK'!G165</f>
        <v>0</v>
      </c>
      <c r="H165" s="70">
        <f>'TRA_Inv EU28'!H165-'TRA_Inv UK'!H165</f>
        <v>0</v>
      </c>
      <c r="I165" s="70">
        <f>'TRA_Inv EU28'!I165-'TRA_Inv UK'!I165</f>
        <v>0</v>
      </c>
      <c r="J165" s="70">
        <f>'TRA_Inv EU28'!J165-'TRA_Inv UK'!J165</f>
        <v>0</v>
      </c>
      <c r="K165" s="70">
        <f>'TRA_Inv EU28'!K165-'TRA_Inv UK'!K165</f>
        <v>0</v>
      </c>
      <c r="L165" s="70">
        <f>'TRA_Inv EU28'!L165-'TRA_Inv UK'!L165</f>
        <v>0</v>
      </c>
      <c r="M165" s="70">
        <f>'TRA_Inv EU28'!M165-'TRA_Inv UK'!M165</f>
        <v>0</v>
      </c>
      <c r="N165" s="70">
        <f>'TRA_Inv EU28'!N165-'TRA_Inv UK'!N165</f>
        <v>0</v>
      </c>
      <c r="O165" s="70">
        <f>'TRA_Inv EU28'!O165-'TRA_Inv UK'!O165</f>
        <v>0</v>
      </c>
      <c r="P165" s="70">
        <f>'TRA_Inv EU28'!P165-'TRA_Inv UK'!P165</f>
        <v>0</v>
      </c>
      <c r="Q165" s="70">
        <f>'TRA_Inv EU28'!Q165-'TRA_Inv UK'!Q165</f>
        <v>0</v>
      </c>
      <c r="R165" s="70">
        <f>'TRA_Inv EU28'!R165-'TRA_Inv UK'!R165</f>
        <v>10</v>
      </c>
      <c r="S165" s="70">
        <f>'TRA_Inv EU28'!S165-'TRA_Inv UK'!S165</f>
        <v>15</v>
      </c>
      <c r="T165" s="70">
        <f>'TRA_Inv EU28'!T165-'TRA_Inv UK'!T165</f>
        <v>18</v>
      </c>
      <c r="U165" s="70">
        <f>'TRA_Inv EU28'!U165-'TRA_Inv UK'!U165</f>
        <v>22</v>
      </c>
      <c r="V165" s="70">
        <f>'TRA_Inv EU28'!V165-'TRA_Inv UK'!V165</f>
        <v>28</v>
      </c>
      <c r="W165" s="70">
        <f>'TRA_Inv EU28'!W165-'TRA_Inv UK'!W165</f>
        <v>35</v>
      </c>
      <c r="X165" s="70">
        <f>'TRA_Inv EU28'!X165-'TRA_Inv UK'!X165</f>
        <v>44</v>
      </c>
      <c r="Y165" s="70">
        <f>'TRA_Inv EU28'!Y165-'TRA_Inv UK'!Y165</f>
        <v>55</v>
      </c>
      <c r="Z165" s="70">
        <f>'TRA_Inv EU28'!Z165-'TRA_Inv UK'!Z165</f>
        <v>65</v>
      </c>
      <c r="AA165" s="70">
        <f>'TRA_Inv EU28'!AA165-'TRA_Inv UK'!AA165</f>
        <v>83</v>
      </c>
      <c r="AB165" s="70">
        <f>'TRA_Inv EU28'!AB165-'TRA_Inv UK'!AB165</f>
        <v>99</v>
      </c>
      <c r="AC165" s="70">
        <f>'TRA_Inv EU28'!AC165-'TRA_Inv UK'!AC165</f>
        <v>121</v>
      </c>
      <c r="AD165" s="70">
        <f>'TRA_Inv EU28'!AD165-'TRA_Inv UK'!AD165</f>
        <v>148</v>
      </c>
      <c r="AE165" s="70">
        <f>'TRA_Inv EU28'!AE165-'TRA_Inv UK'!AE165</f>
        <v>180</v>
      </c>
      <c r="AF165" s="70">
        <f>'TRA_Inv EU28'!AF165-'TRA_Inv UK'!AF165</f>
        <v>217</v>
      </c>
      <c r="AG165" s="70">
        <f>'TRA_Inv EU28'!AG165-'TRA_Inv UK'!AG165</f>
        <v>264</v>
      </c>
      <c r="AH165" s="70">
        <f>'TRA_Inv EU28'!AH165-'TRA_Inv UK'!AH165</f>
        <v>316</v>
      </c>
      <c r="AI165" s="70">
        <f>'TRA_Inv EU28'!AI165-'TRA_Inv UK'!AI165</f>
        <v>376</v>
      </c>
      <c r="AJ165" s="70">
        <f>'TRA_Inv EU28'!AJ165-'TRA_Inv UK'!AJ165</f>
        <v>453</v>
      </c>
      <c r="AK165" s="70">
        <f>'TRA_Inv EU28'!AK165-'TRA_Inv UK'!AK165</f>
        <v>543</v>
      </c>
      <c r="AL165" s="70">
        <f>'TRA_Inv EU28'!AL165-'TRA_Inv UK'!AL165</f>
        <v>653</v>
      </c>
      <c r="AM165" s="70">
        <f>'TRA_Inv EU28'!AM165-'TRA_Inv UK'!AM165</f>
        <v>782</v>
      </c>
      <c r="AN165" s="70">
        <f>'TRA_Inv EU28'!AN165-'TRA_Inv UK'!AN165</f>
        <v>939</v>
      </c>
      <c r="AO165" s="70">
        <f>'TRA_Inv EU28'!AO165-'TRA_Inv UK'!AO165</f>
        <v>1123</v>
      </c>
      <c r="AP165" s="70">
        <f>'TRA_Inv EU28'!AP165-'TRA_Inv UK'!AP165</f>
        <v>1343</v>
      </c>
      <c r="AQ165" s="70">
        <f>'TRA_Inv EU28'!AQ165-'TRA_Inv UK'!AQ165</f>
        <v>1597</v>
      </c>
      <c r="AR165" s="70">
        <f>'TRA_Inv EU28'!AR165-'TRA_Inv UK'!AR165</f>
        <v>1899</v>
      </c>
      <c r="AS165" s="70">
        <f>'TRA_Inv EU28'!AS165-'TRA_Inv UK'!AS165</f>
        <v>2248</v>
      </c>
      <c r="AT165" s="70">
        <f>'TRA_Inv EU28'!AT165-'TRA_Inv UK'!AT165</f>
        <v>2650</v>
      </c>
      <c r="AU165" s="70">
        <f>'TRA_Inv EU28'!AU165-'TRA_Inv UK'!AU165</f>
        <v>3109</v>
      </c>
      <c r="AV165" s="70">
        <f>'TRA_Inv EU28'!AV165-'TRA_Inv UK'!AV165</f>
        <v>3633</v>
      </c>
      <c r="AW165" s="70">
        <f>'TRA_Inv EU28'!AW165-'TRA_Inv UK'!AW165</f>
        <v>4225</v>
      </c>
      <c r="AX165" s="70">
        <f>'TRA_Inv EU28'!AX165-'TRA_Inv UK'!AX165</f>
        <v>4894</v>
      </c>
      <c r="AY165" s="70">
        <f>'TRA_Inv EU28'!AY165-'TRA_Inv UK'!AY165</f>
        <v>5642</v>
      </c>
      <c r="AZ165" s="70">
        <f>'TRA_Inv EU28'!AZ165-'TRA_Inv UK'!AZ165</f>
        <v>6495</v>
      </c>
    </row>
    <row r="166" spans="1:52" x14ac:dyDescent="0.35">
      <c r="A166" s="69" t="s">
        <v>892</v>
      </c>
      <c r="B166" s="70"/>
      <c r="C166" s="70">
        <f>'TRA_Inv EU28'!C166-'TRA_Inv UK'!C166</f>
        <v>0</v>
      </c>
      <c r="D166" s="70">
        <f>'TRA_Inv EU28'!D166-'TRA_Inv UK'!D166</f>
        <v>0</v>
      </c>
      <c r="E166" s="70">
        <f>'TRA_Inv EU28'!E166-'TRA_Inv UK'!E166</f>
        <v>0</v>
      </c>
      <c r="F166" s="70">
        <f>'TRA_Inv EU28'!F166-'TRA_Inv UK'!F166</f>
        <v>0</v>
      </c>
      <c r="G166" s="70">
        <f>'TRA_Inv EU28'!G166-'TRA_Inv UK'!G166</f>
        <v>0</v>
      </c>
      <c r="H166" s="70">
        <f>'TRA_Inv EU28'!H166-'TRA_Inv UK'!H166</f>
        <v>0</v>
      </c>
      <c r="I166" s="70">
        <f>'TRA_Inv EU28'!I166-'TRA_Inv UK'!I166</f>
        <v>0</v>
      </c>
      <c r="J166" s="70">
        <f>'TRA_Inv EU28'!J166-'TRA_Inv UK'!J166</f>
        <v>0</v>
      </c>
      <c r="K166" s="70">
        <f>'TRA_Inv EU28'!K166-'TRA_Inv UK'!K166</f>
        <v>0</v>
      </c>
      <c r="L166" s="70">
        <f>'TRA_Inv EU28'!L166-'TRA_Inv UK'!L166</f>
        <v>0</v>
      </c>
      <c r="M166" s="70">
        <f>'TRA_Inv EU28'!M166-'TRA_Inv UK'!M166</f>
        <v>0</v>
      </c>
      <c r="N166" s="70">
        <f>'TRA_Inv EU28'!N166-'TRA_Inv UK'!N166</f>
        <v>0</v>
      </c>
      <c r="O166" s="70">
        <f>'TRA_Inv EU28'!O166-'TRA_Inv UK'!O166</f>
        <v>0</v>
      </c>
      <c r="P166" s="70">
        <f>'TRA_Inv EU28'!P166-'TRA_Inv UK'!P166</f>
        <v>0</v>
      </c>
      <c r="Q166" s="70">
        <f>'TRA_Inv EU28'!Q166-'TRA_Inv UK'!Q166</f>
        <v>0</v>
      </c>
      <c r="R166" s="70">
        <f>'TRA_Inv EU28'!R166-'TRA_Inv UK'!R166</f>
        <v>0</v>
      </c>
      <c r="S166" s="70">
        <f>'TRA_Inv EU28'!S166-'TRA_Inv UK'!S166</f>
        <v>0</v>
      </c>
      <c r="T166" s="70">
        <f>'TRA_Inv EU28'!T166-'TRA_Inv UK'!T166</f>
        <v>0</v>
      </c>
      <c r="U166" s="70">
        <f>'TRA_Inv EU28'!U166-'TRA_Inv UK'!U166</f>
        <v>0</v>
      </c>
      <c r="V166" s="70">
        <f>'TRA_Inv EU28'!V166-'TRA_Inv UK'!V166</f>
        <v>1</v>
      </c>
      <c r="W166" s="70">
        <f>'TRA_Inv EU28'!W166-'TRA_Inv UK'!W166</f>
        <v>2</v>
      </c>
      <c r="X166" s="70">
        <f>'TRA_Inv EU28'!X166-'TRA_Inv UK'!X166</f>
        <v>2</v>
      </c>
      <c r="Y166" s="70">
        <f>'TRA_Inv EU28'!Y166-'TRA_Inv UK'!Y166</f>
        <v>2</v>
      </c>
      <c r="Z166" s="70">
        <f>'TRA_Inv EU28'!Z166-'TRA_Inv UK'!Z166</f>
        <v>5</v>
      </c>
      <c r="AA166" s="70">
        <f>'TRA_Inv EU28'!AA166-'TRA_Inv UK'!AA166</f>
        <v>7</v>
      </c>
      <c r="AB166" s="70">
        <f>'TRA_Inv EU28'!AB166-'TRA_Inv UK'!AB166</f>
        <v>13</v>
      </c>
      <c r="AC166" s="70">
        <f>'TRA_Inv EU28'!AC166-'TRA_Inv UK'!AC166</f>
        <v>17</v>
      </c>
      <c r="AD166" s="70">
        <f>'TRA_Inv EU28'!AD166-'TRA_Inv UK'!AD166</f>
        <v>23</v>
      </c>
      <c r="AE166" s="70">
        <f>'TRA_Inv EU28'!AE166-'TRA_Inv UK'!AE166</f>
        <v>34</v>
      </c>
      <c r="AF166" s="70">
        <f>'TRA_Inv EU28'!AF166-'TRA_Inv UK'!AF166</f>
        <v>44</v>
      </c>
      <c r="AG166" s="70">
        <f>'TRA_Inv EU28'!AG166-'TRA_Inv UK'!AG166</f>
        <v>60</v>
      </c>
      <c r="AH166" s="70">
        <f>'TRA_Inv EU28'!AH166-'TRA_Inv UK'!AH166</f>
        <v>84</v>
      </c>
      <c r="AI166" s="70">
        <f>'TRA_Inv EU28'!AI166-'TRA_Inv UK'!AI166</f>
        <v>111</v>
      </c>
      <c r="AJ166" s="70">
        <f>'TRA_Inv EU28'!AJ166-'TRA_Inv UK'!AJ166</f>
        <v>152</v>
      </c>
      <c r="AK166" s="70">
        <f>'TRA_Inv EU28'!AK166-'TRA_Inv UK'!AK166</f>
        <v>202</v>
      </c>
      <c r="AL166" s="70">
        <f>'TRA_Inv EU28'!AL166-'TRA_Inv UK'!AL166</f>
        <v>266</v>
      </c>
      <c r="AM166" s="70">
        <f>'TRA_Inv EU28'!AM166-'TRA_Inv UK'!AM166</f>
        <v>353</v>
      </c>
      <c r="AN166" s="70">
        <f>'TRA_Inv EU28'!AN166-'TRA_Inv UK'!AN166</f>
        <v>465</v>
      </c>
      <c r="AO166" s="70">
        <f>'TRA_Inv EU28'!AO166-'TRA_Inv UK'!AO166</f>
        <v>615</v>
      </c>
      <c r="AP166" s="70">
        <f>'TRA_Inv EU28'!AP166-'TRA_Inv UK'!AP166</f>
        <v>801</v>
      </c>
      <c r="AQ166" s="70">
        <f>'TRA_Inv EU28'!AQ166-'TRA_Inv UK'!AQ166</f>
        <v>1040</v>
      </c>
      <c r="AR166" s="70">
        <f>'TRA_Inv EU28'!AR166-'TRA_Inv UK'!AR166</f>
        <v>1334</v>
      </c>
      <c r="AS166" s="70">
        <f>'TRA_Inv EU28'!AS166-'TRA_Inv UK'!AS166</f>
        <v>1713</v>
      </c>
      <c r="AT166" s="70">
        <f>'TRA_Inv EU28'!AT166-'TRA_Inv UK'!AT166</f>
        <v>2170</v>
      </c>
      <c r="AU166" s="70">
        <f>'TRA_Inv EU28'!AU166-'TRA_Inv UK'!AU166</f>
        <v>2737</v>
      </c>
      <c r="AV166" s="70">
        <f>'TRA_Inv EU28'!AV166-'TRA_Inv UK'!AV166</f>
        <v>3408</v>
      </c>
      <c r="AW166" s="70">
        <f>'TRA_Inv EU28'!AW166-'TRA_Inv UK'!AW166</f>
        <v>4213</v>
      </c>
      <c r="AX166" s="70">
        <f>'TRA_Inv EU28'!AX166-'TRA_Inv UK'!AX166</f>
        <v>5143</v>
      </c>
      <c r="AY166" s="70">
        <f>'TRA_Inv EU28'!AY166-'TRA_Inv UK'!AY166</f>
        <v>6231</v>
      </c>
      <c r="AZ166" s="70">
        <f>'TRA_Inv EU28'!AZ166-'TRA_Inv UK'!AZ166</f>
        <v>7409</v>
      </c>
    </row>
    <row r="167" spans="1:52" hidden="1" x14ac:dyDescent="0.35">
      <c r="A167" s="67"/>
      <c r="B167" s="68"/>
      <c r="C167" s="68">
        <f>'TRA_Inv EU28'!C167-'TRA_Inv UK'!C167</f>
        <v>0</v>
      </c>
      <c r="D167" s="68">
        <f>'TRA_Inv EU28'!D167-'TRA_Inv UK'!D167</f>
        <v>0</v>
      </c>
      <c r="E167" s="68">
        <f>'TRA_Inv EU28'!E167-'TRA_Inv UK'!E167</f>
        <v>0</v>
      </c>
      <c r="F167" s="68">
        <f>'TRA_Inv EU28'!F167-'TRA_Inv UK'!F167</f>
        <v>0</v>
      </c>
      <c r="G167" s="68">
        <f>'TRA_Inv EU28'!G167-'TRA_Inv UK'!G167</f>
        <v>0</v>
      </c>
      <c r="H167" s="68">
        <f>'TRA_Inv EU28'!H167-'TRA_Inv UK'!H167</f>
        <v>0</v>
      </c>
      <c r="I167" s="68">
        <f>'TRA_Inv EU28'!I167-'TRA_Inv UK'!I167</f>
        <v>0</v>
      </c>
      <c r="J167" s="68">
        <f>'TRA_Inv EU28'!J167-'TRA_Inv UK'!J167</f>
        <v>0</v>
      </c>
      <c r="K167" s="68">
        <f>'TRA_Inv EU28'!K167-'TRA_Inv UK'!K167</f>
        <v>0</v>
      </c>
      <c r="L167" s="68">
        <f>'TRA_Inv EU28'!L167-'TRA_Inv UK'!L167</f>
        <v>0</v>
      </c>
      <c r="M167" s="68">
        <f>'TRA_Inv EU28'!M167-'TRA_Inv UK'!M167</f>
        <v>0</v>
      </c>
      <c r="N167" s="68">
        <f>'TRA_Inv EU28'!N167-'TRA_Inv UK'!N167</f>
        <v>0</v>
      </c>
      <c r="O167" s="68">
        <f>'TRA_Inv EU28'!O167-'TRA_Inv UK'!O167</f>
        <v>0</v>
      </c>
      <c r="P167" s="68">
        <f>'TRA_Inv EU28'!P167-'TRA_Inv UK'!P167</f>
        <v>0</v>
      </c>
      <c r="Q167" s="68">
        <f>'TRA_Inv EU28'!Q167-'TRA_Inv UK'!Q167</f>
        <v>0</v>
      </c>
      <c r="R167" s="68">
        <f>'TRA_Inv EU28'!R167-'TRA_Inv UK'!R167</f>
        <v>0</v>
      </c>
      <c r="S167" s="68">
        <f>'TRA_Inv EU28'!S167-'TRA_Inv UK'!S167</f>
        <v>0</v>
      </c>
      <c r="T167" s="68">
        <f>'TRA_Inv EU28'!T167-'TRA_Inv UK'!T167</f>
        <v>0</v>
      </c>
      <c r="U167" s="68">
        <f>'TRA_Inv EU28'!U167-'TRA_Inv UK'!U167</f>
        <v>0</v>
      </c>
      <c r="V167" s="68">
        <f>'TRA_Inv EU28'!V167-'TRA_Inv UK'!V167</f>
        <v>0</v>
      </c>
      <c r="W167" s="68">
        <f>'TRA_Inv EU28'!W167-'TRA_Inv UK'!W167</f>
        <v>0</v>
      </c>
      <c r="X167" s="68">
        <f>'TRA_Inv EU28'!X167-'TRA_Inv UK'!X167</f>
        <v>0</v>
      </c>
      <c r="Y167" s="68">
        <f>'TRA_Inv EU28'!Y167-'TRA_Inv UK'!Y167</f>
        <v>0</v>
      </c>
      <c r="Z167" s="68">
        <f>'TRA_Inv EU28'!Z167-'TRA_Inv UK'!Z167</f>
        <v>0</v>
      </c>
      <c r="AA167" s="68">
        <f>'TRA_Inv EU28'!AA167-'TRA_Inv UK'!AA167</f>
        <v>0</v>
      </c>
      <c r="AB167" s="68">
        <f>'TRA_Inv EU28'!AB167-'TRA_Inv UK'!AB167</f>
        <v>0</v>
      </c>
      <c r="AC167" s="68">
        <f>'TRA_Inv EU28'!AC167-'TRA_Inv UK'!AC167</f>
        <v>0</v>
      </c>
      <c r="AD167" s="68">
        <f>'TRA_Inv EU28'!AD167-'TRA_Inv UK'!AD167</f>
        <v>0</v>
      </c>
      <c r="AE167" s="68">
        <f>'TRA_Inv EU28'!AE167-'TRA_Inv UK'!AE167</f>
        <v>0</v>
      </c>
      <c r="AF167" s="68">
        <f>'TRA_Inv EU28'!AF167-'TRA_Inv UK'!AF167</f>
        <v>0</v>
      </c>
      <c r="AG167" s="68">
        <f>'TRA_Inv EU28'!AG167-'TRA_Inv UK'!AG167</f>
        <v>0</v>
      </c>
      <c r="AH167" s="68">
        <f>'TRA_Inv EU28'!AH167-'TRA_Inv UK'!AH167</f>
        <v>0</v>
      </c>
      <c r="AI167" s="68">
        <f>'TRA_Inv EU28'!AI167-'TRA_Inv UK'!AI167</f>
        <v>0</v>
      </c>
      <c r="AJ167" s="68">
        <f>'TRA_Inv EU28'!AJ167-'TRA_Inv UK'!AJ167</f>
        <v>0</v>
      </c>
      <c r="AK167" s="68">
        <f>'TRA_Inv EU28'!AK167-'TRA_Inv UK'!AK167</f>
        <v>0</v>
      </c>
      <c r="AL167" s="68">
        <f>'TRA_Inv EU28'!AL167-'TRA_Inv UK'!AL167</f>
        <v>0</v>
      </c>
      <c r="AM167" s="68">
        <f>'TRA_Inv EU28'!AM167-'TRA_Inv UK'!AM167</f>
        <v>0</v>
      </c>
      <c r="AN167" s="68">
        <f>'TRA_Inv EU28'!AN167-'TRA_Inv UK'!AN167</f>
        <v>0</v>
      </c>
      <c r="AO167" s="68">
        <f>'TRA_Inv EU28'!AO167-'TRA_Inv UK'!AO167</f>
        <v>0</v>
      </c>
      <c r="AP167" s="68">
        <f>'TRA_Inv EU28'!AP167-'TRA_Inv UK'!AP167</f>
        <v>0</v>
      </c>
      <c r="AQ167" s="68">
        <f>'TRA_Inv EU28'!AQ167-'TRA_Inv UK'!AQ167</f>
        <v>0</v>
      </c>
      <c r="AR167" s="68">
        <f>'TRA_Inv EU28'!AR167-'TRA_Inv UK'!AR167</f>
        <v>0</v>
      </c>
      <c r="AS167" s="68">
        <f>'TRA_Inv EU28'!AS167-'TRA_Inv UK'!AS167</f>
        <v>0</v>
      </c>
      <c r="AT167" s="68">
        <f>'TRA_Inv EU28'!AT167-'TRA_Inv UK'!AT167</f>
        <v>0</v>
      </c>
      <c r="AU167" s="68">
        <f>'TRA_Inv EU28'!AU167-'TRA_Inv UK'!AU167</f>
        <v>0</v>
      </c>
      <c r="AV167" s="68">
        <f>'TRA_Inv EU28'!AV167-'TRA_Inv UK'!AV167</f>
        <v>0</v>
      </c>
      <c r="AW167" s="68">
        <f>'TRA_Inv EU28'!AW167-'TRA_Inv UK'!AW167</f>
        <v>0</v>
      </c>
      <c r="AX167" s="68">
        <f>'TRA_Inv EU28'!AX167-'TRA_Inv UK'!AX167</f>
        <v>0</v>
      </c>
      <c r="AY167" s="68">
        <f>'TRA_Inv EU28'!AY167-'TRA_Inv UK'!AY167</f>
        <v>0</v>
      </c>
      <c r="AZ167" s="68">
        <f>'TRA_Inv EU28'!AZ167-'TRA_Inv UK'!AZ167</f>
        <v>0</v>
      </c>
    </row>
    <row r="168" spans="1:52" hidden="1" x14ac:dyDescent="0.35">
      <c r="A168" s="69"/>
      <c r="B168" s="70"/>
      <c r="C168" s="70">
        <f>'TRA_Inv EU28'!C168-'TRA_Inv UK'!C168</f>
        <v>0</v>
      </c>
      <c r="D168" s="70">
        <f>'TRA_Inv EU28'!D168-'TRA_Inv UK'!D168</f>
        <v>0</v>
      </c>
      <c r="E168" s="70">
        <f>'TRA_Inv EU28'!E168-'TRA_Inv UK'!E168</f>
        <v>0</v>
      </c>
      <c r="F168" s="70">
        <f>'TRA_Inv EU28'!F168-'TRA_Inv UK'!F168</f>
        <v>0</v>
      </c>
      <c r="G168" s="70">
        <f>'TRA_Inv EU28'!G168-'TRA_Inv UK'!G168</f>
        <v>0</v>
      </c>
      <c r="H168" s="70">
        <f>'TRA_Inv EU28'!H168-'TRA_Inv UK'!H168</f>
        <v>0</v>
      </c>
      <c r="I168" s="70">
        <f>'TRA_Inv EU28'!I168-'TRA_Inv UK'!I168</f>
        <v>0</v>
      </c>
      <c r="J168" s="70">
        <f>'TRA_Inv EU28'!J168-'TRA_Inv UK'!J168</f>
        <v>0</v>
      </c>
      <c r="K168" s="70">
        <f>'TRA_Inv EU28'!K168-'TRA_Inv UK'!K168</f>
        <v>0</v>
      </c>
      <c r="L168" s="70">
        <f>'TRA_Inv EU28'!L168-'TRA_Inv UK'!L168</f>
        <v>0</v>
      </c>
      <c r="M168" s="70">
        <f>'TRA_Inv EU28'!M168-'TRA_Inv UK'!M168</f>
        <v>0</v>
      </c>
      <c r="N168" s="70">
        <f>'TRA_Inv EU28'!N168-'TRA_Inv UK'!N168</f>
        <v>0</v>
      </c>
      <c r="O168" s="70">
        <f>'TRA_Inv EU28'!O168-'TRA_Inv UK'!O168</f>
        <v>0</v>
      </c>
      <c r="P168" s="70">
        <f>'TRA_Inv EU28'!P168-'TRA_Inv UK'!P168</f>
        <v>0</v>
      </c>
      <c r="Q168" s="70">
        <f>'TRA_Inv EU28'!Q168-'TRA_Inv UK'!Q168</f>
        <v>0</v>
      </c>
      <c r="R168" s="70">
        <f>'TRA_Inv EU28'!R168-'TRA_Inv UK'!R168</f>
        <v>0</v>
      </c>
      <c r="S168" s="70">
        <f>'TRA_Inv EU28'!S168-'TRA_Inv UK'!S168</f>
        <v>0</v>
      </c>
      <c r="T168" s="70">
        <f>'TRA_Inv EU28'!T168-'TRA_Inv UK'!T168</f>
        <v>0</v>
      </c>
      <c r="U168" s="70">
        <f>'TRA_Inv EU28'!U168-'TRA_Inv UK'!U168</f>
        <v>0</v>
      </c>
      <c r="V168" s="70">
        <f>'TRA_Inv EU28'!V168-'TRA_Inv UK'!V168</f>
        <v>0</v>
      </c>
      <c r="W168" s="70">
        <f>'TRA_Inv EU28'!W168-'TRA_Inv UK'!W168</f>
        <v>0</v>
      </c>
      <c r="X168" s="70">
        <f>'TRA_Inv EU28'!X168-'TRA_Inv UK'!X168</f>
        <v>0</v>
      </c>
      <c r="Y168" s="70">
        <f>'TRA_Inv EU28'!Y168-'TRA_Inv UK'!Y168</f>
        <v>0</v>
      </c>
      <c r="Z168" s="70">
        <f>'TRA_Inv EU28'!Z168-'TRA_Inv UK'!Z168</f>
        <v>0</v>
      </c>
      <c r="AA168" s="70">
        <f>'TRA_Inv EU28'!AA168-'TRA_Inv UK'!AA168</f>
        <v>0</v>
      </c>
      <c r="AB168" s="70">
        <f>'TRA_Inv EU28'!AB168-'TRA_Inv UK'!AB168</f>
        <v>0</v>
      </c>
      <c r="AC168" s="70">
        <f>'TRA_Inv EU28'!AC168-'TRA_Inv UK'!AC168</f>
        <v>0</v>
      </c>
      <c r="AD168" s="70">
        <f>'TRA_Inv EU28'!AD168-'TRA_Inv UK'!AD168</f>
        <v>0</v>
      </c>
      <c r="AE168" s="70">
        <f>'TRA_Inv EU28'!AE168-'TRA_Inv UK'!AE168</f>
        <v>0</v>
      </c>
      <c r="AF168" s="70">
        <f>'TRA_Inv EU28'!AF168-'TRA_Inv UK'!AF168</f>
        <v>0</v>
      </c>
      <c r="AG168" s="70">
        <f>'TRA_Inv EU28'!AG168-'TRA_Inv UK'!AG168</f>
        <v>0</v>
      </c>
      <c r="AH168" s="70">
        <f>'TRA_Inv EU28'!AH168-'TRA_Inv UK'!AH168</f>
        <v>0</v>
      </c>
      <c r="AI168" s="70">
        <f>'TRA_Inv EU28'!AI168-'TRA_Inv UK'!AI168</f>
        <v>0</v>
      </c>
      <c r="AJ168" s="70">
        <f>'TRA_Inv EU28'!AJ168-'TRA_Inv UK'!AJ168</f>
        <v>0</v>
      </c>
      <c r="AK168" s="70">
        <f>'TRA_Inv EU28'!AK168-'TRA_Inv UK'!AK168</f>
        <v>0</v>
      </c>
      <c r="AL168" s="70">
        <f>'TRA_Inv EU28'!AL168-'TRA_Inv UK'!AL168</f>
        <v>0</v>
      </c>
      <c r="AM168" s="70">
        <f>'TRA_Inv EU28'!AM168-'TRA_Inv UK'!AM168</f>
        <v>0</v>
      </c>
      <c r="AN168" s="70">
        <f>'TRA_Inv EU28'!AN168-'TRA_Inv UK'!AN168</f>
        <v>0</v>
      </c>
      <c r="AO168" s="70">
        <f>'TRA_Inv EU28'!AO168-'TRA_Inv UK'!AO168</f>
        <v>0</v>
      </c>
      <c r="AP168" s="70">
        <f>'TRA_Inv EU28'!AP168-'TRA_Inv UK'!AP168</f>
        <v>0</v>
      </c>
      <c r="AQ168" s="70">
        <f>'TRA_Inv EU28'!AQ168-'TRA_Inv UK'!AQ168</f>
        <v>0</v>
      </c>
      <c r="AR168" s="70">
        <f>'TRA_Inv EU28'!AR168-'TRA_Inv UK'!AR168</f>
        <v>0</v>
      </c>
      <c r="AS168" s="70">
        <f>'TRA_Inv EU28'!AS168-'TRA_Inv UK'!AS168</f>
        <v>0</v>
      </c>
      <c r="AT168" s="70">
        <f>'TRA_Inv EU28'!AT168-'TRA_Inv UK'!AT168</f>
        <v>0</v>
      </c>
      <c r="AU168" s="70">
        <f>'TRA_Inv EU28'!AU168-'TRA_Inv UK'!AU168</f>
        <v>0</v>
      </c>
      <c r="AV168" s="70">
        <f>'TRA_Inv EU28'!AV168-'TRA_Inv UK'!AV168</f>
        <v>0</v>
      </c>
      <c r="AW168" s="70">
        <f>'TRA_Inv EU28'!AW168-'TRA_Inv UK'!AW168</f>
        <v>0</v>
      </c>
      <c r="AX168" s="70">
        <f>'TRA_Inv EU28'!AX168-'TRA_Inv UK'!AX168</f>
        <v>0</v>
      </c>
      <c r="AY168" s="70">
        <f>'TRA_Inv EU28'!AY168-'TRA_Inv UK'!AY168</f>
        <v>0</v>
      </c>
      <c r="AZ168" s="70">
        <f>'TRA_Inv EU28'!AZ168-'TRA_Inv UK'!AZ168</f>
        <v>0</v>
      </c>
    </row>
    <row r="169" spans="1:52" hidden="1" x14ac:dyDescent="0.35">
      <c r="A169" s="69"/>
      <c r="B169" s="70"/>
      <c r="C169" s="70">
        <f>'TRA_Inv EU28'!C169-'TRA_Inv UK'!C169</f>
        <v>0</v>
      </c>
      <c r="D169" s="70">
        <f>'TRA_Inv EU28'!D169-'TRA_Inv UK'!D169</f>
        <v>0</v>
      </c>
      <c r="E169" s="70">
        <f>'TRA_Inv EU28'!E169-'TRA_Inv UK'!E169</f>
        <v>0</v>
      </c>
      <c r="F169" s="70">
        <f>'TRA_Inv EU28'!F169-'TRA_Inv UK'!F169</f>
        <v>0</v>
      </c>
      <c r="G169" s="70">
        <f>'TRA_Inv EU28'!G169-'TRA_Inv UK'!G169</f>
        <v>0</v>
      </c>
      <c r="H169" s="70">
        <f>'TRA_Inv EU28'!H169-'TRA_Inv UK'!H169</f>
        <v>0</v>
      </c>
      <c r="I169" s="70">
        <f>'TRA_Inv EU28'!I169-'TRA_Inv UK'!I169</f>
        <v>0</v>
      </c>
      <c r="J169" s="70">
        <f>'TRA_Inv EU28'!J169-'TRA_Inv UK'!J169</f>
        <v>0</v>
      </c>
      <c r="K169" s="70">
        <f>'TRA_Inv EU28'!K169-'TRA_Inv UK'!K169</f>
        <v>0</v>
      </c>
      <c r="L169" s="70">
        <f>'TRA_Inv EU28'!L169-'TRA_Inv UK'!L169</f>
        <v>0</v>
      </c>
      <c r="M169" s="70">
        <f>'TRA_Inv EU28'!M169-'TRA_Inv UK'!M169</f>
        <v>0</v>
      </c>
      <c r="N169" s="70">
        <f>'TRA_Inv EU28'!N169-'TRA_Inv UK'!N169</f>
        <v>0</v>
      </c>
      <c r="O169" s="70">
        <f>'TRA_Inv EU28'!O169-'TRA_Inv UK'!O169</f>
        <v>0</v>
      </c>
      <c r="P169" s="70">
        <f>'TRA_Inv EU28'!P169-'TRA_Inv UK'!P169</f>
        <v>0</v>
      </c>
      <c r="Q169" s="70">
        <f>'TRA_Inv EU28'!Q169-'TRA_Inv UK'!Q169</f>
        <v>0</v>
      </c>
      <c r="R169" s="70">
        <f>'TRA_Inv EU28'!R169-'TRA_Inv UK'!R169</f>
        <v>0</v>
      </c>
      <c r="S169" s="70">
        <f>'TRA_Inv EU28'!S169-'TRA_Inv UK'!S169</f>
        <v>0</v>
      </c>
      <c r="T169" s="70">
        <f>'TRA_Inv EU28'!T169-'TRA_Inv UK'!T169</f>
        <v>0</v>
      </c>
      <c r="U169" s="70">
        <f>'TRA_Inv EU28'!U169-'TRA_Inv UK'!U169</f>
        <v>0</v>
      </c>
      <c r="V169" s="70">
        <f>'TRA_Inv EU28'!V169-'TRA_Inv UK'!V169</f>
        <v>0</v>
      </c>
      <c r="W169" s="70">
        <f>'TRA_Inv EU28'!W169-'TRA_Inv UK'!W169</f>
        <v>0</v>
      </c>
      <c r="X169" s="70">
        <f>'TRA_Inv EU28'!X169-'TRA_Inv UK'!X169</f>
        <v>0</v>
      </c>
      <c r="Y169" s="70">
        <f>'TRA_Inv EU28'!Y169-'TRA_Inv UK'!Y169</f>
        <v>0</v>
      </c>
      <c r="Z169" s="70">
        <f>'TRA_Inv EU28'!Z169-'TRA_Inv UK'!Z169</f>
        <v>0</v>
      </c>
      <c r="AA169" s="70">
        <f>'TRA_Inv EU28'!AA169-'TRA_Inv UK'!AA169</f>
        <v>0</v>
      </c>
      <c r="AB169" s="70">
        <f>'TRA_Inv EU28'!AB169-'TRA_Inv UK'!AB169</f>
        <v>0</v>
      </c>
      <c r="AC169" s="70">
        <f>'TRA_Inv EU28'!AC169-'TRA_Inv UK'!AC169</f>
        <v>0</v>
      </c>
      <c r="AD169" s="70">
        <f>'TRA_Inv EU28'!AD169-'TRA_Inv UK'!AD169</f>
        <v>0</v>
      </c>
      <c r="AE169" s="70">
        <f>'TRA_Inv EU28'!AE169-'TRA_Inv UK'!AE169</f>
        <v>0</v>
      </c>
      <c r="AF169" s="70">
        <f>'TRA_Inv EU28'!AF169-'TRA_Inv UK'!AF169</f>
        <v>0</v>
      </c>
      <c r="AG169" s="70">
        <f>'TRA_Inv EU28'!AG169-'TRA_Inv UK'!AG169</f>
        <v>0</v>
      </c>
      <c r="AH169" s="70">
        <f>'TRA_Inv EU28'!AH169-'TRA_Inv UK'!AH169</f>
        <v>0</v>
      </c>
      <c r="AI169" s="70">
        <f>'TRA_Inv EU28'!AI169-'TRA_Inv UK'!AI169</f>
        <v>0</v>
      </c>
      <c r="AJ169" s="70">
        <f>'TRA_Inv EU28'!AJ169-'TRA_Inv UK'!AJ169</f>
        <v>0</v>
      </c>
      <c r="AK169" s="70">
        <f>'TRA_Inv EU28'!AK169-'TRA_Inv UK'!AK169</f>
        <v>0</v>
      </c>
      <c r="AL169" s="70">
        <f>'TRA_Inv EU28'!AL169-'TRA_Inv UK'!AL169</f>
        <v>0</v>
      </c>
      <c r="AM169" s="70">
        <f>'TRA_Inv EU28'!AM169-'TRA_Inv UK'!AM169</f>
        <v>0</v>
      </c>
      <c r="AN169" s="70">
        <f>'TRA_Inv EU28'!AN169-'TRA_Inv UK'!AN169</f>
        <v>0</v>
      </c>
      <c r="AO169" s="70">
        <f>'TRA_Inv EU28'!AO169-'TRA_Inv UK'!AO169</f>
        <v>0</v>
      </c>
      <c r="AP169" s="70">
        <f>'TRA_Inv EU28'!AP169-'TRA_Inv UK'!AP169</f>
        <v>0</v>
      </c>
      <c r="AQ169" s="70">
        <f>'TRA_Inv EU28'!AQ169-'TRA_Inv UK'!AQ169</f>
        <v>0</v>
      </c>
      <c r="AR169" s="70">
        <f>'TRA_Inv EU28'!AR169-'TRA_Inv UK'!AR169</f>
        <v>0</v>
      </c>
      <c r="AS169" s="70">
        <f>'TRA_Inv EU28'!AS169-'TRA_Inv UK'!AS169</f>
        <v>0</v>
      </c>
      <c r="AT169" s="70">
        <f>'TRA_Inv EU28'!AT169-'TRA_Inv UK'!AT169</f>
        <v>0</v>
      </c>
      <c r="AU169" s="70">
        <f>'TRA_Inv EU28'!AU169-'TRA_Inv UK'!AU169</f>
        <v>0</v>
      </c>
      <c r="AV169" s="70">
        <f>'TRA_Inv EU28'!AV169-'TRA_Inv UK'!AV169</f>
        <v>0</v>
      </c>
      <c r="AW169" s="70">
        <f>'TRA_Inv EU28'!AW169-'TRA_Inv UK'!AW169</f>
        <v>0</v>
      </c>
      <c r="AX169" s="70">
        <f>'TRA_Inv EU28'!AX169-'TRA_Inv UK'!AX169</f>
        <v>0</v>
      </c>
      <c r="AY169" s="70">
        <f>'TRA_Inv EU28'!AY169-'TRA_Inv UK'!AY169</f>
        <v>0</v>
      </c>
      <c r="AZ169" s="70">
        <f>'TRA_Inv EU28'!AZ169-'TRA_Inv UK'!AZ169</f>
        <v>0</v>
      </c>
    </row>
    <row r="170" spans="1:52" hidden="1" x14ac:dyDescent="0.35">
      <c r="A170" s="69"/>
      <c r="B170" s="70"/>
      <c r="C170" s="70">
        <f>'TRA_Inv EU28'!C170-'TRA_Inv UK'!C170</f>
        <v>0</v>
      </c>
      <c r="D170" s="70">
        <f>'TRA_Inv EU28'!D170-'TRA_Inv UK'!D170</f>
        <v>0</v>
      </c>
      <c r="E170" s="70">
        <f>'TRA_Inv EU28'!E170-'TRA_Inv UK'!E170</f>
        <v>0</v>
      </c>
      <c r="F170" s="70">
        <f>'TRA_Inv EU28'!F170-'TRA_Inv UK'!F170</f>
        <v>0</v>
      </c>
      <c r="G170" s="70">
        <f>'TRA_Inv EU28'!G170-'TRA_Inv UK'!G170</f>
        <v>0</v>
      </c>
      <c r="H170" s="70">
        <f>'TRA_Inv EU28'!H170-'TRA_Inv UK'!H170</f>
        <v>0</v>
      </c>
      <c r="I170" s="70">
        <f>'TRA_Inv EU28'!I170-'TRA_Inv UK'!I170</f>
        <v>0</v>
      </c>
      <c r="J170" s="70">
        <f>'TRA_Inv EU28'!J170-'TRA_Inv UK'!J170</f>
        <v>0</v>
      </c>
      <c r="K170" s="70">
        <f>'TRA_Inv EU28'!K170-'TRA_Inv UK'!K170</f>
        <v>0</v>
      </c>
      <c r="L170" s="70">
        <f>'TRA_Inv EU28'!L170-'TRA_Inv UK'!L170</f>
        <v>0</v>
      </c>
      <c r="M170" s="70">
        <f>'TRA_Inv EU28'!M170-'TRA_Inv UK'!M170</f>
        <v>0</v>
      </c>
      <c r="N170" s="70">
        <f>'TRA_Inv EU28'!N170-'TRA_Inv UK'!N170</f>
        <v>0</v>
      </c>
      <c r="O170" s="70">
        <f>'TRA_Inv EU28'!O170-'TRA_Inv UK'!O170</f>
        <v>0</v>
      </c>
      <c r="P170" s="70">
        <f>'TRA_Inv EU28'!P170-'TRA_Inv UK'!P170</f>
        <v>0</v>
      </c>
      <c r="Q170" s="70">
        <f>'TRA_Inv EU28'!Q170-'TRA_Inv UK'!Q170</f>
        <v>0</v>
      </c>
      <c r="R170" s="70">
        <f>'TRA_Inv EU28'!R170-'TRA_Inv UK'!R170</f>
        <v>0</v>
      </c>
      <c r="S170" s="70">
        <f>'TRA_Inv EU28'!S170-'TRA_Inv UK'!S170</f>
        <v>0</v>
      </c>
      <c r="T170" s="70">
        <f>'TRA_Inv EU28'!T170-'TRA_Inv UK'!T170</f>
        <v>0</v>
      </c>
      <c r="U170" s="70">
        <f>'TRA_Inv EU28'!U170-'TRA_Inv UK'!U170</f>
        <v>0</v>
      </c>
      <c r="V170" s="70">
        <f>'TRA_Inv EU28'!V170-'TRA_Inv UK'!V170</f>
        <v>0</v>
      </c>
      <c r="W170" s="70">
        <f>'TRA_Inv EU28'!W170-'TRA_Inv UK'!W170</f>
        <v>0</v>
      </c>
      <c r="X170" s="70">
        <f>'TRA_Inv EU28'!X170-'TRA_Inv UK'!X170</f>
        <v>0</v>
      </c>
      <c r="Y170" s="70">
        <f>'TRA_Inv EU28'!Y170-'TRA_Inv UK'!Y170</f>
        <v>0</v>
      </c>
      <c r="Z170" s="70">
        <f>'TRA_Inv EU28'!Z170-'TRA_Inv UK'!Z170</f>
        <v>0</v>
      </c>
      <c r="AA170" s="70">
        <f>'TRA_Inv EU28'!AA170-'TRA_Inv UK'!AA170</f>
        <v>0</v>
      </c>
      <c r="AB170" s="70">
        <f>'TRA_Inv EU28'!AB170-'TRA_Inv UK'!AB170</f>
        <v>0</v>
      </c>
      <c r="AC170" s="70">
        <f>'TRA_Inv EU28'!AC170-'TRA_Inv UK'!AC170</f>
        <v>0</v>
      </c>
      <c r="AD170" s="70">
        <f>'TRA_Inv EU28'!AD170-'TRA_Inv UK'!AD170</f>
        <v>0</v>
      </c>
      <c r="AE170" s="70">
        <f>'TRA_Inv EU28'!AE170-'TRA_Inv UK'!AE170</f>
        <v>0</v>
      </c>
      <c r="AF170" s="70">
        <f>'TRA_Inv EU28'!AF170-'TRA_Inv UK'!AF170</f>
        <v>0</v>
      </c>
      <c r="AG170" s="70">
        <f>'TRA_Inv EU28'!AG170-'TRA_Inv UK'!AG170</f>
        <v>0</v>
      </c>
      <c r="AH170" s="70">
        <f>'TRA_Inv EU28'!AH170-'TRA_Inv UK'!AH170</f>
        <v>0</v>
      </c>
      <c r="AI170" s="70">
        <f>'TRA_Inv EU28'!AI170-'TRA_Inv UK'!AI170</f>
        <v>0</v>
      </c>
      <c r="AJ170" s="70">
        <f>'TRA_Inv EU28'!AJ170-'TRA_Inv UK'!AJ170</f>
        <v>0</v>
      </c>
      <c r="AK170" s="70">
        <f>'TRA_Inv EU28'!AK170-'TRA_Inv UK'!AK170</f>
        <v>0</v>
      </c>
      <c r="AL170" s="70">
        <f>'TRA_Inv EU28'!AL170-'TRA_Inv UK'!AL170</f>
        <v>0</v>
      </c>
      <c r="AM170" s="70">
        <f>'TRA_Inv EU28'!AM170-'TRA_Inv UK'!AM170</f>
        <v>0</v>
      </c>
      <c r="AN170" s="70">
        <f>'TRA_Inv EU28'!AN170-'TRA_Inv UK'!AN170</f>
        <v>0</v>
      </c>
      <c r="AO170" s="70">
        <f>'TRA_Inv EU28'!AO170-'TRA_Inv UK'!AO170</f>
        <v>0</v>
      </c>
      <c r="AP170" s="70">
        <f>'TRA_Inv EU28'!AP170-'TRA_Inv UK'!AP170</f>
        <v>0</v>
      </c>
      <c r="AQ170" s="70">
        <f>'TRA_Inv EU28'!AQ170-'TRA_Inv UK'!AQ170</f>
        <v>0</v>
      </c>
      <c r="AR170" s="70">
        <f>'TRA_Inv EU28'!AR170-'TRA_Inv UK'!AR170</f>
        <v>0</v>
      </c>
      <c r="AS170" s="70">
        <f>'TRA_Inv EU28'!AS170-'TRA_Inv UK'!AS170</f>
        <v>0</v>
      </c>
      <c r="AT170" s="70">
        <f>'TRA_Inv EU28'!AT170-'TRA_Inv UK'!AT170</f>
        <v>0</v>
      </c>
      <c r="AU170" s="70">
        <f>'TRA_Inv EU28'!AU170-'TRA_Inv UK'!AU170</f>
        <v>0</v>
      </c>
      <c r="AV170" s="70">
        <f>'TRA_Inv EU28'!AV170-'TRA_Inv UK'!AV170</f>
        <v>0</v>
      </c>
      <c r="AW170" s="70">
        <f>'TRA_Inv EU28'!AW170-'TRA_Inv UK'!AW170</f>
        <v>0</v>
      </c>
      <c r="AX170" s="70">
        <f>'TRA_Inv EU28'!AX170-'TRA_Inv UK'!AX170</f>
        <v>0</v>
      </c>
      <c r="AY170" s="70">
        <f>'TRA_Inv EU28'!AY170-'TRA_Inv UK'!AY170</f>
        <v>0</v>
      </c>
      <c r="AZ170" s="70">
        <f>'TRA_Inv EU28'!AZ170-'TRA_Inv UK'!AZ170</f>
        <v>0</v>
      </c>
    </row>
    <row r="171" spans="1:52" hidden="1" x14ac:dyDescent="0.35">
      <c r="A171" s="69"/>
      <c r="B171" s="70"/>
      <c r="C171" s="70">
        <f>'TRA_Inv EU28'!C171-'TRA_Inv UK'!C171</f>
        <v>0</v>
      </c>
      <c r="D171" s="70">
        <f>'TRA_Inv EU28'!D171-'TRA_Inv UK'!D171</f>
        <v>0</v>
      </c>
      <c r="E171" s="70">
        <f>'TRA_Inv EU28'!E171-'TRA_Inv UK'!E171</f>
        <v>0</v>
      </c>
      <c r="F171" s="70">
        <f>'TRA_Inv EU28'!F171-'TRA_Inv UK'!F171</f>
        <v>0</v>
      </c>
      <c r="G171" s="70">
        <f>'TRA_Inv EU28'!G171-'TRA_Inv UK'!G171</f>
        <v>0</v>
      </c>
      <c r="H171" s="70">
        <f>'TRA_Inv EU28'!H171-'TRA_Inv UK'!H171</f>
        <v>0</v>
      </c>
      <c r="I171" s="70">
        <f>'TRA_Inv EU28'!I171-'TRA_Inv UK'!I171</f>
        <v>0</v>
      </c>
      <c r="J171" s="70">
        <f>'TRA_Inv EU28'!J171-'TRA_Inv UK'!J171</f>
        <v>0</v>
      </c>
      <c r="K171" s="70">
        <f>'TRA_Inv EU28'!K171-'TRA_Inv UK'!K171</f>
        <v>0</v>
      </c>
      <c r="L171" s="70">
        <f>'TRA_Inv EU28'!L171-'TRA_Inv UK'!L171</f>
        <v>0</v>
      </c>
      <c r="M171" s="70">
        <f>'TRA_Inv EU28'!M171-'TRA_Inv UK'!M171</f>
        <v>0</v>
      </c>
      <c r="N171" s="70">
        <f>'TRA_Inv EU28'!N171-'TRA_Inv UK'!N171</f>
        <v>0</v>
      </c>
      <c r="O171" s="70">
        <f>'TRA_Inv EU28'!O171-'TRA_Inv UK'!O171</f>
        <v>0</v>
      </c>
      <c r="P171" s="70">
        <f>'TRA_Inv EU28'!P171-'TRA_Inv UK'!P171</f>
        <v>0</v>
      </c>
      <c r="Q171" s="70">
        <f>'TRA_Inv EU28'!Q171-'TRA_Inv UK'!Q171</f>
        <v>0</v>
      </c>
      <c r="R171" s="70">
        <f>'TRA_Inv EU28'!R171-'TRA_Inv UK'!R171</f>
        <v>0</v>
      </c>
      <c r="S171" s="70">
        <f>'TRA_Inv EU28'!S171-'TRA_Inv UK'!S171</f>
        <v>0</v>
      </c>
      <c r="T171" s="70">
        <f>'TRA_Inv EU28'!T171-'TRA_Inv UK'!T171</f>
        <v>0</v>
      </c>
      <c r="U171" s="70">
        <f>'TRA_Inv EU28'!U171-'TRA_Inv UK'!U171</f>
        <v>0</v>
      </c>
      <c r="V171" s="70">
        <f>'TRA_Inv EU28'!V171-'TRA_Inv UK'!V171</f>
        <v>0</v>
      </c>
      <c r="W171" s="70">
        <f>'TRA_Inv EU28'!W171-'TRA_Inv UK'!W171</f>
        <v>0</v>
      </c>
      <c r="X171" s="70">
        <f>'TRA_Inv EU28'!X171-'TRA_Inv UK'!X171</f>
        <v>0</v>
      </c>
      <c r="Y171" s="70">
        <f>'TRA_Inv EU28'!Y171-'TRA_Inv UK'!Y171</f>
        <v>0</v>
      </c>
      <c r="Z171" s="70">
        <f>'TRA_Inv EU28'!Z171-'TRA_Inv UK'!Z171</f>
        <v>0</v>
      </c>
      <c r="AA171" s="70">
        <f>'TRA_Inv EU28'!AA171-'TRA_Inv UK'!AA171</f>
        <v>0</v>
      </c>
      <c r="AB171" s="70">
        <f>'TRA_Inv EU28'!AB171-'TRA_Inv UK'!AB171</f>
        <v>0</v>
      </c>
      <c r="AC171" s="70">
        <f>'TRA_Inv EU28'!AC171-'TRA_Inv UK'!AC171</f>
        <v>0</v>
      </c>
      <c r="AD171" s="70">
        <f>'TRA_Inv EU28'!AD171-'TRA_Inv UK'!AD171</f>
        <v>0</v>
      </c>
      <c r="AE171" s="70">
        <f>'TRA_Inv EU28'!AE171-'TRA_Inv UK'!AE171</f>
        <v>0</v>
      </c>
      <c r="AF171" s="70">
        <f>'TRA_Inv EU28'!AF171-'TRA_Inv UK'!AF171</f>
        <v>0</v>
      </c>
      <c r="AG171" s="70">
        <f>'TRA_Inv EU28'!AG171-'TRA_Inv UK'!AG171</f>
        <v>0</v>
      </c>
      <c r="AH171" s="70">
        <f>'TRA_Inv EU28'!AH171-'TRA_Inv UK'!AH171</f>
        <v>0</v>
      </c>
      <c r="AI171" s="70">
        <f>'TRA_Inv EU28'!AI171-'TRA_Inv UK'!AI171</f>
        <v>0</v>
      </c>
      <c r="AJ171" s="70">
        <f>'TRA_Inv EU28'!AJ171-'TRA_Inv UK'!AJ171</f>
        <v>0</v>
      </c>
      <c r="AK171" s="70">
        <f>'TRA_Inv EU28'!AK171-'TRA_Inv UK'!AK171</f>
        <v>0</v>
      </c>
      <c r="AL171" s="70">
        <f>'TRA_Inv EU28'!AL171-'TRA_Inv UK'!AL171</f>
        <v>0</v>
      </c>
      <c r="AM171" s="70">
        <f>'TRA_Inv EU28'!AM171-'TRA_Inv UK'!AM171</f>
        <v>0</v>
      </c>
      <c r="AN171" s="70">
        <f>'TRA_Inv EU28'!AN171-'TRA_Inv UK'!AN171</f>
        <v>0</v>
      </c>
      <c r="AO171" s="70">
        <f>'TRA_Inv EU28'!AO171-'TRA_Inv UK'!AO171</f>
        <v>0</v>
      </c>
      <c r="AP171" s="70">
        <f>'TRA_Inv EU28'!AP171-'TRA_Inv UK'!AP171</f>
        <v>0</v>
      </c>
      <c r="AQ171" s="70">
        <f>'TRA_Inv EU28'!AQ171-'TRA_Inv UK'!AQ171</f>
        <v>0</v>
      </c>
      <c r="AR171" s="70">
        <f>'TRA_Inv EU28'!AR171-'TRA_Inv UK'!AR171</f>
        <v>0</v>
      </c>
      <c r="AS171" s="70">
        <f>'TRA_Inv EU28'!AS171-'TRA_Inv UK'!AS171</f>
        <v>0</v>
      </c>
      <c r="AT171" s="70">
        <f>'TRA_Inv EU28'!AT171-'TRA_Inv UK'!AT171</f>
        <v>0</v>
      </c>
      <c r="AU171" s="70">
        <f>'TRA_Inv EU28'!AU171-'TRA_Inv UK'!AU171</f>
        <v>0</v>
      </c>
      <c r="AV171" s="70">
        <f>'TRA_Inv EU28'!AV171-'TRA_Inv UK'!AV171</f>
        <v>0</v>
      </c>
      <c r="AW171" s="70">
        <f>'TRA_Inv EU28'!AW171-'TRA_Inv UK'!AW171</f>
        <v>0</v>
      </c>
      <c r="AX171" s="70">
        <f>'TRA_Inv EU28'!AX171-'TRA_Inv UK'!AX171</f>
        <v>0</v>
      </c>
      <c r="AY171" s="70">
        <f>'TRA_Inv EU28'!AY171-'TRA_Inv UK'!AY171</f>
        <v>0</v>
      </c>
      <c r="AZ171" s="70">
        <f>'TRA_Inv EU28'!AZ171-'TRA_Inv UK'!AZ171</f>
        <v>0</v>
      </c>
    </row>
    <row r="172" spans="1:52" x14ac:dyDescent="0.35">
      <c r="A172" s="67" t="s">
        <v>883</v>
      </c>
      <c r="B172" s="68"/>
      <c r="C172" s="68">
        <f>'TRA_Inv EU28'!C172-'TRA_Inv UK'!C172</f>
        <v>0</v>
      </c>
      <c r="D172" s="68">
        <f>'TRA_Inv EU28'!D172-'TRA_Inv UK'!D172</f>
        <v>0</v>
      </c>
      <c r="E172" s="68">
        <f>'TRA_Inv EU28'!E172-'TRA_Inv UK'!E172</f>
        <v>0</v>
      </c>
      <c r="F172" s="68">
        <f>'TRA_Inv EU28'!F172-'TRA_Inv UK'!F172</f>
        <v>0</v>
      </c>
      <c r="G172" s="68">
        <f>'TRA_Inv EU28'!G172-'TRA_Inv UK'!G172</f>
        <v>0</v>
      </c>
      <c r="H172" s="68">
        <f>'TRA_Inv EU28'!H172-'TRA_Inv UK'!H172</f>
        <v>0</v>
      </c>
      <c r="I172" s="68">
        <f>'TRA_Inv EU28'!I172-'TRA_Inv UK'!I172</f>
        <v>0</v>
      </c>
      <c r="J172" s="68">
        <f>'TRA_Inv EU28'!J172-'TRA_Inv UK'!J172</f>
        <v>0</v>
      </c>
      <c r="K172" s="68">
        <f>'TRA_Inv EU28'!K172-'TRA_Inv UK'!K172</f>
        <v>0</v>
      </c>
      <c r="L172" s="68">
        <f>'TRA_Inv EU28'!L172-'TRA_Inv UK'!L172</f>
        <v>0</v>
      </c>
      <c r="M172" s="68">
        <f>'TRA_Inv EU28'!M172-'TRA_Inv UK'!M172</f>
        <v>0</v>
      </c>
      <c r="N172" s="68">
        <f>'TRA_Inv EU28'!N172-'TRA_Inv UK'!N172</f>
        <v>0</v>
      </c>
      <c r="O172" s="68">
        <f>'TRA_Inv EU28'!O172-'TRA_Inv UK'!O172</f>
        <v>0</v>
      </c>
      <c r="P172" s="68">
        <f>'TRA_Inv EU28'!P172-'TRA_Inv UK'!P172</f>
        <v>0</v>
      </c>
      <c r="Q172" s="68">
        <f>'TRA_Inv EU28'!Q172-'TRA_Inv UK'!Q172</f>
        <v>0</v>
      </c>
      <c r="R172" s="68">
        <f>'TRA_Inv EU28'!R172-'TRA_Inv UK'!R172</f>
        <v>0</v>
      </c>
      <c r="S172" s="68">
        <f>'TRA_Inv EU28'!S172-'TRA_Inv UK'!S172</f>
        <v>0</v>
      </c>
      <c r="T172" s="68">
        <f>'TRA_Inv EU28'!T172-'TRA_Inv UK'!T172</f>
        <v>0</v>
      </c>
      <c r="U172" s="68">
        <f>'TRA_Inv EU28'!U172-'TRA_Inv UK'!U172</f>
        <v>0</v>
      </c>
      <c r="V172" s="68">
        <f>'TRA_Inv EU28'!V172-'TRA_Inv UK'!V172</f>
        <v>0</v>
      </c>
      <c r="W172" s="68">
        <f>'TRA_Inv EU28'!W172-'TRA_Inv UK'!W172</f>
        <v>0</v>
      </c>
      <c r="X172" s="68">
        <f>'TRA_Inv EU28'!X172-'TRA_Inv UK'!X172</f>
        <v>0</v>
      </c>
      <c r="Y172" s="68">
        <f>'TRA_Inv EU28'!Y172-'TRA_Inv UK'!Y172</f>
        <v>0</v>
      </c>
      <c r="Z172" s="68">
        <f>'TRA_Inv EU28'!Z172-'TRA_Inv UK'!Z172</f>
        <v>0</v>
      </c>
      <c r="AA172" s="68">
        <f>'TRA_Inv EU28'!AA172-'TRA_Inv UK'!AA172</f>
        <v>0</v>
      </c>
      <c r="AB172" s="68">
        <f>'TRA_Inv EU28'!AB172-'TRA_Inv UK'!AB172</f>
        <v>0</v>
      </c>
      <c r="AC172" s="68">
        <f>'TRA_Inv EU28'!AC172-'TRA_Inv UK'!AC172</f>
        <v>0</v>
      </c>
      <c r="AD172" s="68">
        <f>'TRA_Inv EU28'!AD172-'TRA_Inv UK'!AD172</f>
        <v>2</v>
      </c>
      <c r="AE172" s="68">
        <f>'TRA_Inv EU28'!AE172-'TRA_Inv UK'!AE172</f>
        <v>15</v>
      </c>
      <c r="AF172" s="68">
        <f>'TRA_Inv EU28'!AF172-'TRA_Inv UK'!AF172</f>
        <v>64</v>
      </c>
      <c r="AG172" s="68">
        <f>'TRA_Inv EU28'!AG172-'TRA_Inv UK'!AG172</f>
        <v>136</v>
      </c>
      <c r="AH172" s="68">
        <f>'TRA_Inv EU28'!AH172-'TRA_Inv UK'!AH172</f>
        <v>217</v>
      </c>
      <c r="AI172" s="68">
        <f>'TRA_Inv EU28'!AI172-'TRA_Inv UK'!AI172</f>
        <v>314</v>
      </c>
      <c r="AJ172" s="68">
        <f>'TRA_Inv EU28'!AJ172-'TRA_Inv UK'!AJ172</f>
        <v>422</v>
      </c>
      <c r="AK172" s="68">
        <f>'TRA_Inv EU28'!AK172-'TRA_Inv UK'!AK172</f>
        <v>543</v>
      </c>
      <c r="AL172" s="68">
        <f>'TRA_Inv EU28'!AL172-'TRA_Inv UK'!AL172</f>
        <v>678</v>
      </c>
      <c r="AM172" s="68">
        <f>'TRA_Inv EU28'!AM172-'TRA_Inv UK'!AM172</f>
        <v>825</v>
      </c>
      <c r="AN172" s="68">
        <f>'TRA_Inv EU28'!AN172-'TRA_Inv UK'!AN172</f>
        <v>984</v>
      </c>
      <c r="AO172" s="68">
        <f>'TRA_Inv EU28'!AO172-'TRA_Inv UK'!AO172</f>
        <v>1153</v>
      </c>
      <c r="AP172" s="68">
        <f>'TRA_Inv EU28'!AP172-'TRA_Inv UK'!AP172</f>
        <v>1328</v>
      </c>
      <c r="AQ172" s="68">
        <f>'TRA_Inv EU28'!AQ172-'TRA_Inv UK'!AQ172</f>
        <v>1523</v>
      </c>
      <c r="AR172" s="68">
        <f>'TRA_Inv EU28'!AR172-'TRA_Inv UK'!AR172</f>
        <v>1733</v>
      </c>
      <c r="AS172" s="68">
        <f>'TRA_Inv EU28'!AS172-'TRA_Inv UK'!AS172</f>
        <v>1959</v>
      </c>
      <c r="AT172" s="68">
        <f>'TRA_Inv EU28'!AT172-'TRA_Inv UK'!AT172</f>
        <v>2196</v>
      </c>
      <c r="AU172" s="68">
        <f>'TRA_Inv EU28'!AU172-'TRA_Inv UK'!AU172</f>
        <v>2446</v>
      </c>
      <c r="AV172" s="68">
        <f>'TRA_Inv EU28'!AV172-'TRA_Inv UK'!AV172</f>
        <v>2701</v>
      </c>
      <c r="AW172" s="68">
        <f>'TRA_Inv EU28'!AW172-'TRA_Inv UK'!AW172</f>
        <v>2968</v>
      </c>
      <c r="AX172" s="68">
        <f>'TRA_Inv EU28'!AX172-'TRA_Inv UK'!AX172</f>
        <v>3233</v>
      </c>
      <c r="AY172" s="68">
        <f>'TRA_Inv EU28'!AY172-'TRA_Inv UK'!AY172</f>
        <v>3512</v>
      </c>
      <c r="AZ172" s="68">
        <f>'TRA_Inv EU28'!AZ172-'TRA_Inv UK'!AZ172</f>
        <v>3831</v>
      </c>
    </row>
    <row r="173" spans="1:52" x14ac:dyDescent="0.35">
      <c r="A173" s="69" t="s">
        <v>884</v>
      </c>
      <c r="B173" s="70"/>
      <c r="C173" s="70">
        <f>'TRA_Inv EU28'!C173-'TRA_Inv UK'!C173</f>
        <v>0</v>
      </c>
      <c r="D173" s="70">
        <f>'TRA_Inv EU28'!D173-'TRA_Inv UK'!D173</f>
        <v>0</v>
      </c>
      <c r="E173" s="70">
        <f>'TRA_Inv EU28'!E173-'TRA_Inv UK'!E173</f>
        <v>0</v>
      </c>
      <c r="F173" s="70">
        <f>'TRA_Inv EU28'!F173-'TRA_Inv UK'!F173</f>
        <v>0</v>
      </c>
      <c r="G173" s="70">
        <f>'TRA_Inv EU28'!G173-'TRA_Inv UK'!G173</f>
        <v>0</v>
      </c>
      <c r="H173" s="70">
        <f>'TRA_Inv EU28'!H173-'TRA_Inv UK'!H173</f>
        <v>0</v>
      </c>
      <c r="I173" s="70">
        <f>'TRA_Inv EU28'!I173-'TRA_Inv UK'!I173</f>
        <v>0</v>
      </c>
      <c r="J173" s="70">
        <f>'TRA_Inv EU28'!J173-'TRA_Inv UK'!J173</f>
        <v>0</v>
      </c>
      <c r="K173" s="70">
        <f>'TRA_Inv EU28'!K173-'TRA_Inv UK'!K173</f>
        <v>0</v>
      </c>
      <c r="L173" s="70">
        <f>'TRA_Inv EU28'!L173-'TRA_Inv UK'!L173</f>
        <v>0</v>
      </c>
      <c r="M173" s="70">
        <f>'TRA_Inv EU28'!M173-'TRA_Inv UK'!M173</f>
        <v>0</v>
      </c>
      <c r="N173" s="70">
        <f>'TRA_Inv EU28'!N173-'TRA_Inv UK'!N173</f>
        <v>0</v>
      </c>
      <c r="O173" s="70">
        <f>'TRA_Inv EU28'!O173-'TRA_Inv UK'!O173</f>
        <v>0</v>
      </c>
      <c r="P173" s="70">
        <f>'TRA_Inv EU28'!P173-'TRA_Inv UK'!P173</f>
        <v>0</v>
      </c>
      <c r="Q173" s="70">
        <f>'TRA_Inv EU28'!Q173-'TRA_Inv UK'!Q173</f>
        <v>0</v>
      </c>
      <c r="R173" s="70">
        <f>'TRA_Inv EU28'!R173-'TRA_Inv UK'!R173</f>
        <v>0</v>
      </c>
      <c r="S173" s="70">
        <f>'TRA_Inv EU28'!S173-'TRA_Inv UK'!S173</f>
        <v>0</v>
      </c>
      <c r="T173" s="70">
        <f>'TRA_Inv EU28'!T173-'TRA_Inv UK'!T173</f>
        <v>0</v>
      </c>
      <c r="U173" s="70">
        <f>'TRA_Inv EU28'!U173-'TRA_Inv UK'!U173</f>
        <v>0</v>
      </c>
      <c r="V173" s="70">
        <f>'TRA_Inv EU28'!V173-'TRA_Inv UK'!V173</f>
        <v>0</v>
      </c>
      <c r="W173" s="70">
        <f>'TRA_Inv EU28'!W173-'TRA_Inv UK'!W173</f>
        <v>0</v>
      </c>
      <c r="X173" s="70">
        <f>'TRA_Inv EU28'!X173-'TRA_Inv UK'!X173</f>
        <v>0</v>
      </c>
      <c r="Y173" s="70">
        <f>'TRA_Inv EU28'!Y173-'TRA_Inv UK'!Y173</f>
        <v>0</v>
      </c>
      <c r="Z173" s="70">
        <f>'TRA_Inv EU28'!Z173-'TRA_Inv UK'!Z173</f>
        <v>0</v>
      </c>
      <c r="AA173" s="70">
        <f>'TRA_Inv EU28'!AA173-'TRA_Inv UK'!AA173</f>
        <v>0</v>
      </c>
      <c r="AB173" s="70">
        <f>'TRA_Inv EU28'!AB173-'TRA_Inv UK'!AB173</f>
        <v>0</v>
      </c>
      <c r="AC173" s="70">
        <f>'TRA_Inv EU28'!AC173-'TRA_Inv UK'!AC173</f>
        <v>0</v>
      </c>
      <c r="AD173" s="70">
        <f>'TRA_Inv EU28'!AD173-'TRA_Inv UK'!AD173</f>
        <v>0</v>
      </c>
      <c r="AE173" s="70">
        <f>'TRA_Inv EU28'!AE173-'TRA_Inv UK'!AE173</f>
        <v>0</v>
      </c>
      <c r="AF173" s="70">
        <f>'TRA_Inv EU28'!AF173-'TRA_Inv UK'!AF173</f>
        <v>0</v>
      </c>
      <c r="AG173" s="70">
        <f>'TRA_Inv EU28'!AG173-'TRA_Inv UK'!AG173</f>
        <v>0</v>
      </c>
      <c r="AH173" s="70">
        <f>'TRA_Inv EU28'!AH173-'TRA_Inv UK'!AH173</f>
        <v>0</v>
      </c>
      <c r="AI173" s="70">
        <f>'TRA_Inv EU28'!AI173-'TRA_Inv UK'!AI173</f>
        <v>0</v>
      </c>
      <c r="AJ173" s="70">
        <f>'TRA_Inv EU28'!AJ173-'TRA_Inv UK'!AJ173</f>
        <v>0</v>
      </c>
      <c r="AK173" s="70">
        <f>'TRA_Inv EU28'!AK173-'TRA_Inv UK'!AK173</f>
        <v>0</v>
      </c>
      <c r="AL173" s="70">
        <f>'TRA_Inv EU28'!AL173-'TRA_Inv UK'!AL173</f>
        <v>0</v>
      </c>
      <c r="AM173" s="70">
        <f>'TRA_Inv EU28'!AM173-'TRA_Inv UK'!AM173</f>
        <v>0</v>
      </c>
      <c r="AN173" s="70">
        <f>'TRA_Inv EU28'!AN173-'TRA_Inv UK'!AN173</f>
        <v>0</v>
      </c>
      <c r="AO173" s="70">
        <f>'TRA_Inv EU28'!AO173-'TRA_Inv UK'!AO173</f>
        <v>0</v>
      </c>
      <c r="AP173" s="70">
        <f>'TRA_Inv EU28'!AP173-'TRA_Inv UK'!AP173</f>
        <v>0</v>
      </c>
      <c r="AQ173" s="70">
        <f>'TRA_Inv EU28'!AQ173-'TRA_Inv UK'!AQ173</f>
        <v>0</v>
      </c>
      <c r="AR173" s="70">
        <f>'TRA_Inv EU28'!AR173-'TRA_Inv UK'!AR173</f>
        <v>0</v>
      </c>
      <c r="AS173" s="70">
        <f>'TRA_Inv EU28'!AS173-'TRA_Inv UK'!AS173</f>
        <v>0</v>
      </c>
      <c r="AT173" s="70">
        <f>'TRA_Inv EU28'!AT173-'TRA_Inv UK'!AT173</f>
        <v>0</v>
      </c>
      <c r="AU173" s="70">
        <f>'TRA_Inv EU28'!AU173-'TRA_Inv UK'!AU173</f>
        <v>0</v>
      </c>
      <c r="AV173" s="70">
        <f>'TRA_Inv EU28'!AV173-'TRA_Inv UK'!AV173</f>
        <v>0</v>
      </c>
      <c r="AW173" s="70">
        <f>'TRA_Inv EU28'!AW173-'TRA_Inv UK'!AW173</f>
        <v>0</v>
      </c>
      <c r="AX173" s="70">
        <f>'TRA_Inv EU28'!AX173-'TRA_Inv UK'!AX173</f>
        <v>0</v>
      </c>
      <c r="AY173" s="70">
        <f>'TRA_Inv EU28'!AY173-'TRA_Inv UK'!AY173</f>
        <v>0</v>
      </c>
      <c r="AZ173" s="70">
        <f>'TRA_Inv EU28'!AZ173-'TRA_Inv UK'!AZ173</f>
        <v>0</v>
      </c>
    </row>
    <row r="174" spans="1:52" x14ac:dyDescent="0.35">
      <c r="A174" s="69" t="s">
        <v>885</v>
      </c>
      <c r="B174" s="70"/>
      <c r="C174" s="70">
        <f>'TRA_Inv EU28'!C174-'TRA_Inv UK'!C174</f>
        <v>0</v>
      </c>
      <c r="D174" s="70">
        <f>'TRA_Inv EU28'!D174-'TRA_Inv UK'!D174</f>
        <v>0</v>
      </c>
      <c r="E174" s="70">
        <f>'TRA_Inv EU28'!E174-'TRA_Inv UK'!E174</f>
        <v>0</v>
      </c>
      <c r="F174" s="70">
        <f>'TRA_Inv EU28'!F174-'TRA_Inv UK'!F174</f>
        <v>0</v>
      </c>
      <c r="G174" s="70">
        <f>'TRA_Inv EU28'!G174-'TRA_Inv UK'!G174</f>
        <v>0</v>
      </c>
      <c r="H174" s="70">
        <f>'TRA_Inv EU28'!H174-'TRA_Inv UK'!H174</f>
        <v>0</v>
      </c>
      <c r="I174" s="70">
        <f>'TRA_Inv EU28'!I174-'TRA_Inv UK'!I174</f>
        <v>0</v>
      </c>
      <c r="J174" s="70">
        <f>'TRA_Inv EU28'!J174-'TRA_Inv UK'!J174</f>
        <v>0</v>
      </c>
      <c r="K174" s="70">
        <f>'TRA_Inv EU28'!K174-'TRA_Inv UK'!K174</f>
        <v>0</v>
      </c>
      <c r="L174" s="70">
        <f>'TRA_Inv EU28'!L174-'TRA_Inv UK'!L174</f>
        <v>0</v>
      </c>
      <c r="M174" s="70">
        <f>'TRA_Inv EU28'!M174-'TRA_Inv UK'!M174</f>
        <v>0</v>
      </c>
      <c r="N174" s="70">
        <f>'TRA_Inv EU28'!N174-'TRA_Inv UK'!N174</f>
        <v>0</v>
      </c>
      <c r="O174" s="70">
        <f>'TRA_Inv EU28'!O174-'TRA_Inv UK'!O174</f>
        <v>0</v>
      </c>
      <c r="P174" s="70">
        <f>'TRA_Inv EU28'!P174-'TRA_Inv UK'!P174</f>
        <v>0</v>
      </c>
      <c r="Q174" s="70">
        <f>'TRA_Inv EU28'!Q174-'TRA_Inv UK'!Q174</f>
        <v>0</v>
      </c>
      <c r="R174" s="70">
        <f>'TRA_Inv EU28'!R174-'TRA_Inv UK'!R174</f>
        <v>0</v>
      </c>
      <c r="S174" s="70">
        <f>'TRA_Inv EU28'!S174-'TRA_Inv UK'!S174</f>
        <v>0</v>
      </c>
      <c r="T174" s="70">
        <f>'TRA_Inv EU28'!T174-'TRA_Inv UK'!T174</f>
        <v>0</v>
      </c>
      <c r="U174" s="70">
        <f>'TRA_Inv EU28'!U174-'TRA_Inv UK'!U174</f>
        <v>0</v>
      </c>
      <c r="V174" s="70">
        <f>'TRA_Inv EU28'!V174-'TRA_Inv UK'!V174</f>
        <v>0</v>
      </c>
      <c r="W174" s="70">
        <f>'TRA_Inv EU28'!W174-'TRA_Inv UK'!W174</f>
        <v>0</v>
      </c>
      <c r="X174" s="70">
        <f>'TRA_Inv EU28'!X174-'TRA_Inv UK'!X174</f>
        <v>0</v>
      </c>
      <c r="Y174" s="70">
        <f>'TRA_Inv EU28'!Y174-'TRA_Inv UK'!Y174</f>
        <v>0</v>
      </c>
      <c r="Z174" s="70">
        <f>'TRA_Inv EU28'!Z174-'TRA_Inv UK'!Z174</f>
        <v>0</v>
      </c>
      <c r="AA174" s="70">
        <f>'TRA_Inv EU28'!AA174-'TRA_Inv UK'!AA174</f>
        <v>0</v>
      </c>
      <c r="AB174" s="70">
        <f>'TRA_Inv EU28'!AB174-'TRA_Inv UK'!AB174</f>
        <v>0</v>
      </c>
      <c r="AC174" s="70">
        <f>'TRA_Inv EU28'!AC174-'TRA_Inv UK'!AC174</f>
        <v>0</v>
      </c>
      <c r="AD174" s="70">
        <f>'TRA_Inv EU28'!AD174-'TRA_Inv UK'!AD174</f>
        <v>0</v>
      </c>
      <c r="AE174" s="70">
        <f>'TRA_Inv EU28'!AE174-'TRA_Inv UK'!AE174</f>
        <v>0</v>
      </c>
      <c r="AF174" s="70">
        <f>'TRA_Inv EU28'!AF174-'TRA_Inv UK'!AF174</f>
        <v>0</v>
      </c>
      <c r="AG174" s="70">
        <f>'TRA_Inv EU28'!AG174-'TRA_Inv UK'!AG174</f>
        <v>0</v>
      </c>
      <c r="AH174" s="70">
        <f>'TRA_Inv EU28'!AH174-'TRA_Inv UK'!AH174</f>
        <v>0</v>
      </c>
      <c r="AI174" s="70">
        <f>'TRA_Inv EU28'!AI174-'TRA_Inv UK'!AI174</f>
        <v>0</v>
      </c>
      <c r="AJ174" s="70">
        <f>'TRA_Inv EU28'!AJ174-'TRA_Inv UK'!AJ174</f>
        <v>0</v>
      </c>
      <c r="AK174" s="70">
        <f>'TRA_Inv EU28'!AK174-'TRA_Inv UK'!AK174</f>
        <v>0</v>
      </c>
      <c r="AL174" s="70">
        <f>'TRA_Inv EU28'!AL174-'TRA_Inv UK'!AL174</f>
        <v>0</v>
      </c>
      <c r="AM174" s="70">
        <f>'TRA_Inv EU28'!AM174-'TRA_Inv UK'!AM174</f>
        <v>0</v>
      </c>
      <c r="AN174" s="70">
        <f>'TRA_Inv EU28'!AN174-'TRA_Inv UK'!AN174</f>
        <v>0</v>
      </c>
      <c r="AO174" s="70">
        <f>'TRA_Inv EU28'!AO174-'TRA_Inv UK'!AO174</f>
        <v>0</v>
      </c>
      <c r="AP174" s="70">
        <f>'TRA_Inv EU28'!AP174-'TRA_Inv UK'!AP174</f>
        <v>0</v>
      </c>
      <c r="AQ174" s="70">
        <f>'TRA_Inv EU28'!AQ174-'TRA_Inv UK'!AQ174</f>
        <v>0</v>
      </c>
      <c r="AR174" s="70">
        <f>'TRA_Inv EU28'!AR174-'TRA_Inv UK'!AR174</f>
        <v>0</v>
      </c>
      <c r="AS174" s="70">
        <f>'TRA_Inv EU28'!AS174-'TRA_Inv UK'!AS174</f>
        <v>0</v>
      </c>
      <c r="AT174" s="70">
        <f>'TRA_Inv EU28'!AT174-'TRA_Inv UK'!AT174</f>
        <v>0</v>
      </c>
      <c r="AU174" s="70">
        <f>'TRA_Inv EU28'!AU174-'TRA_Inv UK'!AU174</f>
        <v>0</v>
      </c>
      <c r="AV174" s="70">
        <f>'TRA_Inv EU28'!AV174-'TRA_Inv UK'!AV174</f>
        <v>0</v>
      </c>
      <c r="AW174" s="70">
        <f>'TRA_Inv EU28'!AW174-'TRA_Inv UK'!AW174</f>
        <v>0</v>
      </c>
      <c r="AX174" s="70">
        <f>'TRA_Inv EU28'!AX174-'TRA_Inv UK'!AX174</f>
        <v>0</v>
      </c>
      <c r="AY174" s="70">
        <f>'TRA_Inv EU28'!AY174-'TRA_Inv UK'!AY174</f>
        <v>0</v>
      </c>
      <c r="AZ174" s="70">
        <f>'TRA_Inv EU28'!AZ174-'TRA_Inv UK'!AZ174</f>
        <v>0</v>
      </c>
    </row>
    <row r="175" spans="1:52" x14ac:dyDescent="0.35">
      <c r="A175" s="69" t="s">
        <v>886</v>
      </c>
      <c r="B175" s="70"/>
      <c r="C175" s="70">
        <f>'TRA_Inv EU28'!C175-'TRA_Inv UK'!C175</f>
        <v>0</v>
      </c>
      <c r="D175" s="70">
        <f>'TRA_Inv EU28'!D175-'TRA_Inv UK'!D175</f>
        <v>0</v>
      </c>
      <c r="E175" s="70">
        <f>'TRA_Inv EU28'!E175-'TRA_Inv UK'!E175</f>
        <v>0</v>
      </c>
      <c r="F175" s="70">
        <f>'TRA_Inv EU28'!F175-'TRA_Inv UK'!F175</f>
        <v>0</v>
      </c>
      <c r="G175" s="70">
        <f>'TRA_Inv EU28'!G175-'TRA_Inv UK'!G175</f>
        <v>0</v>
      </c>
      <c r="H175" s="70">
        <f>'TRA_Inv EU28'!H175-'TRA_Inv UK'!H175</f>
        <v>0</v>
      </c>
      <c r="I175" s="70">
        <f>'TRA_Inv EU28'!I175-'TRA_Inv UK'!I175</f>
        <v>0</v>
      </c>
      <c r="J175" s="70">
        <f>'TRA_Inv EU28'!J175-'TRA_Inv UK'!J175</f>
        <v>0</v>
      </c>
      <c r="K175" s="70">
        <f>'TRA_Inv EU28'!K175-'TRA_Inv UK'!K175</f>
        <v>0</v>
      </c>
      <c r="L175" s="70">
        <f>'TRA_Inv EU28'!L175-'TRA_Inv UK'!L175</f>
        <v>0</v>
      </c>
      <c r="M175" s="70">
        <f>'TRA_Inv EU28'!M175-'TRA_Inv UK'!M175</f>
        <v>0</v>
      </c>
      <c r="N175" s="70">
        <f>'TRA_Inv EU28'!N175-'TRA_Inv UK'!N175</f>
        <v>0</v>
      </c>
      <c r="O175" s="70">
        <f>'TRA_Inv EU28'!O175-'TRA_Inv UK'!O175</f>
        <v>0</v>
      </c>
      <c r="P175" s="70">
        <f>'TRA_Inv EU28'!P175-'TRA_Inv UK'!P175</f>
        <v>0</v>
      </c>
      <c r="Q175" s="70">
        <f>'TRA_Inv EU28'!Q175-'TRA_Inv UK'!Q175</f>
        <v>0</v>
      </c>
      <c r="R175" s="70">
        <f>'TRA_Inv EU28'!R175-'TRA_Inv UK'!R175</f>
        <v>0</v>
      </c>
      <c r="S175" s="70">
        <f>'TRA_Inv EU28'!S175-'TRA_Inv UK'!S175</f>
        <v>0</v>
      </c>
      <c r="T175" s="70">
        <f>'TRA_Inv EU28'!T175-'TRA_Inv UK'!T175</f>
        <v>0</v>
      </c>
      <c r="U175" s="70">
        <f>'TRA_Inv EU28'!U175-'TRA_Inv UK'!U175</f>
        <v>0</v>
      </c>
      <c r="V175" s="70">
        <f>'TRA_Inv EU28'!V175-'TRA_Inv UK'!V175</f>
        <v>0</v>
      </c>
      <c r="W175" s="70">
        <f>'TRA_Inv EU28'!W175-'TRA_Inv UK'!W175</f>
        <v>0</v>
      </c>
      <c r="X175" s="70">
        <f>'TRA_Inv EU28'!X175-'TRA_Inv UK'!X175</f>
        <v>0</v>
      </c>
      <c r="Y175" s="70">
        <f>'TRA_Inv EU28'!Y175-'TRA_Inv UK'!Y175</f>
        <v>0</v>
      </c>
      <c r="Z175" s="70">
        <f>'TRA_Inv EU28'!Z175-'TRA_Inv UK'!Z175</f>
        <v>0</v>
      </c>
      <c r="AA175" s="70">
        <f>'TRA_Inv EU28'!AA175-'TRA_Inv UK'!AA175</f>
        <v>0</v>
      </c>
      <c r="AB175" s="70">
        <f>'TRA_Inv EU28'!AB175-'TRA_Inv UK'!AB175</f>
        <v>0</v>
      </c>
      <c r="AC175" s="70">
        <f>'TRA_Inv EU28'!AC175-'TRA_Inv UK'!AC175</f>
        <v>0</v>
      </c>
      <c r="AD175" s="70">
        <f>'TRA_Inv EU28'!AD175-'TRA_Inv UK'!AD175</f>
        <v>2</v>
      </c>
      <c r="AE175" s="70">
        <f>'TRA_Inv EU28'!AE175-'TRA_Inv UK'!AE175</f>
        <v>15</v>
      </c>
      <c r="AF175" s="70">
        <f>'TRA_Inv EU28'!AF175-'TRA_Inv UK'!AF175</f>
        <v>64</v>
      </c>
      <c r="AG175" s="70">
        <f>'TRA_Inv EU28'!AG175-'TRA_Inv UK'!AG175</f>
        <v>136</v>
      </c>
      <c r="AH175" s="70">
        <f>'TRA_Inv EU28'!AH175-'TRA_Inv UK'!AH175</f>
        <v>217</v>
      </c>
      <c r="AI175" s="70">
        <f>'TRA_Inv EU28'!AI175-'TRA_Inv UK'!AI175</f>
        <v>314</v>
      </c>
      <c r="AJ175" s="70">
        <f>'TRA_Inv EU28'!AJ175-'TRA_Inv UK'!AJ175</f>
        <v>422</v>
      </c>
      <c r="AK175" s="70">
        <f>'TRA_Inv EU28'!AK175-'TRA_Inv UK'!AK175</f>
        <v>543</v>
      </c>
      <c r="AL175" s="70">
        <f>'TRA_Inv EU28'!AL175-'TRA_Inv UK'!AL175</f>
        <v>678</v>
      </c>
      <c r="AM175" s="70">
        <f>'TRA_Inv EU28'!AM175-'TRA_Inv UK'!AM175</f>
        <v>825</v>
      </c>
      <c r="AN175" s="70">
        <f>'TRA_Inv EU28'!AN175-'TRA_Inv UK'!AN175</f>
        <v>984</v>
      </c>
      <c r="AO175" s="70">
        <f>'TRA_Inv EU28'!AO175-'TRA_Inv UK'!AO175</f>
        <v>1153</v>
      </c>
      <c r="AP175" s="70">
        <f>'TRA_Inv EU28'!AP175-'TRA_Inv UK'!AP175</f>
        <v>1328</v>
      </c>
      <c r="AQ175" s="70">
        <f>'TRA_Inv EU28'!AQ175-'TRA_Inv UK'!AQ175</f>
        <v>1523</v>
      </c>
      <c r="AR175" s="70">
        <f>'TRA_Inv EU28'!AR175-'TRA_Inv UK'!AR175</f>
        <v>1733</v>
      </c>
      <c r="AS175" s="70">
        <f>'TRA_Inv EU28'!AS175-'TRA_Inv UK'!AS175</f>
        <v>1959</v>
      </c>
      <c r="AT175" s="70">
        <f>'TRA_Inv EU28'!AT175-'TRA_Inv UK'!AT175</f>
        <v>2196</v>
      </c>
      <c r="AU175" s="70">
        <f>'TRA_Inv EU28'!AU175-'TRA_Inv UK'!AU175</f>
        <v>2446</v>
      </c>
      <c r="AV175" s="70">
        <f>'TRA_Inv EU28'!AV175-'TRA_Inv UK'!AV175</f>
        <v>2701</v>
      </c>
      <c r="AW175" s="70">
        <f>'TRA_Inv EU28'!AW175-'TRA_Inv UK'!AW175</f>
        <v>2968</v>
      </c>
      <c r="AX175" s="70">
        <f>'TRA_Inv EU28'!AX175-'TRA_Inv UK'!AX175</f>
        <v>3233</v>
      </c>
      <c r="AY175" s="70">
        <f>'TRA_Inv EU28'!AY175-'TRA_Inv UK'!AY175</f>
        <v>3512</v>
      </c>
      <c r="AZ175" s="70">
        <f>'TRA_Inv EU28'!AZ175-'TRA_Inv UK'!AZ175</f>
        <v>3831</v>
      </c>
    </row>
    <row r="176" spans="1:52" x14ac:dyDescent="0.35">
      <c r="A176" s="69" t="s">
        <v>893</v>
      </c>
      <c r="B176" s="70"/>
      <c r="C176" s="70">
        <f>'TRA_Inv EU28'!C176-'TRA_Inv UK'!C176</f>
        <v>0</v>
      </c>
      <c r="D176" s="70">
        <f>'TRA_Inv EU28'!D176-'TRA_Inv UK'!D176</f>
        <v>0</v>
      </c>
      <c r="E176" s="70">
        <f>'TRA_Inv EU28'!E176-'TRA_Inv UK'!E176</f>
        <v>0</v>
      </c>
      <c r="F176" s="70">
        <f>'TRA_Inv EU28'!F176-'TRA_Inv UK'!F176</f>
        <v>0</v>
      </c>
      <c r="G176" s="70">
        <f>'TRA_Inv EU28'!G176-'TRA_Inv UK'!G176</f>
        <v>0</v>
      </c>
      <c r="H176" s="70">
        <f>'TRA_Inv EU28'!H176-'TRA_Inv UK'!H176</f>
        <v>0</v>
      </c>
      <c r="I176" s="70">
        <f>'TRA_Inv EU28'!I176-'TRA_Inv UK'!I176</f>
        <v>0</v>
      </c>
      <c r="J176" s="70">
        <f>'TRA_Inv EU28'!J176-'TRA_Inv UK'!J176</f>
        <v>0</v>
      </c>
      <c r="K176" s="70">
        <f>'TRA_Inv EU28'!K176-'TRA_Inv UK'!K176</f>
        <v>0</v>
      </c>
      <c r="L176" s="70">
        <f>'TRA_Inv EU28'!L176-'TRA_Inv UK'!L176</f>
        <v>0</v>
      </c>
      <c r="M176" s="70">
        <f>'TRA_Inv EU28'!M176-'TRA_Inv UK'!M176</f>
        <v>0</v>
      </c>
      <c r="N176" s="70">
        <f>'TRA_Inv EU28'!N176-'TRA_Inv UK'!N176</f>
        <v>0</v>
      </c>
      <c r="O176" s="70">
        <f>'TRA_Inv EU28'!O176-'TRA_Inv UK'!O176</f>
        <v>0</v>
      </c>
      <c r="P176" s="70">
        <f>'TRA_Inv EU28'!P176-'TRA_Inv UK'!P176</f>
        <v>0</v>
      </c>
      <c r="Q176" s="70">
        <f>'TRA_Inv EU28'!Q176-'TRA_Inv UK'!Q176</f>
        <v>0</v>
      </c>
      <c r="R176" s="70">
        <f>'TRA_Inv EU28'!R176-'TRA_Inv UK'!R176</f>
        <v>0</v>
      </c>
      <c r="S176" s="70">
        <f>'TRA_Inv EU28'!S176-'TRA_Inv UK'!S176</f>
        <v>0</v>
      </c>
      <c r="T176" s="70">
        <f>'TRA_Inv EU28'!T176-'TRA_Inv UK'!T176</f>
        <v>0</v>
      </c>
      <c r="U176" s="70">
        <f>'TRA_Inv EU28'!U176-'TRA_Inv UK'!U176</f>
        <v>0</v>
      </c>
      <c r="V176" s="70">
        <f>'TRA_Inv EU28'!V176-'TRA_Inv UK'!V176</f>
        <v>0</v>
      </c>
      <c r="W176" s="70">
        <f>'TRA_Inv EU28'!W176-'TRA_Inv UK'!W176</f>
        <v>0</v>
      </c>
      <c r="X176" s="70">
        <f>'TRA_Inv EU28'!X176-'TRA_Inv UK'!X176</f>
        <v>0</v>
      </c>
      <c r="Y176" s="70">
        <f>'TRA_Inv EU28'!Y176-'TRA_Inv UK'!Y176</f>
        <v>0</v>
      </c>
      <c r="Z176" s="70">
        <f>'TRA_Inv EU28'!Z176-'TRA_Inv UK'!Z176</f>
        <v>0</v>
      </c>
      <c r="AA176" s="70">
        <f>'TRA_Inv EU28'!AA176-'TRA_Inv UK'!AA176</f>
        <v>0</v>
      </c>
      <c r="AB176" s="70">
        <f>'TRA_Inv EU28'!AB176-'TRA_Inv UK'!AB176</f>
        <v>0</v>
      </c>
      <c r="AC176" s="70">
        <f>'TRA_Inv EU28'!AC176-'TRA_Inv UK'!AC176</f>
        <v>0</v>
      </c>
      <c r="AD176" s="70">
        <f>'TRA_Inv EU28'!AD176-'TRA_Inv UK'!AD176</f>
        <v>0</v>
      </c>
      <c r="AE176" s="70">
        <f>'TRA_Inv EU28'!AE176-'TRA_Inv UK'!AE176</f>
        <v>0</v>
      </c>
      <c r="AF176" s="70">
        <f>'TRA_Inv EU28'!AF176-'TRA_Inv UK'!AF176</f>
        <v>0</v>
      </c>
      <c r="AG176" s="70">
        <f>'TRA_Inv EU28'!AG176-'TRA_Inv UK'!AG176</f>
        <v>0</v>
      </c>
      <c r="AH176" s="70">
        <f>'TRA_Inv EU28'!AH176-'TRA_Inv UK'!AH176</f>
        <v>0</v>
      </c>
      <c r="AI176" s="70">
        <f>'TRA_Inv EU28'!AI176-'TRA_Inv UK'!AI176</f>
        <v>0</v>
      </c>
      <c r="AJ176" s="70">
        <f>'TRA_Inv EU28'!AJ176-'TRA_Inv UK'!AJ176</f>
        <v>0</v>
      </c>
      <c r="AK176" s="70">
        <f>'TRA_Inv EU28'!AK176-'TRA_Inv UK'!AK176</f>
        <v>0</v>
      </c>
      <c r="AL176" s="70">
        <f>'TRA_Inv EU28'!AL176-'TRA_Inv UK'!AL176</f>
        <v>0</v>
      </c>
      <c r="AM176" s="70">
        <f>'TRA_Inv EU28'!AM176-'TRA_Inv UK'!AM176</f>
        <v>0</v>
      </c>
      <c r="AN176" s="70">
        <f>'TRA_Inv EU28'!AN176-'TRA_Inv UK'!AN176</f>
        <v>0</v>
      </c>
      <c r="AO176" s="70">
        <f>'TRA_Inv EU28'!AO176-'TRA_Inv UK'!AO176</f>
        <v>0</v>
      </c>
      <c r="AP176" s="70">
        <f>'TRA_Inv EU28'!AP176-'TRA_Inv UK'!AP176</f>
        <v>0</v>
      </c>
      <c r="AQ176" s="70">
        <f>'TRA_Inv EU28'!AQ176-'TRA_Inv UK'!AQ176</f>
        <v>0</v>
      </c>
      <c r="AR176" s="70">
        <f>'TRA_Inv EU28'!AR176-'TRA_Inv UK'!AR176</f>
        <v>0</v>
      </c>
      <c r="AS176" s="70">
        <f>'TRA_Inv EU28'!AS176-'TRA_Inv UK'!AS176</f>
        <v>0</v>
      </c>
      <c r="AT176" s="70">
        <f>'TRA_Inv EU28'!AT176-'TRA_Inv UK'!AT176</f>
        <v>0</v>
      </c>
      <c r="AU176" s="70">
        <f>'TRA_Inv EU28'!AU176-'TRA_Inv UK'!AU176</f>
        <v>0</v>
      </c>
      <c r="AV176" s="70">
        <f>'TRA_Inv EU28'!AV176-'TRA_Inv UK'!AV176</f>
        <v>0</v>
      </c>
      <c r="AW176" s="70">
        <f>'TRA_Inv EU28'!AW176-'TRA_Inv UK'!AW176</f>
        <v>0</v>
      </c>
      <c r="AX176" s="70">
        <f>'TRA_Inv EU28'!AX176-'TRA_Inv UK'!AX176</f>
        <v>0</v>
      </c>
      <c r="AY176" s="70">
        <f>'TRA_Inv EU28'!AY176-'TRA_Inv UK'!AY176</f>
        <v>0</v>
      </c>
      <c r="AZ176" s="70">
        <f>'TRA_Inv EU28'!AZ176-'TRA_Inv UK'!AZ176</f>
        <v>0</v>
      </c>
    </row>
    <row r="177" spans="1:52" x14ac:dyDescent="0.35">
      <c r="A177" s="67" t="s">
        <v>887</v>
      </c>
      <c r="B177" s="68"/>
      <c r="C177" s="68">
        <f>'TRA_Inv EU28'!C177-'TRA_Inv UK'!C177</f>
        <v>0</v>
      </c>
      <c r="D177" s="68">
        <f>'TRA_Inv EU28'!D177-'TRA_Inv UK'!D177</f>
        <v>0</v>
      </c>
      <c r="E177" s="68">
        <f>'TRA_Inv EU28'!E177-'TRA_Inv UK'!E177</f>
        <v>0</v>
      </c>
      <c r="F177" s="68">
        <f>'TRA_Inv EU28'!F177-'TRA_Inv UK'!F177</f>
        <v>0</v>
      </c>
      <c r="G177" s="68">
        <f>'TRA_Inv EU28'!G177-'TRA_Inv UK'!G177</f>
        <v>0</v>
      </c>
      <c r="H177" s="68">
        <f>'TRA_Inv EU28'!H177-'TRA_Inv UK'!H177</f>
        <v>0</v>
      </c>
      <c r="I177" s="68">
        <f>'TRA_Inv EU28'!I177-'TRA_Inv UK'!I177</f>
        <v>0</v>
      </c>
      <c r="J177" s="68">
        <f>'TRA_Inv EU28'!J177-'TRA_Inv UK'!J177</f>
        <v>0</v>
      </c>
      <c r="K177" s="68">
        <f>'TRA_Inv EU28'!K177-'TRA_Inv UK'!K177</f>
        <v>0</v>
      </c>
      <c r="L177" s="68">
        <f>'TRA_Inv EU28'!L177-'TRA_Inv UK'!L177</f>
        <v>0</v>
      </c>
      <c r="M177" s="68">
        <f>'TRA_Inv EU28'!M177-'TRA_Inv UK'!M177</f>
        <v>0</v>
      </c>
      <c r="N177" s="68">
        <f>'TRA_Inv EU28'!N177-'TRA_Inv UK'!N177</f>
        <v>0</v>
      </c>
      <c r="O177" s="68">
        <f>'TRA_Inv EU28'!O177-'TRA_Inv UK'!O177</f>
        <v>0</v>
      </c>
      <c r="P177" s="68">
        <f>'TRA_Inv EU28'!P177-'TRA_Inv UK'!P177</f>
        <v>0</v>
      </c>
      <c r="Q177" s="68">
        <f>'TRA_Inv EU28'!Q177-'TRA_Inv UK'!Q177</f>
        <v>0</v>
      </c>
      <c r="R177" s="68">
        <f>'TRA_Inv EU28'!R177-'TRA_Inv UK'!R177</f>
        <v>2</v>
      </c>
      <c r="S177" s="68">
        <f>'TRA_Inv EU28'!S177-'TRA_Inv UK'!S177</f>
        <v>2</v>
      </c>
      <c r="T177" s="68">
        <f>'TRA_Inv EU28'!T177-'TRA_Inv UK'!T177</f>
        <v>4</v>
      </c>
      <c r="U177" s="68">
        <f>'TRA_Inv EU28'!U177-'TRA_Inv UK'!U177</f>
        <v>5</v>
      </c>
      <c r="V177" s="68">
        <f>'TRA_Inv EU28'!V177-'TRA_Inv UK'!V177</f>
        <v>7</v>
      </c>
      <c r="W177" s="68">
        <f>'TRA_Inv EU28'!W177-'TRA_Inv UK'!W177</f>
        <v>0</v>
      </c>
      <c r="X177" s="68">
        <f>'TRA_Inv EU28'!X177-'TRA_Inv UK'!X177</f>
        <v>0</v>
      </c>
      <c r="Y177" s="68">
        <f>'TRA_Inv EU28'!Y177-'TRA_Inv UK'!Y177</f>
        <v>0</v>
      </c>
      <c r="Z177" s="68">
        <f>'TRA_Inv EU28'!Z177-'TRA_Inv UK'!Z177</f>
        <v>0</v>
      </c>
      <c r="AA177" s="68">
        <f>'TRA_Inv EU28'!AA177-'TRA_Inv UK'!AA177</f>
        <v>0</v>
      </c>
      <c r="AB177" s="68">
        <f>'TRA_Inv EU28'!AB177-'TRA_Inv UK'!AB177</f>
        <v>0</v>
      </c>
      <c r="AC177" s="68">
        <f>'TRA_Inv EU28'!AC177-'TRA_Inv UK'!AC177</f>
        <v>0</v>
      </c>
      <c r="AD177" s="68">
        <f>'TRA_Inv EU28'!AD177-'TRA_Inv UK'!AD177</f>
        <v>0</v>
      </c>
      <c r="AE177" s="68">
        <f>'TRA_Inv EU28'!AE177-'TRA_Inv UK'!AE177</f>
        <v>0</v>
      </c>
      <c r="AF177" s="68">
        <f>'TRA_Inv EU28'!AF177-'TRA_Inv UK'!AF177</f>
        <v>124</v>
      </c>
      <c r="AG177" s="68">
        <f>'TRA_Inv EU28'!AG177-'TRA_Inv UK'!AG177</f>
        <v>376</v>
      </c>
      <c r="AH177" s="68">
        <f>'TRA_Inv EU28'!AH177-'TRA_Inv UK'!AH177</f>
        <v>660</v>
      </c>
      <c r="AI177" s="68">
        <f>'TRA_Inv EU28'!AI177-'TRA_Inv UK'!AI177</f>
        <v>985</v>
      </c>
      <c r="AJ177" s="68">
        <f>'TRA_Inv EU28'!AJ177-'TRA_Inv UK'!AJ177</f>
        <v>1333</v>
      </c>
      <c r="AK177" s="68">
        <f>'TRA_Inv EU28'!AK177-'TRA_Inv UK'!AK177</f>
        <v>1721</v>
      </c>
      <c r="AL177" s="68">
        <f>'TRA_Inv EU28'!AL177-'TRA_Inv UK'!AL177</f>
        <v>2128</v>
      </c>
      <c r="AM177" s="68">
        <f>'TRA_Inv EU28'!AM177-'TRA_Inv UK'!AM177</f>
        <v>2575</v>
      </c>
      <c r="AN177" s="68">
        <f>'TRA_Inv EU28'!AN177-'TRA_Inv UK'!AN177</f>
        <v>3037</v>
      </c>
      <c r="AO177" s="68">
        <f>'TRA_Inv EU28'!AO177-'TRA_Inv UK'!AO177</f>
        <v>3530</v>
      </c>
      <c r="AP177" s="68">
        <f>'TRA_Inv EU28'!AP177-'TRA_Inv UK'!AP177</f>
        <v>4051</v>
      </c>
      <c r="AQ177" s="68">
        <f>'TRA_Inv EU28'!AQ177-'TRA_Inv UK'!AQ177</f>
        <v>4644</v>
      </c>
      <c r="AR177" s="68">
        <f>'TRA_Inv EU28'!AR177-'TRA_Inv UK'!AR177</f>
        <v>5260</v>
      </c>
      <c r="AS177" s="68">
        <f>'TRA_Inv EU28'!AS177-'TRA_Inv UK'!AS177</f>
        <v>5918</v>
      </c>
      <c r="AT177" s="68">
        <f>'TRA_Inv EU28'!AT177-'TRA_Inv UK'!AT177</f>
        <v>6596</v>
      </c>
      <c r="AU177" s="68">
        <f>'TRA_Inv EU28'!AU177-'TRA_Inv UK'!AU177</f>
        <v>7337</v>
      </c>
      <c r="AV177" s="68">
        <f>'TRA_Inv EU28'!AV177-'TRA_Inv UK'!AV177</f>
        <v>8068</v>
      </c>
      <c r="AW177" s="68">
        <f>'TRA_Inv EU28'!AW177-'TRA_Inv UK'!AW177</f>
        <v>8875</v>
      </c>
      <c r="AX177" s="68">
        <f>'TRA_Inv EU28'!AX177-'TRA_Inv UK'!AX177</f>
        <v>9648</v>
      </c>
      <c r="AY177" s="68">
        <f>'TRA_Inv EU28'!AY177-'TRA_Inv UK'!AY177</f>
        <v>10479</v>
      </c>
      <c r="AZ177" s="68">
        <f>'TRA_Inv EU28'!AZ177-'TRA_Inv UK'!AZ177</f>
        <v>11383</v>
      </c>
    </row>
    <row r="178" spans="1:52" x14ac:dyDescent="0.35">
      <c r="A178" s="69" t="s">
        <v>888</v>
      </c>
      <c r="B178" s="70"/>
      <c r="C178" s="70">
        <f>'TRA_Inv EU28'!C178-'TRA_Inv UK'!C178</f>
        <v>0</v>
      </c>
      <c r="D178" s="70">
        <f>'TRA_Inv EU28'!D178-'TRA_Inv UK'!D178</f>
        <v>0</v>
      </c>
      <c r="E178" s="70">
        <f>'TRA_Inv EU28'!E178-'TRA_Inv UK'!E178</f>
        <v>0</v>
      </c>
      <c r="F178" s="70">
        <f>'TRA_Inv EU28'!F178-'TRA_Inv UK'!F178</f>
        <v>0</v>
      </c>
      <c r="G178" s="70">
        <f>'TRA_Inv EU28'!G178-'TRA_Inv UK'!G178</f>
        <v>0</v>
      </c>
      <c r="H178" s="70">
        <f>'TRA_Inv EU28'!H178-'TRA_Inv UK'!H178</f>
        <v>0</v>
      </c>
      <c r="I178" s="70">
        <f>'TRA_Inv EU28'!I178-'TRA_Inv UK'!I178</f>
        <v>0</v>
      </c>
      <c r="J178" s="70">
        <f>'TRA_Inv EU28'!J178-'TRA_Inv UK'!J178</f>
        <v>0</v>
      </c>
      <c r="K178" s="70">
        <f>'TRA_Inv EU28'!K178-'TRA_Inv UK'!K178</f>
        <v>0</v>
      </c>
      <c r="L178" s="70">
        <f>'TRA_Inv EU28'!L178-'TRA_Inv UK'!L178</f>
        <v>0</v>
      </c>
      <c r="M178" s="70">
        <f>'TRA_Inv EU28'!M178-'TRA_Inv UK'!M178</f>
        <v>0</v>
      </c>
      <c r="N178" s="70">
        <f>'TRA_Inv EU28'!N178-'TRA_Inv UK'!N178</f>
        <v>0</v>
      </c>
      <c r="O178" s="70">
        <f>'TRA_Inv EU28'!O178-'TRA_Inv UK'!O178</f>
        <v>0</v>
      </c>
      <c r="P178" s="70">
        <f>'TRA_Inv EU28'!P178-'TRA_Inv UK'!P178</f>
        <v>0</v>
      </c>
      <c r="Q178" s="70">
        <f>'TRA_Inv EU28'!Q178-'TRA_Inv UK'!Q178</f>
        <v>0</v>
      </c>
      <c r="R178" s="70">
        <f>'TRA_Inv EU28'!R178-'TRA_Inv UK'!R178</f>
        <v>0</v>
      </c>
      <c r="S178" s="70">
        <f>'TRA_Inv EU28'!S178-'TRA_Inv UK'!S178</f>
        <v>0</v>
      </c>
      <c r="T178" s="70">
        <f>'TRA_Inv EU28'!T178-'TRA_Inv UK'!T178</f>
        <v>0</v>
      </c>
      <c r="U178" s="70">
        <f>'TRA_Inv EU28'!U178-'TRA_Inv UK'!U178</f>
        <v>0</v>
      </c>
      <c r="V178" s="70">
        <f>'TRA_Inv EU28'!V178-'TRA_Inv UK'!V178</f>
        <v>0</v>
      </c>
      <c r="W178" s="70">
        <f>'TRA_Inv EU28'!W178-'TRA_Inv UK'!W178</f>
        <v>0</v>
      </c>
      <c r="X178" s="70">
        <f>'TRA_Inv EU28'!X178-'TRA_Inv UK'!X178</f>
        <v>0</v>
      </c>
      <c r="Y178" s="70">
        <f>'TRA_Inv EU28'!Y178-'TRA_Inv UK'!Y178</f>
        <v>0</v>
      </c>
      <c r="Z178" s="70">
        <f>'TRA_Inv EU28'!Z178-'TRA_Inv UK'!Z178</f>
        <v>0</v>
      </c>
      <c r="AA178" s="70">
        <f>'TRA_Inv EU28'!AA178-'TRA_Inv UK'!AA178</f>
        <v>0</v>
      </c>
      <c r="AB178" s="70">
        <f>'TRA_Inv EU28'!AB178-'TRA_Inv UK'!AB178</f>
        <v>0</v>
      </c>
      <c r="AC178" s="70">
        <f>'TRA_Inv EU28'!AC178-'TRA_Inv UK'!AC178</f>
        <v>0</v>
      </c>
      <c r="AD178" s="70">
        <f>'TRA_Inv EU28'!AD178-'TRA_Inv UK'!AD178</f>
        <v>0</v>
      </c>
      <c r="AE178" s="70">
        <f>'TRA_Inv EU28'!AE178-'TRA_Inv UK'!AE178</f>
        <v>0</v>
      </c>
      <c r="AF178" s="70">
        <f>'TRA_Inv EU28'!AF178-'TRA_Inv UK'!AF178</f>
        <v>57</v>
      </c>
      <c r="AG178" s="70">
        <f>'TRA_Inv EU28'!AG178-'TRA_Inv UK'!AG178</f>
        <v>188</v>
      </c>
      <c r="AH178" s="70">
        <f>'TRA_Inv EU28'!AH178-'TRA_Inv UK'!AH178</f>
        <v>359</v>
      </c>
      <c r="AI178" s="70">
        <f>'TRA_Inv EU28'!AI178-'TRA_Inv UK'!AI178</f>
        <v>569</v>
      </c>
      <c r="AJ178" s="70">
        <f>'TRA_Inv EU28'!AJ178-'TRA_Inv UK'!AJ178</f>
        <v>815</v>
      </c>
      <c r="AK178" s="70">
        <f>'TRA_Inv EU28'!AK178-'TRA_Inv UK'!AK178</f>
        <v>1105</v>
      </c>
      <c r="AL178" s="70">
        <f>'TRA_Inv EU28'!AL178-'TRA_Inv UK'!AL178</f>
        <v>1428</v>
      </c>
      <c r="AM178" s="70">
        <f>'TRA_Inv EU28'!AM178-'TRA_Inv UK'!AM178</f>
        <v>1800</v>
      </c>
      <c r="AN178" s="70">
        <f>'TRA_Inv EU28'!AN178-'TRA_Inv UK'!AN178</f>
        <v>2199</v>
      </c>
      <c r="AO178" s="70">
        <f>'TRA_Inv EU28'!AO178-'TRA_Inv UK'!AO178</f>
        <v>2636</v>
      </c>
      <c r="AP178" s="70">
        <f>'TRA_Inv EU28'!AP178-'TRA_Inv UK'!AP178</f>
        <v>3108</v>
      </c>
      <c r="AQ178" s="70">
        <f>'TRA_Inv EU28'!AQ178-'TRA_Inv UK'!AQ178</f>
        <v>3655</v>
      </c>
      <c r="AR178" s="70">
        <f>'TRA_Inv EU28'!AR178-'TRA_Inv UK'!AR178</f>
        <v>4228</v>
      </c>
      <c r="AS178" s="70">
        <f>'TRA_Inv EU28'!AS178-'TRA_Inv UK'!AS178</f>
        <v>4843</v>
      </c>
      <c r="AT178" s="70">
        <f>'TRA_Inv EU28'!AT178-'TRA_Inv UK'!AT178</f>
        <v>5485</v>
      </c>
      <c r="AU178" s="70">
        <f>'TRA_Inv EU28'!AU178-'TRA_Inv UK'!AU178</f>
        <v>6188</v>
      </c>
      <c r="AV178" s="70">
        <f>'TRA_Inv EU28'!AV178-'TRA_Inv UK'!AV178</f>
        <v>6891</v>
      </c>
      <c r="AW178" s="70">
        <f>'TRA_Inv EU28'!AW178-'TRA_Inv UK'!AW178</f>
        <v>7668</v>
      </c>
      <c r="AX178" s="70">
        <f>'TRA_Inv EU28'!AX178-'TRA_Inv UK'!AX178</f>
        <v>8414</v>
      </c>
      <c r="AY178" s="70">
        <f>'TRA_Inv EU28'!AY178-'TRA_Inv UK'!AY178</f>
        <v>9220</v>
      </c>
      <c r="AZ178" s="70">
        <f>'TRA_Inv EU28'!AZ178-'TRA_Inv UK'!AZ178</f>
        <v>10085</v>
      </c>
    </row>
    <row r="179" spans="1:52" x14ac:dyDescent="0.35">
      <c r="A179" s="71" t="s">
        <v>894</v>
      </c>
      <c r="B179" s="55"/>
      <c r="C179" s="55">
        <f>'TRA_Inv EU28'!C179-'TRA_Inv UK'!C179</f>
        <v>0</v>
      </c>
      <c r="D179" s="55">
        <f>'TRA_Inv EU28'!D179-'TRA_Inv UK'!D179</f>
        <v>0</v>
      </c>
      <c r="E179" s="55">
        <f>'TRA_Inv EU28'!E179-'TRA_Inv UK'!E179</f>
        <v>0</v>
      </c>
      <c r="F179" s="55">
        <f>'TRA_Inv EU28'!F179-'TRA_Inv UK'!F179</f>
        <v>0</v>
      </c>
      <c r="G179" s="55">
        <f>'TRA_Inv EU28'!G179-'TRA_Inv UK'!G179</f>
        <v>0</v>
      </c>
      <c r="H179" s="55">
        <f>'TRA_Inv EU28'!H179-'TRA_Inv UK'!H179</f>
        <v>0</v>
      </c>
      <c r="I179" s="55">
        <f>'TRA_Inv EU28'!I179-'TRA_Inv UK'!I179</f>
        <v>0</v>
      </c>
      <c r="J179" s="55">
        <f>'TRA_Inv EU28'!J179-'TRA_Inv UK'!J179</f>
        <v>0</v>
      </c>
      <c r="K179" s="55">
        <f>'TRA_Inv EU28'!K179-'TRA_Inv UK'!K179</f>
        <v>0</v>
      </c>
      <c r="L179" s="55">
        <f>'TRA_Inv EU28'!L179-'TRA_Inv UK'!L179</f>
        <v>0</v>
      </c>
      <c r="M179" s="55">
        <f>'TRA_Inv EU28'!M179-'TRA_Inv UK'!M179</f>
        <v>0</v>
      </c>
      <c r="N179" s="55">
        <f>'TRA_Inv EU28'!N179-'TRA_Inv UK'!N179</f>
        <v>0</v>
      </c>
      <c r="O179" s="55">
        <f>'TRA_Inv EU28'!O179-'TRA_Inv UK'!O179</f>
        <v>0</v>
      </c>
      <c r="P179" s="55">
        <f>'TRA_Inv EU28'!P179-'TRA_Inv UK'!P179</f>
        <v>0</v>
      </c>
      <c r="Q179" s="55">
        <f>'TRA_Inv EU28'!Q179-'TRA_Inv UK'!Q179</f>
        <v>0</v>
      </c>
      <c r="R179" s="55">
        <f>'TRA_Inv EU28'!R179-'TRA_Inv UK'!R179</f>
        <v>2</v>
      </c>
      <c r="S179" s="55">
        <f>'TRA_Inv EU28'!S179-'TRA_Inv UK'!S179</f>
        <v>2</v>
      </c>
      <c r="T179" s="55">
        <f>'TRA_Inv EU28'!T179-'TRA_Inv UK'!T179</f>
        <v>4</v>
      </c>
      <c r="U179" s="55">
        <f>'TRA_Inv EU28'!U179-'TRA_Inv UK'!U179</f>
        <v>5</v>
      </c>
      <c r="V179" s="55">
        <f>'TRA_Inv EU28'!V179-'TRA_Inv UK'!V179</f>
        <v>7</v>
      </c>
      <c r="W179" s="55">
        <f>'TRA_Inv EU28'!W179-'TRA_Inv UK'!W179</f>
        <v>0</v>
      </c>
      <c r="X179" s="55">
        <f>'TRA_Inv EU28'!X179-'TRA_Inv UK'!X179</f>
        <v>0</v>
      </c>
      <c r="Y179" s="55">
        <f>'TRA_Inv EU28'!Y179-'TRA_Inv UK'!Y179</f>
        <v>0</v>
      </c>
      <c r="Z179" s="55">
        <f>'TRA_Inv EU28'!Z179-'TRA_Inv UK'!Z179</f>
        <v>0</v>
      </c>
      <c r="AA179" s="55">
        <f>'TRA_Inv EU28'!AA179-'TRA_Inv UK'!AA179</f>
        <v>0</v>
      </c>
      <c r="AB179" s="55">
        <f>'TRA_Inv EU28'!AB179-'TRA_Inv UK'!AB179</f>
        <v>0</v>
      </c>
      <c r="AC179" s="55">
        <f>'TRA_Inv EU28'!AC179-'TRA_Inv UK'!AC179</f>
        <v>0</v>
      </c>
      <c r="AD179" s="55">
        <f>'TRA_Inv EU28'!AD179-'TRA_Inv UK'!AD179</f>
        <v>0</v>
      </c>
      <c r="AE179" s="55">
        <f>'TRA_Inv EU28'!AE179-'TRA_Inv UK'!AE179</f>
        <v>0</v>
      </c>
      <c r="AF179" s="55">
        <f>'TRA_Inv EU28'!AF179-'TRA_Inv UK'!AF179</f>
        <v>67</v>
      </c>
      <c r="AG179" s="55">
        <f>'TRA_Inv EU28'!AG179-'TRA_Inv UK'!AG179</f>
        <v>188</v>
      </c>
      <c r="AH179" s="55">
        <f>'TRA_Inv EU28'!AH179-'TRA_Inv UK'!AH179</f>
        <v>301</v>
      </c>
      <c r="AI179" s="55">
        <f>'TRA_Inv EU28'!AI179-'TRA_Inv UK'!AI179</f>
        <v>416</v>
      </c>
      <c r="AJ179" s="55">
        <f>'TRA_Inv EU28'!AJ179-'TRA_Inv UK'!AJ179</f>
        <v>518</v>
      </c>
      <c r="AK179" s="55">
        <f>'TRA_Inv EU28'!AK179-'TRA_Inv UK'!AK179</f>
        <v>616</v>
      </c>
      <c r="AL179" s="55">
        <f>'TRA_Inv EU28'!AL179-'TRA_Inv UK'!AL179</f>
        <v>700</v>
      </c>
      <c r="AM179" s="55">
        <f>'TRA_Inv EU28'!AM179-'TRA_Inv UK'!AM179</f>
        <v>775</v>
      </c>
      <c r="AN179" s="55">
        <f>'TRA_Inv EU28'!AN179-'TRA_Inv UK'!AN179</f>
        <v>838</v>
      </c>
      <c r="AO179" s="55">
        <f>'TRA_Inv EU28'!AO179-'TRA_Inv UK'!AO179</f>
        <v>894</v>
      </c>
      <c r="AP179" s="55">
        <f>'TRA_Inv EU28'!AP179-'TRA_Inv UK'!AP179</f>
        <v>943</v>
      </c>
      <c r="AQ179" s="55">
        <f>'TRA_Inv EU28'!AQ179-'TRA_Inv UK'!AQ179</f>
        <v>989</v>
      </c>
      <c r="AR179" s="55">
        <f>'TRA_Inv EU28'!AR179-'TRA_Inv UK'!AR179</f>
        <v>1032</v>
      </c>
      <c r="AS179" s="55">
        <f>'TRA_Inv EU28'!AS179-'TRA_Inv UK'!AS179</f>
        <v>1075</v>
      </c>
      <c r="AT179" s="55">
        <f>'TRA_Inv EU28'!AT179-'TRA_Inv UK'!AT179</f>
        <v>1111</v>
      </c>
      <c r="AU179" s="55">
        <f>'TRA_Inv EU28'!AU179-'TRA_Inv UK'!AU179</f>
        <v>1149</v>
      </c>
      <c r="AV179" s="55">
        <f>'TRA_Inv EU28'!AV179-'TRA_Inv UK'!AV179</f>
        <v>1177</v>
      </c>
      <c r="AW179" s="55">
        <f>'TRA_Inv EU28'!AW179-'TRA_Inv UK'!AW179</f>
        <v>1207</v>
      </c>
      <c r="AX179" s="55">
        <f>'TRA_Inv EU28'!AX179-'TRA_Inv UK'!AX179</f>
        <v>1234</v>
      </c>
      <c r="AY179" s="55">
        <f>'TRA_Inv EU28'!AY179-'TRA_Inv UK'!AY179</f>
        <v>1259</v>
      </c>
      <c r="AZ179" s="55">
        <f>'TRA_Inv EU28'!AZ179-'TRA_Inv UK'!AZ179</f>
        <v>1298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/>
      <c r="C181" s="62">
        <f>'TRA_Inv EU28'!C181-'TRA_Inv UK'!C181</f>
        <v>453.5</v>
      </c>
      <c r="D181" s="62">
        <f>'TRA_Inv EU28'!D181-'TRA_Inv UK'!D181</f>
        <v>665.5</v>
      </c>
      <c r="E181" s="62">
        <f>'TRA_Inv EU28'!E181-'TRA_Inv UK'!E181</f>
        <v>1000.5</v>
      </c>
      <c r="F181" s="62">
        <f>'TRA_Inv EU28'!F181-'TRA_Inv UK'!F181</f>
        <v>752.5</v>
      </c>
      <c r="G181" s="62">
        <f>'TRA_Inv EU28'!G181-'TRA_Inv UK'!G181</f>
        <v>631.5</v>
      </c>
      <c r="H181" s="62">
        <f>'TRA_Inv EU28'!H181-'TRA_Inv UK'!H181</f>
        <v>576</v>
      </c>
      <c r="I181" s="62">
        <f>'TRA_Inv EU28'!I181-'TRA_Inv UK'!I181</f>
        <v>552</v>
      </c>
      <c r="J181" s="62">
        <f>'TRA_Inv EU28'!J181-'TRA_Inv UK'!J181</f>
        <v>625.5</v>
      </c>
      <c r="K181" s="62">
        <f>'TRA_Inv EU28'!K181-'TRA_Inv UK'!K181</f>
        <v>325</v>
      </c>
      <c r="L181" s="62">
        <f>'TRA_Inv EU28'!L181-'TRA_Inv UK'!L181</f>
        <v>347</v>
      </c>
      <c r="M181" s="62">
        <f>'TRA_Inv EU28'!M181-'TRA_Inv UK'!M181</f>
        <v>362.5</v>
      </c>
      <c r="N181" s="62">
        <f>'TRA_Inv EU28'!N181-'TRA_Inv UK'!N181</f>
        <v>390</v>
      </c>
      <c r="O181" s="62">
        <f>'TRA_Inv EU28'!O181-'TRA_Inv UK'!O181</f>
        <v>296</v>
      </c>
      <c r="P181" s="62">
        <f>'TRA_Inv EU28'!P181-'TRA_Inv UK'!P181</f>
        <v>216</v>
      </c>
      <c r="Q181" s="62">
        <f>'TRA_Inv EU28'!Q181-'TRA_Inv UK'!Q181</f>
        <v>181.5</v>
      </c>
      <c r="R181" s="62">
        <f>'TRA_Inv EU28'!R181-'TRA_Inv UK'!R181</f>
        <v>2338.1800548927631</v>
      </c>
      <c r="S181" s="62">
        <f>'TRA_Inv EU28'!S181-'TRA_Inv UK'!S181</f>
        <v>2711.5512594784873</v>
      </c>
      <c r="T181" s="62">
        <f>'TRA_Inv EU28'!T181-'TRA_Inv UK'!T181</f>
        <v>2729.624477408553</v>
      </c>
      <c r="U181" s="62">
        <f>'TRA_Inv EU28'!U181-'TRA_Inv UK'!U181</f>
        <v>2585.6088243157424</v>
      </c>
      <c r="V181" s="62">
        <f>'TRA_Inv EU28'!V181-'TRA_Inv UK'!V181</f>
        <v>2425.127990820959</v>
      </c>
      <c r="W181" s="62">
        <f>'TRA_Inv EU28'!W181-'TRA_Inv UK'!W181</f>
        <v>2340.2336174582811</v>
      </c>
      <c r="X181" s="62">
        <f>'TRA_Inv EU28'!X181-'TRA_Inv UK'!X181</f>
        <v>2243.5426729254664</v>
      </c>
      <c r="Y181" s="62">
        <f>'TRA_Inv EU28'!Y181-'TRA_Inv UK'!Y181</f>
        <v>2195.9788408801537</v>
      </c>
      <c r="Z181" s="62">
        <f>'TRA_Inv EU28'!Z181-'TRA_Inv UK'!Z181</f>
        <v>2112.831062197014</v>
      </c>
      <c r="AA181" s="62">
        <f>'TRA_Inv EU28'!AA181-'TRA_Inv UK'!AA181</f>
        <v>2054.1603149365146</v>
      </c>
      <c r="AB181" s="62">
        <f>'TRA_Inv EU28'!AB181-'TRA_Inv UK'!AB181</f>
        <v>2016.8401400276216</v>
      </c>
      <c r="AC181" s="62">
        <f>'TRA_Inv EU28'!AC181-'TRA_Inv UK'!AC181</f>
        <v>1997.2282284554071</v>
      </c>
      <c r="AD181" s="62">
        <f>'TRA_Inv EU28'!AD181-'TRA_Inv UK'!AD181</f>
        <v>1923.1022445456831</v>
      </c>
      <c r="AE181" s="62">
        <f>'TRA_Inv EU28'!AE181-'TRA_Inv UK'!AE181</f>
        <v>1916.6396271397441</v>
      </c>
      <c r="AF181" s="62">
        <f>'TRA_Inv EU28'!AF181-'TRA_Inv UK'!AF181</f>
        <v>1885.5399544843915</v>
      </c>
      <c r="AG181" s="62">
        <f>'TRA_Inv EU28'!AG181-'TRA_Inv UK'!AG181</f>
        <v>3184.4622570236497</v>
      </c>
      <c r="AH181" s="62">
        <f>'TRA_Inv EU28'!AH181-'TRA_Inv UK'!AH181</f>
        <v>1545.0601665757194</v>
      </c>
      <c r="AI181" s="62">
        <f>'TRA_Inv EU28'!AI181-'TRA_Inv UK'!AI181</f>
        <v>1633.8672801142634</v>
      </c>
      <c r="AJ181" s="62">
        <f>'TRA_Inv EU28'!AJ181-'TRA_Inv UK'!AJ181</f>
        <v>1695.8665226137009</v>
      </c>
      <c r="AK181" s="62">
        <f>'TRA_Inv EU28'!AK181-'TRA_Inv UK'!AK181</f>
        <v>1775.2690394275803</v>
      </c>
      <c r="AL181" s="62">
        <f>'TRA_Inv EU28'!AL181-'TRA_Inv UK'!AL181</f>
        <v>1874.1841027584467</v>
      </c>
      <c r="AM181" s="62">
        <f>'TRA_Inv EU28'!AM181-'TRA_Inv UK'!AM181</f>
        <v>1943.3842317380831</v>
      </c>
      <c r="AN181" s="62">
        <f>'TRA_Inv EU28'!AN181-'TRA_Inv UK'!AN181</f>
        <v>1998.1939464854622</v>
      </c>
      <c r="AO181" s="62">
        <f>'TRA_Inv EU28'!AO181-'TRA_Inv UK'!AO181</f>
        <v>2099.4690217551151</v>
      </c>
      <c r="AP181" s="62">
        <f>'TRA_Inv EU28'!AP181-'TRA_Inv UK'!AP181</f>
        <v>2114.9432708223239</v>
      </c>
      <c r="AQ181" s="62">
        <f>'TRA_Inv EU28'!AQ181-'TRA_Inv UK'!AQ181</f>
        <v>2070.280960664245</v>
      </c>
      <c r="AR181" s="62">
        <f>'TRA_Inv EU28'!AR181-'TRA_Inv UK'!AR181</f>
        <v>2124.056693929303</v>
      </c>
      <c r="AS181" s="62">
        <f>'TRA_Inv EU28'!AS181-'TRA_Inv UK'!AS181</f>
        <v>2146.6590370110916</v>
      </c>
      <c r="AT181" s="62">
        <f>'TRA_Inv EU28'!AT181-'TRA_Inv UK'!AT181</f>
        <v>2178.0588225287215</v>
      </c>
      <c r="AU181" s="62">
        <f>'TRA_Inv EU28'!AU181-'TRA_Inv UK'!AU181</f>
        <v>2178.2492685695361</v>
      </c>
      <c r="AV181" s="62">
        <f>'TRA_Inv EU28'!AV181-'TRA_Inv UK'!AV181</f>
        <v>2225.6475953791551</v>
      </c>
      <c r="AW181" s="62">
        <f>'TRA_Inv EU28'!AW181-'TRA_Inv UK'!AW181</f>
        <v>2382.0332911767136</v>
      </c>
      <c r="AX181" s="62">
        <f>'TRA_Inv EU28'!AX181-'TRA_Inv UK'!AX181</f>
        <v>2410.2327365211895</v>
      </c>
      <c r="AY181" s="62">
        <f>'TRA_Inv EU28'!AY181-'TRA_Inv UK'!AY181</f>
        <v>2411.3233640803442</v>
      </c>
      <c r="AZ181" s="62">
        <f>'TRA_Inv EU28'!AZ181-'TRA_Inv UK'!AZ181</f>
        <v>2433.62146286705</v>
      </c>
    </row>
    <row r="182" spans="1:52" x14ac:dyDescent="0.35">
      <c r="A182" s="63" t="s">
        <v>857</v>
      </c>
      <c r="B182" s="64"/>
      <c r="C182" s="64">
        <f>'TRA_Inv EU28'!C182-'TRA_Inv UK'!C182</f>
        <v>379</v>
      </c>
      <c r="D182" s="64">
        <f>'TRA_Inv EU28'!D182-'TRA_Inv UK'!D182</f>
        <v>540.5</v>
      </c>
      <c r="E182" s="64">
        <f>'TRA_Inv EU28'!E182-'TRA_Inv UK'!E182</f>
        <v>899</v>
      </c>
      <c r="F182" s="64">
        <f>'TRA_Inv EU28'!F182-'TRA_Inv UK'!F182</f>
        <v>475.5</v>
      </c>
      <c r="G182" s="64">
        <f>'TRA_Inv EU28'!G182-'TRA_Inv UK'!G182</f>
        <v>436</v>
      </c>
      <c r="H182" s="64">
        <f>'TRA_Inv EU28'!H182-'TRA_Inv UK'!H182</f>
        <v>404</v>
      </c>
      <c r="I182" s="64">
        <f>'TRA_Inv EU28'!I182-'TRA_Inv UK'!I182</f>
        <v>401.5</v>
      </c>
      <c r="J182" s="64">
        <f>'TRA_Inv EU28'!J182-'TRA_Inv UK'!J182</f>
        <v>550.5</v>
      </c>
      <c r="K182" s="64">
        <f>'TRA_Inv EU28'!K182-'TRA_Inv UK'!K182</f>
        <v>319</v>
      </c>
      <c r="L182" s="64">
        <f>'TRA_Inv EU28'!L182-'TRA_Inv UK'!L182</f>
        <v>340.5</v>
      </c>
      <c r="M182" s="64">
        <f>'TRA_Inv EU28'!M182-'TRA_Inv UK'!M182</f>
        <v>286</v>
      </c>
      <c r="N182" s="64">
        <f>'TRA_Inv EU28'!N182-'TRA_Inv UK'!N182</f>
        <v>365.5</v>
      </c>
      <c r="O182" s="64">
        <f>'TRA_Inv EU28'!O182-'TRA_Inv UK'!O182</f>
        <v>240.5</v>
      </c>
      <c r="P182" s="64">
        <f>'TRA_Inv EU28'!P182-'TRA_Inv UK'!P182</f>
        <v>190</v>
      </c>
      <c r="Q182" s="64">
        <f>'TRA_Inv EU28'!Q182-'TRA_Inv UK'!Q182</f>
        <v>149.5</v>
      </c>
      <c r="R182" s="64">
        <f>'TRA_Inv EU28'!R182-'TRA_Inv UK'!R182</f>
        <v>1978.8146961435323</v>
      </c>
      <c r="S182" s="64">
        <f>'TRA_Inv EU28'!S182-'TRA_Inv UK'!S182</f>
        <v>2165.9050451362195</v>
      </c>
      <c r="T182" s="64">
        <f>'TRA_Inv EU28'!T182-'TRA_Inv UK'!T182</f>
        <v>2128.9075468435235</v>
      </c>
      <c r="U182" s="64">
        <f>'TRA_Inv EU28'!U182-'TRA_Inv UK'!U182</f>
        <v>2032.7716619554501</v>
      </c>
      <c r="V182" s="64">
        <f>'TRA_Inv EU28'!V182-'TRA_Inv UK'!V182</f>
        <v>1905.281692620782</v>
      </c>
      <c r="W182" s="64">
        <f>'TRA_Inv EU28'!W182-'TRA_Inv UK'!W182</f>
        <v>1846.9707569133132</v>
      </c>
      <c r="X182" s="64">
        <f>'TRA_Inv EU28'!X182-'TRA_Inv UK'!X182</f>
        <v>1765.4370858994639</v>
      </c>
      <c r="Y182" s="64">
        <f>'TRA_Inv EU28'!Y182-'TRA_Inv UK'!Y182</f>
        <v>1748.874149657443</v>
      </c>
      <c r="Z182" s="64">
        <f>'TRA_Inv EU28'!Z182-'TRA_Inv UK'!Z182</f>
        <v>1682.4444712791221</v>
      </c>
      <c r="AA182" s="64">
        <f>'TRA_Inv EU28'!AA182-'TRA_Inv UK'!AA182</f>
        <v>1641.6390749099887</v>
      </c>
      <c r="AB182" s="64">
        <f>'TRA_Inv EU28'!AB182-'TRA_Inv UK'!AB182</f>
        <v>1614.0061414062347</v>
      </c>
      <c r="AC182" s="64">
        <f>'TRA_Inv EU28'!AC182-'TRA_Inv UK'!AC182</f>
        <v>1602.8739418929904</v>
      </c>
      <c r="AD182" s="64">
        <f>'TRA_Inv EU28'!AD182-'TRA_Inv UK'!AD182</f>
        <v>1536.6098409969622</v>
      </c>
      <c r="AE182" s="64">
        <f>'TRA_Inv EU28'!AE182-'TRA_Inv UK'!AE182</f>
        <v>1538.1678444193917</v>
      </c>
      <c r="AF182" s="64">
        <f>'TRA_Inv EU28'!AF182-'TRA_Inv UK'!AF182</f>
        <v>1511.7307993083259</v>
      </c>
      <c r="AG182" s="64">
        <f>'TRA_Inv EU28'!AG182-'TRA_Inv UK'!AG182</f>
        <v>2550.7288703941722</v>
      </c>
      <c r="AH182" s="64">
        <f>'TRA_Inv EU28'!AH182-'TRA_Inv UK'!AH182</f>
        <v>1242.6696225205292</v>
      </c>
      <c r="AI182" s="64">
        <f>'TRA_Inv EU28'!AI182-'TRA_Inv UK'!AI182</f>
        <v>1315.8381100318375</v>
      </c>
      <c r="AJ182" s="64">
        <f>'TRA_Inv EU28'!AJ182-'TRA_Inv UK'!AJ182</f>
        <v>1356.6916458770138</v>
      </c>
      <c r="AK182" s="64">
        <f>'TRA_Inv EU28'!AK182-'TRA_Inv UK'!AK182</f>
        <v>1421.4272672831846</v>
      </c>
      <c r="AL182" s="64">
        <f>'TRA_Inv EU28'!AL182-'TRA_Inv UK'!AL182</f>
        <v>1490.9733793748296</v>
      </c>
      <c r="AM182" s="64">
        <f>'TRA_Inv EU28'!AM182-'TRA_Inv UK'!AM182</f>
        <v>1551.0287177347589</v>
      </c>
      <c r="AN182" s="64">
        <f>'TRA_Inv EU28'!AN182-'TRA_Inv UK'!AN182</f>
        <v>1603.6366477861297</v>
      </c>
      <c r="AO182" s="64">
        <f>'TRA_Inv EU28'!AO182-'TRA_Inv UK'!AO182</f>
        <v>1668.3536236356972</v>
      </c>
      <c r="AP182" s="64">
        <f>'TRA_Inv EU28'!AP182-'TRA_Inv UK'!AP182</f>
        <v>1664.382162972885</v>
      </c>
      <c r="AQ182" s="64">
        <f>'TRA_Inv EU28'!AQ182-'TRA_Inv UK'!AQ182</f>
        <v>1661.8280420429433</v>
      </c>
      <c r="AR182" s="64">
        <f>'TRA_Inv EU28'!AR182-'TRA_Inv UK'!AR182</f>
        <v>1694.8447850076313</v>
      </c>
      <c r="AS182" s="64">
        <f>'TRA_Inv EU28'!AS182-'TRA_Inv UK'!AS182</f>
        <v>1705.0521693981309</v>
      </c>
      <c r="AT182" s="64">
        <f>'TRA_Inv EU28'!AT182-'TRA_Inv UK'!AT182</f>
        <v>1737.4046675715051</v>
      </c>
      <c r="AU182" s="64">
        <f>'TRA_Inv EU28'!AU182-'TRA_Inv UK'!AU182</f>
        <v>1724.2189286638195</v>
      </c>
      <c r="AV182" s="64">
        <f>'TRA_Inv EU28'!AV182-'TRA_Inv UK'!AV182</f>
        <v>1769.4817251997988</v>
      </c>
      <c r="AW182" s="64">
        <f>'TRA_Inv EU28'!AW182-'TRA_Inv UK'!AW182</f>
        <v>1870.5159435243136</v>
      </c>
      <c r="AX182" s="64">
        <f>'TRA_Inv EU28'!AX182-'TRA_Inv UK'!AX182</f>
        <v>1900.7885198329541</v>
      </c>
      <c r="AY182" s="64">
        <f>'TRA_Inv EU28'!AY182-'TRA_Inv UK'!AY182</f>
        <v>1905.5898198705595</v>
      </c>
      <c r="AZ182" s="64">
        <f>'TRA_Inv EU28'!AZ182-'TRA_Inv UK'!AZ182</f>
        <v>1926.7031026782061</v>
      </c>
    </row>
    <row r="183" spans="1:52" x14ac:dyDescent="0.35">
      <c r="A183" s="73" t="s">
        <v>900</v>
      </c>
      <c r="B183" s="68"/>
      <c r="C183" s="68">
        <f>'TRA_Inv EU28'!C183-'TRA_Inv UK'!C183</f>
        <v>223.5</v>
      </c>
      <c r="D183" s="68">
        <f>'TRA_Inv EU28'!D183-'TRA_Inv UK'!D183</f>
        <v>342</v>
      </c>
      <c r="E183" s="68">
        <f>'TRA_Inv EU28'!E183-'TRA_Inv UK'!E183</f>
        <v>478</v>
      </c>
      <c r="F183" s="68">
        <f>'TRA_Inv EU28'!F183-'TRA_Inv UK'!F183</f>
        <v>245.5</v>
      </c>
      <c r="G183" s="68">
        <f>'TRA_Inv EU28'!G183-'TRA_Inv UK'!G183</f>
        <v>281.5</v>
      </c>
      <c r="H183" s="68">
        <f>'TRA_Inv EU28'!H183-'TRA_Inv UK'!H183</f>
        <v>196.5</v>
      </c>
      <c r="I183" s="68">
        <f>'TRA_Inv EU28'!I183-'TRA_Inv UK'!I183</f>
        <v>171</v>
      </c>
      <c r="J183" s="68">
        <f>'TRA_Inv EU28'!J183-'TRA_Inv UK'!J183</f>
        <v>227.5</v>
      </c>
      <c r="K183" s="68">
        <f>'TRA_Inv EU28'!K183-'TRA_Inv UK'!K183</f>
        <v>106.5</v>
      </c>
      <c r="L183" s="68">
        <f>'TRA_Inv EU28'!L183-'TRA_Inv UK'!L183</f>
        <v>154</v>
      </c>
      <c r="M183" s="68">
        <f>'TRA_Inv EU28'!M183-'TRA_Inv UK'!M183</f>
        <v>193</v>
      </c>
      <c r="N183" s="68">
        <f>'TRA_Inv EU28'!N183-'TRA_Inv UK'!N183</f>
        <v>142.5</v>
      </c>
      <c r="O183" s="68">
        <f>'TRA_Inv EU28'!O183-'TRA_Inv UK'!O183</f>
        <v>163.5</v>
      </c>
      <c r="P183" s="68">
        <f>'TRA_Inv EU28'!P183-'TRA_Inv UK'!P183</f>
        <v>95</v>
      </c>
      <c r="Q183" s="68">
        <f>'TRA_Inv EU28'!Q183-'TRA_Inv UK'!Q183</f>
        <v>112</v>
      </c>
      <c r="R183" s="68">
        <f>'TRA_Inv EU28'!R183-'TRA_Inv UK'!R183</f>
        <v>831.7710351055274</v>
      </c>
      <c r="S183" s="68">
        <f>'TRA_Inv EU28'!S183-'TRA_Inv UK'!S183</f>
        <v>966.47183951260786</v>
      </c>
      <c r="T183" s="68">
        <f>'TRA_Inv EU28'!T183-'TRA_Inv UK'!T183</f>
        <v>930.17461493617134</v>
      </c>
      <c r="U183" s="68">
        <f>'TRA_Inv EU28'!U183-'TRA_Inv UK'!U183</f>
        <v>887.64630915274756</v>
      </c>
      <c r="V183" s="68">
        <f>'TRA_Inv EU28'!V183-'TRA_Inv UK'!V183</f>
        <v>826.71637491376987</v>
      </c>
      <c r="W183" s="68">
        <f>'TRA_Inv EU28'!W183-'TRA_Inv UK'!W183</f>
        <v>801.81453377249863</v>
      </c>
      <c r="X183" s="68">
        <f>'TRA_Inv EU28'!X183-'TRA_Inv UK'!X183</f>
        <v>767.887496757029</v>
      </c>
      <c r="Y183" s="68">
        <f>'TRA_Inv EU28'!Y183-'TRA_Inv UK'!Y183</f>
        <v>753.9835512153129</v>
      </c>
      <c r="Z183" s="68">
        <f>'TRA_Inv EU28'!Z183-'TRA_Inv UK'!Z183</f>
        <v>726.35324808989253</v>
      </c>
      <c r="AA183" s="68">
        <f>'TRA_Inv EU28'!AA183-'TRA_Inv UK'!AA183</f>
        <v>702.18974909436201</v>
      </c>
      <c r="AB183" s="68">
        <f>'TRA_Inv EU28'!AB183-'TRA_Inv UK'!AB183</f>
        <v>698.44629797401342</v>
      </c>
      <c r="AC183" s="68">
        <f>'TRA_Inv EU28'!AC183-'TRA_Inv UK'!AC183</f>
        <v>692.51144511201005</v>
      </c>
      <c r="AD183" s="68">
        <f>'TRA_Inv EU28'!AD183-'TRA_Inv UK'!AD183</f>
        <v>646.61368945132995</v>
      </c>
      <c r="AE183" s="68">
        <f>'TRA_Inv EU28'!AE183-'TRA_Inv UK'!AE183</f>
        <v>656.86884694478954</v>
      </c>
      <c r="AF183" s="68">
        <f>'TRA_Inv EU28'!AF183-'TRA_Inv UK'!AF183</f>
        <v>627.12802479182744</v>
      </c>
      <c r="AG183" s="68">
        <f>'TRA_Inv EU28'!AG183-'TRA_Inv UK'!AG183</f>
        <v>1119.1347635453676</v>
      </c>
      <c r="AH183" s="68">
        <f>'TRA_Inv EU28'!AH183-'TRA_Inv UK'!AH183</f>
        <v>499.74001971092775</v>
      </c>
      <c r="AI183" s="68">
        <f>'TRA_Inv EU28'!AI183-'TRA_Inv UK'!AI183</f>
        <v>524.44914478523162</v>
      </c>
      <c r="AJ183" s="68">
        <f>'TRA_Inv EU28'!AJ183-'TRA_Inv UK'!AJ183</f>
        <v>536.24241472106507</v>
      </c>
      <c r="AK183" s="68">
        <f>'TRA_Inv EU28'!AK183-'TRA_Inv UK'!AK183</f>
        <v>556.79185570198501</v>
      </c>
      <c r="AL183" s="68">
        <f>'TRA_Inv EU28'!AL183-'TRA_Inv UK'!AL183</f>
        <v>585.77791865327583</v>
      </c>
      <c r="AM183" s="68">
        <f>'TRA_Inv EU28'!AM183-'TRA_Inv UK'!AM183</f>
        <v>607.61159871854215</v>
      </c>
      <c r="AN183" s="68">
        <f>'TRA_Inv EU28'!AN183-'TRA_Inv UK'!AN183</f>
        <v>646.7745170004157</v>
      </c>
      <c r="AO183" s="68">
        <f>'TRA_Inv EU28'!AO183-'TRA_Inv UK'!AO183</f>
        <v>672.65693097350777</v>
      </c>
      <c r="AP183" s="68">
        <f>'TRA_Inv EU28'!AP183-'TRA_Inv UK'!AP183</f>
        <v>668.05608624810338</v>
      </c>
      <c r="AQ183" s="68">
        <f>'TRA_Inv EU28'!AQ183-'TRA_Inv UK'!AQ183</f>
        <v>644.78640165518925</v>
      </c>
      <c r="AR183" s="68">
        <f>'TRA_Inv EU28'!AR183-'TRA_Inv UK'!AR183</f>
        <v>643.26227684651417</v>
      </c>
      <c r="AS183" s="68">
        <f>'TRA_Inv EU28'!AS183-'TRA_Inv UK'!AS183</f>
        <v>631.98551747263491</v>
      </c>
      <c r="AT183" s="68">
        <f>'TRA_Inv EU28'!AT183-'TRA_Inv UK'!AT183</f>
        <v>654.04174851809739</v>
      </c>
      <c r="AU183" s="68">
        <f>'TRA_Inv EU28'!AU183-'TRA_Inv UK'!AU183</f>
        <v>619.78736354655484</v>
      </c>
      <c r="AV183" s="68">
        <f>'TRA_Inv EU28'!AV183-'TRA_Inv UK'!AV183</f>
        <v>643.33795323090681</v>
      </c>
      <c r="AW183" s="68">
        <f>'TRA_Inv EU28'!AW183-'TRA_Inv UK'!AW183</f>
        <v>699.30881251124356</v>
      </c>
      <c r="AX183" s="68">
        <f>'TRA_Inv EU28'!AX183-'TRA_Inv UK'!AX183</f>
        <v>719.66382813971734</v>
      </c>
      <c r="AY183" s="68">
        <f>'TRA_Inv EU28'!AY183-'TRA_Inv UK'!AY183</f>
        <v>716.70081594428257</v>
      </c>
      <c r="AZ183" s="68">
        <f>'TRA_Inv EU28'!AZ183-'TRA_Inv UK'!AZ183</f>
        <v>725.15613018155852</v>
      </c>
    </row>
    <row r="184" spans="1:52" x14ac:dyDescent="0.35">
      <c r="A184" s="74" t="s">
        <v>880</v>
      </c>
      <c r="B184" s="70"/>
      <c r="C184" s="70">
        <f>'TRA_Inv EU28'!C184-'TRA_Inv UK'!C184</f>
        <v>65</v>
      </c>
      <c r="D184" s="70">
        <f>'TRA_Inv EU28'!D184-'TRA_Inv UK'!D184</f>
        <v>118.5</v>
      </c>
      <c r="E184" s="70">
        <f>'TRA_Inv EU28'!E184-'TRA_Inv UK'!E184</f>
        <v>94.5</v>
      </c>
      <c r="F184" s="70">
        <f>'TRA_Inv EU28'!F184-'TRA_Inv UK'!F184</f>
        <v>89.5</v>
      </c>
      <c r="G184" s="70">
        <f>'TRA_Inv EU28'!G184-'TRA_Inv UK'!G184</f>
        <v>67.5</v>
      </c>
      <c r="H184" s="70">
        <f>'TRA_Inv EU28'!H184-'TRA_Inv UK'!H184</f>
        <v>77.5</v>
      </c>
      <c r="I184" s="70">
        <f>'TRA_Inv EU28'!I184-'TRA_Inv UK'!I184</f>
        <v>67</v>
      </c>
      <c r="J184" s="70">
        <f>'TRA_Inv EU28'!J184-'TRA_Inv UK'!J184</f>
        <v>37</v>
      </c>
      <c r="K184" s="70">
        <f>'TRA_Inv EU28'!K184-'TRA_Inv UK'!K184</f>
        <v>28</v>
      </c>
      <c r="L184" s="70">
        <f>'TRA_Inv EU28'!L184-'TRA_Inv UK'!L184</f>
        <v>34.5</v>
      </c>
      <c r="M184" s="70">
        <f>'TRA_Inv EU28'!M184-'TRA_Inv UK'!M184</f>
        <v>59.5</v>
      </c>
      <c r="N184" s="70">
        <f>'TRA_Inv EU28'!N184-'TRA_Inv UK'!N184</f>
        <v>31.5</v>
      </c>
      <c r="O184" s="70">
        <f>'TRA_Inv EU28'!O184-'TRA_Inv UK'!O184</f>
        <v>19</v>
      </c>
      <c r="P184" s="70">
        <f>'TRA_Inv EU28'!P184-'TRA_Inv UK'!P184</f>
        <v>21</v>
      </c>
      <c r="Q184" s="70">
        <f>'TRA_Inv EU28'!Q184-'TRA_Inv UK'!Q184</f>
        <v>17.5</v>
      </c>
      <c r="R184" s="70">
        <f>'TRA_Inv EU28'!R184-'TRA_Inv UK'!R184</f>
        <v>230.98328394227286</v>
      </c>
      <c r="S184" s="70">
        <f>'TRA_Inv EU28'!S184-'TRA_Inv UK'!S184</f>
        <v>278.42143667766584</v>
      </c>
      <c r="T184" s="70">
        <f>'TRA_Inv EU28'!T184-'TRA_Inv UK'!T184</f>
        <v>263.35395406738246</v>
      </c>
      <c r="U184" s="70">
        <f>'TRA_Inv EU28'!U184-'TRA_Inv UK'!U184</f>
        <v>244.94114158164479</v>
      </c>
      <c r="V184" s="70">
        <f>'TRA_Inv EU28'!V184-'TRA_Inv UK'!V184</f>
        <v>225.31929442028394</v>
      </c>
      <c r="W184" s="70">
        <f>'TRA_Inv EU28'!W184-'TRA_Inv UK'!W184</f>
        <v>216.3768449010503</v>
      </c>
      <c r="X184" s="70">
        <f>'TRA_Inv EU28'!X184-'TRA_Inv UK'!X184</f>
        <v>205.54381234992047</v>
      </c>
      <c r="Y184" s="70">
        <f>'TRA_Inv EU28'!Y184-'TRA_Inv UK'!Y184</f>
        <v>198.39254244687206</v>
      </c>
      <c r="Z184" s="70">
        <f>'TRA_Inv EU28'!Z184-'TRA_Inv UK'!Z184</f>
        <v>188.73046633353147</v>
      </c>
      <c r="AA184" s="70">
        <f>'TRA_Inv EU28'!AA184-'TRA_Inv UK'!AA184</f>
        <v>183.29331054861132</v>
      </c>
      <c r="AB184" s="70">
        <f>'TRA_Inv EU28'!AB184-'TRA_Inv UK'!AB184</f>
        <v>178.24903187114546</v>
      </c>
      <c r="AC184" s="70">
        <f>'TRA_Inv EU28'!AC184-'TRA_Inv UK'!AC184</f>
        <v>174.17571504183127</v>
      </c>
      <c r="AD184" s="70">
        <f>'TRA_Inv EU28'!AD184-'TRA_Inv UK'!AD184</f>
        <v>159.43312263122999</v>
      </c>
      <c r="AE184" s="70">
        <f>'TRA_Inv EU28'!AE184-'TRA_Inv UK'!AE184</f>
        <v>162.8079308925922</v>
      </c>
      <c r="AF184" s="70">
        <f>'TRA_Inv EU28'!AF184-'TRA_Inv UK'!AF184</f>
        <v>152.94980947224053</v>
      </c>
      <c r="AG184" s="70">
        <f>'TRA_Inv EU28'!AG184-'TRA_Inv UK'!AG184</f>
        <v>272.05745658704694</v>
      </c>
      <c r="AH184" s="70">
        <f>'TRA_Inv EU28'!AH184-'TRA_Inv UK'!AH184</f>
        <v>121.06159563612999</v>
      </c>
      <c r="AI184" s="70">
        <f>'TRA_Inv EU28'!AI184-'TRA_Inv UK'!AI184</f>
        <v>123.69717953321576</v>
      </c>
      <c r="AJ184" s="70">
        <f>'TRA_Inv EU28'!AJ184-'TRA_Inv UK'!AJ184</f>
        <v>127.39110988452511</v>
      </c>
      <c r="AK184" s="70">
        <f>'TRA_Inv EU28'!AK184-'TRA_Inv UK'!AK184</f>
        <v>127.39690601769821</v>
      </c>
      <c r="AL184" s="70">
        <f>'TRA_Inv EU28'!AL184-'TRA_Inv UK'!AL184</f>
        <v>130.06287255442663</v>
      </c>
      <c r="AM184" s="70">
        <f>'TRA_Inv EU28'!AM184-'TRA_Inv UK'!AM184</f>
        <v>135.21952624783859</v>
      </c>
      <c r="AN184" s="70">
        <f>'TRA_Inv EU28'!AN184-'TRA_Inv UK'!AN184</f>
        <v>140.69250352244217</v>
      </c>
      <c r="AO184" s="70">
        <f>'TRA_Inv EU28'!AO184-'TRA_Inv UK'!AO184</f>
        <v>143.78470277281096</v>
      </c>
      <c r="AP184" s="70">
        <f>'TRA_Inv EU28'!AP184-'TRA_Inv UK'!AP184</f>
        <v>143.47277028654358</v>
      </c>
      <c r="AQ184" s="70">
        <f>'TRA_Inv EU28'!AQ184-'TRA_Inv UK'!AQ184</f>
        <v>130.2867799329434</v>
      </c>
      <c r="AR184" s="70">
        <f>'TRA_Inv EU28'!AR184-'TRA_Inv UK'!AR184</f>
        <v>131.89286742983634</v>
      </c>
      <c r="AS184" s="70">
        <f>'TRA_Inv EU28'!AS184-'TRA_Inv UK'!AS184</f>
        <v>121.51230434853134</v>
      </c>
      <c r="AT184" s="70">
        <f>'TRA_Inv EU28'!AT184-'TRA_Inv UK'!AT184</f>
        <v>124.23277764906663</v>
      </c>
      <c r="AU184" s="70">
        <f>'TRA_Inv EU28'!AU184-'TRA_Inv UK'!AU184</f>
        <v>108.72000765053554</v>
      </c>
      <c r="AV184" s="70">
        <f>'TRA_Inv EU28'!AV184-'TRA_Inv UK'!AV184</f>
        <v>113.62758088820685</v>
      </c>
      <c r="AW184" s="70">
        <f>'TRA_Inv EU28'!AW184-'TRA_Inv UK'!AW184</f>
        <v>121.72535363957111</v>
      </c>
      <c r="AX184" s="70">
        <f>'TRA_Inv EU28'!AX184-'TRA_Inv UK'!AX184</f>
        <v>124.25508250537334</v>
      </c>
      <c r="AY184" s="70">
        <f>'TRA_Inv EU28'!AY184-'TRA_Inv UK'!AY184</f>
        <v>121.95694576526108</v>
      </c>
      <c r="AZ184" s="70">
        <f>'TRA_Inv EU28'!AZ184-'TRA_Inv UK'!AZ184</f>
        <v>118.22152140065725</v>
      </c>
    </row>
    <row r="185" spans="1:52" x14ac:dyDescent="0.35">
      <c r="A185" s="74" t="s">
        <v>901</v>
      </c>
      <c r="B185" s="70"/>
      <c r="C185" s="70">
        <f>'TRA_Inv EU28'!C185-'TRA_Inv UK'!C185</f>
        <v>158.5</v>
      </c>
      <c r="D185" s="70">
        <f>'TRA_Inv EU28'!D185-'TRA_Inv UK'!D185</f>
        <v>223.5</v>
      </c>
      <c r="E185" s="70">
        <f>'TRA_Inv EU28'!E185-'TRA_Inv UK'!E185</f>
        <v>383.5</v>
      </c>
      <c r="F185" s="70">
        <f>'TRA_Inv EU28'!F185-'TRA_Inv UK'!F185</f>
        <v>156</v>
      </c>
      <c r="G185" s="70">
        <f>'TRA_Inv EU28'!G185-'TRA_Inv UK'!G185</f>
        <v>214</v>
      </c>
      <c r="H185" s="70">
        <f>'TRA_Inv EU28'!H185-'TRA_Inv UK'!H185</f>
        <v>119</v>
      </c>
      <c r="I185" s="70">
        <f>'TRA_Inv EU28'!I185-'TRA_Inv UK'!I185</f>
        <v>104</v>
      </c>
      <c r="J185" s="70">
        <f>'TRA_Inv EU28'!J185-'TRA_Inv UK'!J185</f>
        <v>190.5</v>
      </c>
      <c r="K185" s="70">
        <f>'TRA_Inv EU28'!K185-'TRA_Inv UK'!K185</f>
        <v>78.5</v>
      </c>
      <c r="L185" s="70">
        <f>'TRA_Inv EU28'!L185-'TRA_Inv UK'!L185</f>
        <v>119.5</v>
      </c>
      <c r="M185" s="70">
        <f>'TRA_Inv EU28'!M185-'TRA_Inv UK'!M185</f>
        <v>133.5</v>
      </c>
      <c r="N185" s="70">
        <f>'TRA_Inv EU28'!N185-'TRA_Inv UK'!N185</f>
        <v>111</v>
      </c>
      <c r="O185" s="70">
        <f>'TRA_Inv EU28'!O185-'TRA_Inv UK'!O185</f>
        <v>144.5</v>
      </c>
      <c r="P185" s="70">
        <f>'TRA_Inv EU28'!P185-'TRA_Inv UK'!P185</f>
        <v>74</v>
      </c>
      <c r="Q185" s="70">
        <f>'TRA_Inv EU28'!Q185-'TRA_Inv UK'!Q185</f>
        <v>94.5</v>
      </c>
      <c r="R185" s="70">
        <f>'TRA_Inv EU28'!R185-'TRA_Inv UK'!R185</f>
        <v>600.78775116325448</v>
      </c>
      <c r="S185" s="70">
        <f>'TRA_Inv EU28'!S185-'TRA_Inv UK'!S185</f>
        <v>688.05040283494213</v>
      </c>
      <c r="T185" s="70">
        <f>'TRA_Inv EU28'!T185-'TRA_Inv UK'!T185</f>
        <v>666.82066086878899</v>
      </c>
      <c r="U185" s="70">
        <f>'TRA_Inv EU28'!U185-'TRA_Inv UK'!U185</f>
        <v>642.70516757110272</v>
      </c>
      <c r="V185" s="70">
        <f>'TRA_Inv EU28'!V185-'TRA_Inv UK'!V185</f>
        <v>601.39708049348587</v>
      </c>
      <c r="W185" s="70">
        <f>'TRA_Inv EU28'!W185-'TRA_Inv UK'!W185</f>
        <v>585.43768887144836</v>
      </c>
      <c r="X185" s="70">
        <f>'TRA_Inv EU28'!X185-'TRA_Inv UK'!X185</f>
        <v>562.34368440710853</v>
      </c>
      <c r="Y185" s="70">
        <f>'TRA_Inv EU28'!Y185-'TRA_Inv UK'!Y185</f>
        <v>555.59100876844093</v>
      </c>
      <c r="Z185" s="70">
        <f>'TRA_Inv EU28'!Z185-'TRA_Inv UK'!Z185</f>
        <v>537.62278175636118</v>
      </c>
      <c r="AA185" s="70">
        <f>'TRA_Inv EU28'!AA185-'TRA_Inv UK'!AA185</f>
        <v>518.8964385457507</v>
      </c>
      <c r="AB185" s="70">
        <f>'TRA_Inv EU28'!AB185-'TRA_Inv UK'!AB185</f>
        <v>520.19726610286796</v>
      </c>
      <c r="AC185" s="70">
        <f>'TRA_Inv EU28'!AC185-'TRA_Inv UK'!AC185</f>
        <v>518.33573007017878</v>
      </c>
      <c r="AD185" s="70">
        <f>'TRA_Inv EU28'!AD185-'TRA_Inv UK'!AD185</f>
        <v>487.1805668200999</v>
      </c>
      <c r="AE185" s="70">
        <f>'TRA_Inv EU28'!AE185-'TRA_Inv UK'!AE185</f>
        <v>494.06091605219734</v>
      </c>
      <c r="AF185" s="70">
        <f>'TRA_Inv EU28'!AF185-'TRA_Inv UK'!AF185</f>
        <v>474.17821531958691</v>
      </c>
      <c r="AG185" s="70">
        <f>'TRA_Inv EU28'!AG185-'TRA_Inv UK'!AG185</f>
        <v>847.07730695832072</v>
      </c>
      <c r="AH185" s="70">
        <f>'TRA_Inv EU28'!AH185-'TRA_Inv UK'!AH185</f>
        <v>378.6784240747977</v>
      </c>
      <c r="AI185" s="70">
        <f>'TRA_Inv EU28'!AI185-'TRA_Inv UK'!AI185</f>
        <v>400.75196525201585</v>
      </c>
      <c r="AJ185" s="70">
        <f>'TRA_Inv EU28'!AJ185-'TRA_Inv UK'!AJ185</f>
        <v>408.85130483653995</v>
      </c>
      <c r="AK185" s="70">
        <f>'TRA_Inv EU28'!AK185-'TRA_Inv UK'!AK185</f>
        <v>429.39494968428687</v>
      </c>
      <c r="AL185" s="70">
        <f>'TRA_Inv EU28'!AL185-'TRA_Inv UK'!AL185</f>
        <v>455.7150460988492</v>
      </c>
      <c r="AM185" s="70">
        <f>'TRA_Inv EU28'!AM185-'TRA_Inv UK'!AM185</f>
        <v>472.39207247070351</v>
      </c>
      <c r="AN185" s="70">
        <f>'TRA_Inv EU28'!AN185-'TRA_Inv UK'!AN185</f>
        <v>506.08201347797359</v>
      </c>
      <c r="AO185" s="70">
        <f>'TRA_Inv EU28'!AO185-'TRA_Inv UK'!AO185</f>
        <v>528.87222820069678</v>
      </c>
      <c r="AP185" s="70">
        <f>'TRA_Inv EU28'!AP185-'TRA_Inv UK'!AP185</f>
        <v>524.58331596155983</v>
      </c>
      <c r="AQ185" s="70">
        <f>'TRA_Inv EU28'!AQ185-'TRA_Inv UK'!AQ185</f>
        <v>514.49962172224582</v>
      </c>
      <c r="AR185" s="70">
        <f>'TRA_Inv EU28'!AR185-'TRA_Inv UK'!AR185</f>
        <v>511.36940941667785</v>
      </c>
      <c r="AS185" s="70">
        <f>'TRA_Inv EU28'!AS185-'TRA_Inv UK'!AS185</f>
        <v>510.47321312410349</v>
      </c>
      <c r="AT185" s="70">
        <f>'TRA_Inv EU28'!AT185-'TRA_Inv UK'!AT185</f>
        <v>529.80897086903076</v>
      </c>
      <c r="AU185" s="70">
        <f>'TRA_Inv EU28'!AU185-'TRA_Inv UK'!AU185</f>
        <v>511.06735589601931</v>
      </c>
      <c r="AV185" s="70">
        <f>'TRA_Inv EU28'!AV185-'TRA_Inv UK'!AV185</f>
        <v>529.7103723427</v>
      </c>
      <c r="AW185" s="70">
        <f>'TRA_Inv EU28'!AW185-'TRA_Inv UK'!AW185</f>
        <v>577.58345887167241</v>
      </c>
      <c r="AX185" s="70">
        <f>'TRA_Inv EU28'!AX185-'TRA_Inv UK'!AX185</f>
        <v>595.40874563434397</v>
      </c>
      <c r="AY185" s="70">
        <f>'TRA_Inv EU28'!AY185-'TRA_Inv UK'!AY185</f>
        <v>594.74387017902154</v>
      </c>
      <c r="AZ185" s="70">
        <f>'TRA_Inv EU28'!AZ185-'TRA_Inv UK'!AZ185</f>
        <v>606.93460878090127</v>
      </c>
    </row>
    <row r="186" spans="1:52" x14ac:dyDescent="0.35">
      <c r="A186" s="73" t="s">
        <v>864</v>
      </c>
      <c r="B186" s="68"/>
      <c r="C186" s="68">
        <f>'TRA_Inv EU28'!C186-'TRA_Inv UK'!C186</f>
        <v>38.5</v>
      </c>
      <c r="D186" s="68">
        <f>'TRA_Inv EU28'!D186-'TRA_Inv UK'!D186</f>
        <v>19</v>
      </c>
      <c r="E186" s="68">
        <f>'TRA_Inv EU28'!E186-'TRA_Inv UK'!E186</f>
        <v>25</v>
      </c>
      <c r="F186" s="68">
        <f>'TRA_Inv EU28'!F186-'TRA_Inv UK'!F186</f>
        <v>29.5</v>
      </c>
      <c r="G186" s="68">
        <f>'TRA_Inv EU28'!G186-'TRA_Inv UK'!G186</f>
        <v>25.5</v>
      </c>
      <c r="H186" s="68">
        <f>'TRA_Inv EU28'!H186-'TRA_Inv UK'!H186</f>
        <v>15.5</v>
      </c>
      <c r="I186" s="68">
        <f>'TRA_Inv EU28'!I186-'TRA_Inv UK'!I186</f>
        <v>23</v>
      </c>
      <c r="J186" s="68">
        <f>'TRA_Inv EU28'!J186-'TRA_Inv UK'!J186</f>
        <v>54.5</v>
      </c>
      <c r="K186" s="68">
        <f>'TRA_Inv EU28'!K186-'TRA_Inv UK'!K186</f>
        <v>50.5</v>
      </c>
      <c r="L186" s="68">
        <f>'TRA_Inv EU28'!L186-'TRA_Inv UK'!L186</f>
        <v>13</v>
      </c>
      <c r="M186" s="68">
        <f>'TRA_Inv EU28'!M186-'TRA_Inv UK'!M186</f>
        <v>4</v>
      </c>
      <c r="N186" s="68">
        <f>'TRA_Inv EU28'!N186-'TRA_Inv UK'!N186</f>
        <v>5</v>
      </c>
      <c r="O186" s="68">
        <f>'TRA_Inv EU28'!O186-'TRA_Inv UK'!O186</f>
        <v>12</v>
      </c>
      <c r="P186" s="68">
        <f>'TRA_Inv EU28'!P186-'TRA_Inv UK'!P186</f>
        <v>4</v>
      </c>
      <c r="Q186" s="68">
        <f>'TRA_Inv EU28'!Q186-'TRA_Inv UK'!Q186</f>
        <v>10</v>
      </c>
      <c r="R186" s="68">
        <f>'TRA_Inv EU28'!R186-'TRA_Inv UK'!R186</f>
        <v>39.571068873421225</v>
      </c>
      <c r="S186" s="68">
        <f>'TRA_Inv EU28'!S186-'TRA_Inv UK'!S186</f>
        <v>65.606467070213142</v>
      </c>
      <c r="T186" s="68">
        <f>'TRA_Inv EU28'!T186-'TRA_Inv UK'!T186</f>
        <v>63.222259654050667</v>
      </c>
      <c r="U186" s="68">
        <f>'TRA_Inv EU28'!U186-'TRA_Inv UK'!U186</f>
        <v>67.592941599422318</v>
      </c>
      <c r="V186" s="68">
        <f>'TRA_Inv EU28'!V186-'TRA_Inv UK'!V186</f>
        <v>68.473884012900726</v>
      </c>
      <c r="W186" s="68">
        <f>'TRA_Inv EU28'!W186-'TRA_Inv UK'!W186</f>
        <v>66.712465030122559</v>
      </c>
      <c r="X186" s="68">
        <f>'TRA_Inv EU28'!X186-'TRA_Inv UK'!X186</f>
        <v>71.071234866344241</v>
      </c>
      <c r="Y186" s="68">
        <f>'TRA_Inv EU28'!Y186-'TRA_Inv UK'!Y186</f>
        <v>67.83435545524361</v>
      </c>
      <c r="Z186" s="68">
        <f>'TRA_Inv EU28'!Z186-'TRA_Inv UK'!Z186</f>
        <v>56.675445996115442</v>
      </c>
      <c r="AA186" s="68">
        <f>'TRA_Inv EU28'!AA186-'TRA_Inv UK'!AA186</f>
        <v>65.436766653196486</v>
      </c>
      <c r="AB186" s="68">
        <f>'TRA_Inv EU28'!AB186-'TRA_Inv UK'!AB186</f>
        <v>66.477008228433135</v>
      </c>
      <c r="AC186" s="68">
        <f>'TRA_Inv EU28'!AC186-'TRA_Inv UK'!AC186</f>
        <v>72.094747431022483</v>
      </c>
      <c r="AD186" s="68">
        <f>'TRA_Inv EU28'!AD186-'TRA_Inv UK'!AD186</f>
        <v>70.272856142432914</v>
      </c>
      <c r="AE186" s="68">
        <f>'TRA_Inv EU28'!AE186-'TRA_Inv UK'!AE186</f>
        <v>65.521140980697325</v>
      </c>
      <c r="AF186" s="68">
        <f>'TRA_Inv EU28'!AF186-'TRA_Inv UK'!AF186</f>
        <v>60.182939547022208</v>
      </c>
      <c r="AG186" s="68">
        <f>'TRA_Inv EU28'!AG186-'TRA_Inv UK'!AG186</f>
        <v>87.427848486385315</v>
      </c>
      <c r="AH186" s="68">
        <f>'TRA_Inv EU28'!AH186-'TRA_Inv UK'!AH186</f>
        <v>59.294052897924821</v>
      </c>
      <c r="AI186" s="68">
        <f>'TRA_Inv EU28'!AI186-'TRA_Inv UK'!AI186</f>
        <v>60.860085816524261</v>
      </c>
      <c r="AJ186" s="68">
        <f>'TRA_Inv EU28'!AJ186-'TRA_Inv UK'!AJ186</f>
        <v>58.590532388000291</v>
      </c>
      <c r="AK186" s="68">
        <f>'TRA_Inv EU28'!AK186-'TRA_Inv UK'!AK186</f>
        <v>62.595360013243436</v>
      </c>
      <c r="AL186" s="68">
        <f>'TRA_Inv EU28'!AL186-'TRA_Inv UK'!AL186</f>
        <v>62.777068292505149</v>
      </c>
      <c r="AM186" s="68">
        <f>'TRA_Inv EU28'!AM186-'TRA_Inv UK'!AM186</f>
        <v>64.277486885327647</v>
      </c>
      <c r="AN186" s="68">
        <f>'TRA_Inv EU28'!AN186-'TRA_Inv UK'!AN186</f>
        <v>70.279352423471678</v>
      </c>
      <c r="AO186" s="68">
        <f>'TRA_Inv EU28'!AO186-'TRA_Inv UK'!AO186</f>
        <v>64.23639699414899</v>
      </c>
      <c r="AP186" s="68">
        <f>'TRA_Inv EU28'!AP186-'TRA_Inv UK'!AP186</f>
        <v>60.116806001318317</v>
      </c>
      <c r="AQ186" s="68">
        <f>'TRA_Inv EU28'!AQ186-'TRA_Inv UK'!AQ186</f>
        <v>63.619751226825528</v>
      </c>
      <c r="AR186" s="68">
        <f>'TRA_Inv EU28'!AR186-'TRA_Inv UK'!AR186</f>
        <v>64.245823090660082</v>
      </c>
      <c r="AS186" s="68">
        <f>'TRA_Inv EU28'!AS186-'TRA_Inv UK'!AS186</f>
        <v>68.227071268999865</v>
      </c>
      <c r="AT186" s="68">
        <f>'TRA_Inv EU28'!AT186-'TRA_Inv UK'!AT186</f>
        <v>64.823791057700461</v>
      </c>
      <c r="AU186" s="68">
        <f>'TRA_Inv EU28'!AU186-'TRA_Inv UK'!AU186</f>
        <v>61.846694428955274</v>
      </c>
      <c r="AV186" s="68">
        <f>'TRA_Inv EU28'!AV186-'TRA_Inv UK'!AV186</f>
        <v>70.494535907540609</v>
      </c>
      <c r="AW186" s="68">
        <f>'TRA_Inv EU28'!AW186-'TRA_Inv UK'!AW186</f>
        <v>68.385855229569486</v>
      </c>
      <c r="AX186" s="68">
        <f>'TRA_Inv EU28'!AX186-'TRA_Inv UK'!AX186</f>
        <v>70.969343853428256</v>
      </c>
      <c r="AY186" s="68">
        <f>'TRA_Inv EU28'!AY186-'TRA_Inv UK'!AY186</f>
        <v>75.32854974478991</v>
      </c>
      <c r="AZ186" s="68">
        <f>'TRA_Inv EU28'!AZ186-'TRA_Inv UK'!AZ186</f>
        <v>78.458559043279521</v>
      </c>
    </row>
    <row r="187" spans="1:52" x14ac:dyDescent="0.35">
      <c r="A187" s="73" t="s">
        <v>865</v>
      </c>
      <c r="B187" s="68"/>
      <c r="C187" s="68">
        <f>'TRA_Inv EU28'!C187-'TRA_Inv UK'!C187</f>
        <v>117</v>
      </c>
      <c r="D187" s="68">
        <f>'TRA_Inv EU28'!D187-'TRA_Inv UK'!D187</f>
        <v>179.5</v>
      </c>
      <c r="E187" s="68">
        <f>'TRA_Inv EU28'!E187-'TRA_Inv UK'!E187</f>
        <v>396</v>
      </c>
      <c r="F187" s="68">
        <f>'TRA_Inv EU28'!F187-'TRA_Inv UK'!F187</f>
        <v>200.5</v>
      </c>
      <c r="G187" s="68">
        <f>'TRA_Inv EU28'!G187-'TRA_Inv UK'!G187</f>
        <v>129</v>
      </c>
      <c r="H187" s="68">
        <f>'TRA_Inv EU28'!H187-'TRA_Inv UK'!H187</f>
        <v>192</v>
      </c>
      <c r="I187" s="68">
        <f>'TRA_Inv EU28'!I187-'TRA_Inv UK'!I187</f>
        <v>207.5</v>
      </c>
      <c r="J187" s="68">
        <f>'TRA_Inv EU28'!J187-'TRA_Inv UK'!J187</f>
        <v>268.5</v>
      </c>
      <c r="K187" s="68">
        <f>'TRA_Inv EU28'!K187-'TRA_Inv UK'!K187</f>
        <v>162</v>
      </c>
      <c r="L187" s="68">
        <f>'TRA_Inv EU28'!L187-'TRA_Inv UK'!L187</f>
        <v>173.5</v>
      </c>
      <c r="M187" s="68">
        <f>'TRA_Inv EU28'!M187-'TRA_Inv UK'!M187</f>
        <v>89</v>
      </c>
      <c r="N187" s="68">
        <f>'TRA_Inv EU28'!N187-'TRA_Inv UK'!N187</f>
        <v>218</v>
      </c>
      <c r="O187" s="68">
        <f>'TRA_Inv EU28'!O187-'TRA_Inv UK'!O187</f>
        <v>65</v>
      </c>
      <c r="P187" s="68">
        <f>'TRA_Inv EU28'!P187-'TRA_Inv UK'!P187</f>
        <v>91</v>
      </c>
      <c r="Q187" s="68">
        <f>'TRA_Inv EU28'!Q187-'TRA_Inv UK'!Q187</f>
        <v>27.5</v>
      </c>
      <c r="R187" s="68">
        <f>'TRA_Inv EU28'!R187-'TRA_Inv UK'!R187</f>
        <v>1107.4725921645834</v>
      </c>
      <c r="S187" s="68">
        <f>'TRA_Inv EU28'!S187-'TRA_Inv UK'!S187</f>
        <v>1133.8267385533984</v>
      </c>
      <c r="T187" s="68">
        <f>'TRA_Inv EU28'!T187-'TRA_Inv UK'!T187</f>
        <v>1135.5106722533014</v>
      </c>
      <c r="U187" s="68">
        <f>'TRA_Inv EU28'!U187-'TRA_Inv UK'!U187</f>
        <v>1077.5324112032802</v>
      </c>
      <c r="V187" s="68">
        <f>'TRA_Inv EU28'!V187-'TRA_Inv UK'!V187</f>
        <v>1010.0914336941112</v>
      </c>
      <c r="W187" s="68">
        <f>'TRA_Inv EU28'!W187-'TRA_Inv UK'!W187</f>
        <v>978.44375811069176</v>
      </c>
      <c r="X187" s="68">
        <f>'TRA_Inv EU28'!X187-'TRA_Inv UK'!X187</f>
        <v>926.47835427609061</v>
      </c>
      <c r="Y187" s="68">
        <f>'TRA_Inv EU28'!Y187-'TRA_Inv UK'!Y187</f>
        <v>927.05624298688667</v>
      </c>
      <c r="Z187" s="68">
        <f>'TRA_Inv EU28'!Z187-'TRA_Inv UK'!Z187</f>
        <v>899.41577719311431</v>
      </c>
      <c r="AA187" s="68">
        <f>'TRA_Inv EU28'!AA187-'TRA_Inv UK'!AA187</f>
        <v>874.01255916243031</v>
      </c>
      <c r="AB187" s="68">
        <f>'TRA_Inv EU28'!AB187-'TRA_Inv UK'!AB187</f>
        <v>849.08283520378825</v>
      </c>
      <c r="AC187" s="68">
        <f>'TRA_Inv EU28'!AC187-'TRA_Inv UK'!AC187</f>
        <v>838.26774934995785</v>
      </c>
      <c r="AD187" s="68">
        <f>'TRA_Inv EU28'!AD187-'TRA_Inv UK'!AD187</f>
        <v>819.72329540319924</v>
      </c>
      <c r="AE187" s="68">
        <f>'TRA_Inv EU28'!AE187-'TRA_Inv UK'!AE187</f>
        <v>815.77785649390478</v>
      </c>
      <c r="AF187" s="68">
        <f>'TRA_Inv EU28'!AF187-'TRA_Inv UK'!AF187</f>
        <v>824.41983496947614</v>
      </c>
      <c r="AG187" s="68">
        <f>'TRA_Inv EU28'!AG187-'TRA_Inv UK'!AG187</f>
        <v>1344.1662583624193</v>
      </c>
      <c r="AH187" s="68">
        <f>'TRA_Inv EU28'!AH187-'TRA_Inv UK'!AH187</f>
        <v>683.63554991167643</v>
      </c>
      <c r="AI187" s="68">
        <f>'TRA_Inv EU28'!AI187-'TRA_Inv UK'!AI187</f>
        <v>730.52887943008147</v>
      </c>
      <c r="AJ187" s="68">
        <f>'TRA_Inv EU28'!AJ187-'TRA_Inv UK'!AJ187</f>
        <v>761.85869876794823</v>
      </c>
      <c r="AK187" s="68">
        <f>'TRA_Inv EU28'!AK187-'TRA_Inv UK'!AK187</f>
        <v>802.0400515679562</v>
      </c>
      <c r="AL187" s="68">
        <f>'TRA_Inv EU28'!AL187-'TRA_Inv UK'!AL187</f>
        <v>842.41839242904859</v>
      </c>
      <c r="AM187" s="68">
        <f>'TRA_Inv EU28'!AM187-'TRA_Inv UK'!AM187</f>
        <v>879.13963213088914</v>
      </c>
      <c r="AN187" s="68">
        <f>'TRA_Inv EU28'!AN187-'TRA_Inv UK'!AN187</f>
        <v>886.58277836224238</v>
      </c>
      <c r="AO187" s="68">
        <f>'TRA_Inv EU28'!AO187-'TRA_Inv UK'!AO187</f>
        <v>931.46029566804032</v>
      </c>
      <c r="AP187" s="68">
        <f>'TRA_Inv EU28'!AP187-'TRA_Inv UK'!AP187</f>
        <v>936.20927072346331</v>
      </c>
      <c r="AQ187" s="68">
        <f>'TRA_Inv EU28'!AQ187-'TRA_Inv UK'!AQ187</f>
        <v>953.42188916092846</v>
      </c>
      <c r="AR187" s="68">
        <f>'TRA_Inv EU28'!AR187-'TRA_Inv UK'!AR187</f>
        <v>987.33668507045695</v>
      </c>
      <c r="AS187" s="68">
        <f>'TRA_Inv EU28'!AS187-'TRA_Inv UK'!AS187</f>
        <v>1004.8395806564963</v>
      </c>
      <c r="AT187" s="68">
        <f>'TRA_Inv EU28'!AT187-'TRA_Inv UK'!AT187</f>
        <v>1018.5391279957073</v>
      </c>
      <c r="AU187" s="68">
        <f>'TRA_Inv EU28'!AU187-'TRA_Inv UK'!AU187</f>
        <v>1042.5848706883094</v>
      </c>
      <c r="AV187" s="68">
        <f>'TRA_Inv EU28'!AV187-'TRA_Inv UK'!AV187</f>
        <v>1055.6492360613515</v>
      </c>
      <c r="AW187" s="68">
        <f>'TRA_Inv EU28'!AW187-'TRA_Inv UK'!AW187</f>
        <v>1102.8212757835004</v>
      </c>
      <c r="AX187" s="68">
        <f>'TRA_Inv EU28'!AX187-'TRA_Inv UK'!AX187</f>
        <v>1110.1553478398084</v>
      </c>
      <c r="AY187" s="68">
        <f>'TRA_Inv EU28'!AY187-'TRA_Inv UK'!AY187</f>
        <v>1113.5604541814871</v>
      </c>
      <c r="AZ187" s="68">
        <f>'TRA_Inv EU28'!AZ187-'TRA_Inv UK'!AZ187</f>
        <v>1123.0884134533678</v>
      </c>
    </row>
    <row r="188" spans="1:52" x14ac:dyDescent="0.35">
      <c r="A188" s="63" t="s">
        <v>870</v>
      </c>
      <c r="B188" s="64"/>
      <c r="C188" s="64">
        <f>'TRA_Inv EU28'!C188-'TRA_Inv UK'!C188</f>
        <v>74.5</v>
      </c>
      <c r="D188" s="64">
        <f>'TRA_Inv EU28'!D188-'TRA_Inv UK'!D188</f>
        <v>125</v>
      </c>
      <c r="E188" s="64">
        <f>'TRA_Inv EU28'!E188-'TRA_Inv UK'!E188</f>
        <v>101.5</v>
      </c>
      <c r="F188" s="64">
        <f>'TRA_Inv EU28'!F188-'TRA_Inv UK'!F188</f>
        <v>277</v>
      </c>
      <c r="G188" s="64">
        <f>'TRA_Inv EU28'!G188-'TRA_Inv UK'!G188</f>
        <v>195.5</v>
      </c>
      <c r="H188" s="64">
        <f>'TRA_Inv EU28'!H188-'TRA_Inv UK'!H188</f>
        <v>172</v>
      </c>
      <c r="I188" s="64">
        <f>'TRA_Inv EU28'!I188-'TRA_Inv UK'!I188</f>
        <v>150.5</v>
      </c>
      <c r="J188" s="64">
        <f>'TRA_Inv EU28'!J188-'TRA_Inv UK'!J188</f>
        <v>75</v>
      </c>
      <c r="K188" s="64">
        <f>'TRA_Inv EU28'!K188-'TRA_Inv UK'!K188</f>
        <v>6</v>
      </c>
      <c r="L188" s="64">
        <f>'TRA_Inv EU28'!L188-'TRA_Inv UK'!L188</f>
        <v>6.5</v>
      </c>
      <c r="M188" s="64">
        <f>'TRA_Inv EU28'!M188-'TRA_Inv UK'!M188</f>
        <v>76.5</v>
      </c>
      <c r="N188" s="64">
        <f>'TRA_Inv EU28'!N188-'TRA_Inv UK'!N188</f>
        <v>24.5</v>
      </c>
      <c r="O188" s="64">
        <f>'TRA_Inv EU28'!O188-'TRA_Inv UK'!O188</f>
        <v>55.5</v>
      </c>
      <c r="P188" s="64">
        <f>'TRA_Inv EU28'!P188-'TRA_Inv UK'!P188</f>
        <v>26</v>
      </c>
      <c r="Q188" s="64">
        <f>'TRA_Inv EU28'!Q188-'TRA_Inv UK'!Q188</f>
        <v>32</v>
      </c>
      <c r="R188" s="64">
        <f>'TRA_Inv EU28'!R188-'TRA_Inv UK'!R188</f>
        <v>359.36535874923078</v>
      </c>
      <c r="S188" s="64">
        <f>'TRA_Inv EU28'!S188-'TRA_Inv UK'!S188</f>
        <v>545.64621434226763</v>
      </c>
      <c r="T188" s="64">
        <f>'TRA_Inv EU28'!T188-'TRA_Inv UK'!T188</f>
        <v>600.71693056502954</v>
      </c>
      <c r="U188" s="64">
        <f>'TRA_Inv EU28'!U188-'TRA_Inv UK'!U188</f>
        <v>552.83716236029272</v>
      </c>
      <c r="V188" s="64">
        <f>'TRA_Inv EU28'!V188-'TRA_Inv UK'!V188</f>
        <v>519.84629820017665</v>
      </c>
      <c r="W188" s="64">
        <f>'TRA_Inv EU28'!W188-'TRA_Inv UK'!W188</f>
        <v>493.26286054496796</v>
      </c>
      <c r="X188" s="64">
        <f>'TRA_Inv EU28'!X188-'TRA_Inv UK'!X188</f>
        <v>478.10558702600252</v>
      </c>
      <c r="Y188" s="64">
        <f>'TRA_Inv EU28'!Y188-'TRA_Inv UK'!Y188</f>
        <v>447.10469122271058</v>
      </c>
      <c r="Z188" s="64">
        <f>'TRA_Inv EU28'!Z188-'TRA_Inv UK'!Z188</f>
        <v>430.38659091789185</v>
      </c>
      <c r="AA188" s="64">
        <f>'TRA_Inv EU28'!AA188-'TRA_Inv UK'!AA188</f>
        <v>412.5212400265263</v>
      </c>
      <c r="AB188" s="64">
        <f>'TRA_Inv EU28'!AB188-'TRA_Inv UK'!AB188</f>
        <v>402.83399862138674</v>
      </c>
      <c r="AC188" s="64">
        <f>'TRA_Inv EU28'!AC188-'TRA_Inv UK'!AC188</f>
        <v>394.3542865624168</v>
      </c>
      <c r="AD188" s="64">
        <f>'TRA_Inv EU28'!AD188-'TRA_Inv UK'!AD188</f>
        <v>386.49240354872074</v>
      </c>
      <c r="AE188" s="64">
        <f>'TRA_Inv EU28'!AE188-'TRA_Inv UK'!AE188</f>
        <v>378.47178272035251</v>
      </c>
      <c r="AF188" s="64">
        <f>'TRA_Inv EU28'!AF188-'TRA_Inv UK'!AF188</f>
        <v>373.80915517606536</v>
      </c>
      <c r="AG188" s="64">
        <f>'TRA_Inv EU28'!AG188-'TRA_Inv UK'!AG188</f>
        <v>633.73338662947765</v>
      </c>
      <c r="AH188" s="64">
        <f>'TRA_Inv EU28'!AH188-'TRA_Inv UK'!AH188</f>
        <v>302.39054405519039</v>
      </c>
      <c r="AI188" s="64">
        <f>'TRA_Inv EU28'!AI188-'TRA_Inv UK'!AI188</f>
        <v>318.02917008242594</v>
      </c>
      <c r="AJ188" s="64">
        <f>'TRA_Inv EU28'!AJ188-'TRA_Inv UK'!AJ188</f>
        <v>339.17487673668705</v>
      </c>
      <c r="AK188" s="64">
        <f>'TRA_Inv EU28'!AK188-'TRA_Inv UK'!AK188</f>
        <v>353.84177214439569</v>
      </c>
      <c r="AL188" s="64">
        <f>'TRA_Inv EU28'!AL188-'TRA_Inv UK'!AL188</f>
        <v>383.21072338361677</v>
      </c>
      <c r="AM188" s="64">
        <f>'TRA_Inv EU28'!AM188-'TRA_Inv UK'!AM188</f>
        <v>392.35551400332446</v>
      </c>
      <c r="AN188" s="64">
        <f>'TRA_Inv EU28'!AN188-'TRA_Inv UK'!AN188</f>
        <v>394.55729869933231</v>
      </c>
      <c r="AO188" s="64">
        <f>'TRA_Inv EU28'!AO188-'TRA_Inv UK'!AO188</f>
        <v>431.11539811941793</v>
      </c>
      <c r="AP188" s="64">
        <f>'TRA_Inv EU28'!AP188-'TRA_Inv UK'!AP188</f>
        <v>450.56110784943883</v>
      </c>
      <c r="AQ188" s="64">
        <f>'TRA_Inv EU28'!AQ188-'TRA_Inv UK'!AQ188</f>
        <v>408.45291862130154</v>
      </c>
      <c r="AR188" s="64">
        <f>'TRA_Inv EU28'!AR188-'TRA_Inv UK'!AR188</f>
        <v>429.21190892167192</v>
      </c>
      <c r="AS188" s="64">
        <f>'TRA_Inv EU28'!AS188-'TRA_Inv UK'!AS188</f>
        <v>441.60686761296046</v>
      </c>
      <c r="AT188" s="64">
        <f>'TRA_Inv EU28'!AT188-'TRA_Inv UK'!AT188</f>
        <v>440.65415495721595</v>
      </c>
      <c r="AU188" s="64">
        <f>'TRA_Inv EU28'!AU188-'TRA_Inv UK'!AU188</f>
        <v>454.03033990571686</v>
      </c>
      <c r="AV188" s="64">
        <f>'TRA_Inv EU28'!AV188-'TRA_Inv UK'!AV188</f>
        <v>456.16587017935643</v>
      </c>
      <c r="AW188" s="64">
        <f>'TRA_Inv EU28'!AW188-'TRA_Inv UK'!AW188</f>
        <v>511.51734765239991</v>
      </c>
      <c r="AX188" s="64">
        <f>'TRA_Inv EU28'!AX188-'TRA_Inv UK'!AX188</f>
        <v>509.44421668823537</v>
      </c>
      <c r="AY188" s="64">
        <f>'TRA_Inv EU28'!AY188-'TRA_Inv UK'!AY188</f>
        <v>505.73354420978467</v>
      </c>
      <c r="AZ188" s="64">
        <f>'TRA_Inv EU28'!AZ188-'TRA_Inv UK'!AZ188</f>
        <v>506.91836018884391</v>
      </c>
    </row>
    <row r="189" spans="1:52" x14ac:dyDescent="0.35">
      <c r="A189" s="75" t="s">
        <v>880</v>
      </c>
      <c r="B189" s="70"/>
      <c r="C189" s="70">
        <f>'TRA_Inv EU28'!C189-'TRA_Inv UK'!C189</f>
        <v>26.5</v>
      </c>
      <c r="D189" s="70">
        <f>'TRA_Inv EU28'!D189-'TRA_Inv UK'!D189</f>
        <v>44</v>
      </c>
      <c r="E189" s="70">
        <f>'TRA_Inv EU28'!E189-'TRA_Inv UK'!E189</f>
        <v>59</v>
      </c>
      <c r="F189" s="70">
        <f>'TRA_Inv EU28'!F189-'TRA_Inv UK'!F189</f>
        <v>111</v>
      </c>
      <c r="G189" s="70">
        <f>'TRA_Inv EU28'!G189-'TRA_Inv UK'!G189</f>
        <v>102</v>
      </c>
      <c r="H189" s="70">
        <f>'TRA_Inv EU28'!H189-'TRA_Inv UK'!H189</f>
        <v>61.5</v>
      </c>
      <c r="I189" s="70">
        <f>'TRA_Inv EU28'!I189-'TRA_Inv UK'!I189</f>
        <v>35.5</v>
      </c>
      <c r="J189" s="70">
        <f>'TRA_Inv EU28'!J189-'TRA_Inv UK'!J189</f>
        <v>22</v>
      </c>
      <c r="K189" s="70">
        <f>'TRA_Inv EU28'!K189-'TRA_Inv UK'!K189</f>
        <v>2.5</v>
      </c>
      <c r="L189" s="70">
        <f>'TRA_Inv EU28'!L189-'TRA_Inv UK'!L189</f>
        <v>4</v>
      </c>
      <c r="M189" s="70">
        <f>'TRA_Inv EU28'!M189-'TRA_Inv UK'!M189</f>
        <v>8</v>
      </c>
      <c r="N189" s="70">
        <f>'TRA_Inv EU28'!N189-'TRA_Inv UK'!N189</f>
        <v>14.5</v>
      </c>
      <c r="O189" s="70">
        <f>'TRA_Inv EU28'!O189-'TRA_Inv UK'!O189</f>
        <v>15</v>
      </c>
      <c r="P189" s="70">
        <f>'TRA_Inv EU28'!P189-'TRA_Inv UK'!P189</f>
        <v>8</v>
      </c>
      <c r="Q189" s="70">
        <f>'TRA_Inv EU28'!Q189-'TRA_Inv UK'!Q189</f>
        <v>0</v>
      </c>
      <c r="R189" s="70">
        <f>'TRA_Inv EU28'!R189-'TRA_Inv UK'!R189</f>
        <v>74.61775118167337</v>
      </c>
      <c r="S189" s="70">
        <f>'TRA_Inv EU28'!S189-'TRA_Inv UK'!S189</f>
        <v>123.97684500183493</v>
      </c>
      <c r="T189" s="70">
        <f>'TRA_Inv EU28'!T189-'TRA_Inv UK'!T189</f>
        <v>144.60584091825234</v>
      </c>
      <c r="U189" s="70">
        <f>'TRA_Inv EU28'!U189-'TRA_Inv UK'!U189</f>
        <v>131.68932976973326</v>
      </c>
      <c r="V189" s="70">
        <f>'TRA_Inv EU28'!V189-'TRA_Inv UK'!V189</f>
        <v>122.55119047073292</v>
      </c>
      <c r="W189" s="70">
        <f>'TRA_Inv EU28'!W189-'TRA_Inv UK'!W189</f>
        <v>115.85403984084746</v>
      </c>
      <c r="X189" s="70">
        <f>'TRA_Inv EU28'!X189-'TRA_Inv UK'!X189</f>
        <v>111.55812889737784</v>
      </c>
      <c r="Y189" s="70">
        <f>'TRA_Inv EU28'!Y189-'TRA_Inv UK'!Y189</f>
        <v>103.72064625253175</v>
      </c>
      <c r="Z189" s="70">
        <f>'TRA_Inv EU28'!Z189-'TRA_Inv UK'!Z189</f>
        <v>98.749658313150434</v>
      </c>
      <c r="AA189" s="70">
        <f>'TRA_Inv EU28'!AA189-'TRA_Inv UK'!AA189</f>
        <v>94.752836669246008</v>
      </c>
      <c r="AB189" s="70">
        <f>'TRA_Inv EU28'!AB189-'TRA_Inv UK'!AB189</f>
        <v>89.970273744328338</v>
      </c>
      <c r="AC189" s="70">
        <f>'TRA_Inv EU28'!AC189-'TRA_Inv UK'!AC189</f>
        <v>88.885525228650408</v>
      </c>
      <c r="AD189" s="70">
        <f>'TRA_Inv EU28'!AD189-'TRA_Inv UK'!AD189</f>
        <v>86.076725371526379</v>
      </c>
      <c r="AE189" s="70">
        <f>'TRA_Inv EU28'!AE189-'TRA_Inv UK'!AE189</f>
        <v>82.875040687776206</v>
      </c>
      <c r="AF189" s="70">
        <f>'TRA_Inv EU28'!AF189-'TRA_Inv UK'!AF189</f>
        <v>80.450688257222552</v>
      </c>
      <c r="AG189" s="70">
        <f>'TRA_Inv EU28'!AG189-'TRA_Inv UK'!AG189</f>
        <v>134.34331096029248</v>
      </c>
      <c r="AH189" s="70">
        <f>'TRA_Inv EU28'!AH189-'TRA_Inv UK'!AH189</f>
        <v>63.495619675634941</v>
      </c>
      <c r="AI189" s="70">
        <f>'TRA_Inv EU28'!AI189-'TRA_Inv UK'!AI189</f>
        <v>65.762662835899221</v>
      </c>
      <c r="AJ189" s="70">
        <f>'TRA_Inv EU28'!AJ189-'TRA_Inv UK'!AJ189</f>
        <v>68.328046405652998</v>
      </c>
      <c r="AK189" s="70">
        <f>'TRA_Inv EU28'!AK189-'TRA_Inv UK'!AK189</f>
        <v>72.089880816125117</v>
      </c>
      <c r="AL189" s="70">
        <f>'TRA_Inv EU28'!AL189-'TRA_Inv UK'!AL189</f>
        <v>74.681918178359297</v>
      </c>
      <c r="AM189" s="70">
        <f>'TRA_Inv EU28'!AM189-'TRA_Inv UK'!AM189</f>
        <v>75.670114381914658</v>
      </c>
      <c r="AN189" s="70">
        <f>'TRA_Inv EU28'!AN189-'TRA_Inv UK'!AN189</f>
        <v>74.547002234804651</v>
      </c>
      <c r="AO189" s="70">
        <f>'TRA_Inv EU28'!AO189-'TRA_Inv UK'!AO189</f>
        <v>81.751287011640514</v>
      </c>
      <c r="AP189" s="70">
        <f>'TRA_Inv EU28'!AP189-'TRA_Inv UK'!AP189</f>
        <v>85.755526955435471</v>
      </c>
      <c r="AQ189" s="70">
        <f>'TRA_Inv EU28'!AQ189-'TRA_Inv UK'!AQ189</f>
        <v>73.073095477654434</v>
      </c>
      <c r="AR189" s="70">
        <f>'TRA_Inv EU28'!AR189-'TRA_Inv UK'!AR189</f>
        <v>74.664397513939932</v>
      </c>
      <c r="AS189" s="70">
        <f>'TRA_Inv EU28'!AS189-'TRA_Inv UK'!AS189</f>
        <v>73.979202911429283</v>
      </c>
      <c r="AT189" s="70">
        <f>'TRA_Inv EU28'!AT189-'TRA_Inv UK'!AT189</f>
        <v>70.260533035012728</v>
      </c>
      <c r="AU189" s="70">
        <f>'TRA_Inv EU28'!AU189-'TRA_Inv UK'!AU189</f>
        <v>71.047611285692938</v>
      </c>
      <c r="AV189" s="70">
        <f>'TRA_Inv EU28'!AV189-'TRA_Inv UK'!AV189</f>
        <v>69.519837770313501</v>
      </c>
      <c r="AW189" s="70">
        <f>'TRA_Inv EU28'!AW189-'TRA_Inv UK'!AW189</f>
        <v>80.848986029751416</v>
      </c>
      <c r="AX189" s="70">
        <f>'TRA_Inv EU28'!AX189-'TRA_Inv UK'!AX189</f>
        <v>77.087716217199258</v>
      </c>
      <c r="AY189" s="70">
        <f>'TRA_Inv EU28'!AY189-'TRA_Inv UK'!AY189</f>
        <v>73.771791844123186</v>
      </c>
      <c r="AZ189" s="70">
        <f>'TRA_Inv EU28'!AZ189-'TRA_Inv UK'!AZ189</f>
        <v>72.651654490216231</v>
      </c>
    </row>
    <row r="190" spans="1:52" x14ac:dyDescent="0.35">
      <c r="A190" s="76" t="s">
        <v>901</v>
      </c>
      <c r="B190" s="55"/>
      <c r="C190" s="55">
        <f>'TRA_Inv EU28'!C190-'TRA_Inv UK'!C190</f>
        <v>48</v>
      </c>
      <c r="D190" s="55">
        <f>'TRA_Inv EU28'!D190-'TRA_Inv UK'!D190</f>
        <v>81</v>
      </c>
      <c r="E190" s="55">
        <f>'TRA_Inv EU28'!E190-'TRA_Inv UK'!E190</f>
        <v>42.5</v>
      </c>
      <c r="F190" s="55">
        <f>'TRA_Inv EU28'!F190-'TRA_Inv UK'!F190</f>
        <v>166</v>
      </c>
      <c r="G190" s="55">
        <f>'TRA_Inv EU28'!G190-'TRA_Inv UK'!G190</f>
        <v>93.5</v>
      </c>
      <c r="H190" s="55">
        <f>'TRA_Inv EU28'!H190-'TRA_Inv UK'!H190</f>
        <v>110.5</v>
      </c>
      <c r="I190" s="55">
        <f>'TRA_Inv EU28'!I190-'TRA_Inv UK'!I190</f>
        <v>115</v>
      </c>
      <c r="J190" s="55">
        <f>'TRA_Inv EU28'!J190-'TRA_Inv UK'!J190</f>
        <v>53</v>
      </c>
      <c r="K190" s="55">
        <f>'TRA_Inv EU28'!K190-'TRA_Inv UK'!K190</f>
        <v>3.5</v>
      </c>
      <c r="L190" s="55">
        <f>'TRA_Inv EU28'!L190-'TRA_Inv UK'!L190</f>
        <v>2.5</v>
      </c>
      <c r="M190" s="55">
        <f>'TRA_Inv EU28'!M190-'TRA_Inv UK'!M190</f>
        <v>68.5</v>
      </c>
      <c r="N190" s="55">
        <f>'TRA_Inv EU28'!N190-'TRA_Inv UK'!N190</f>
        <v>10</v>
      </c>
      <c r="O190" s="55">
        <f>'TRA_Inv EU28'!O190-'TRA_Inv UK'!O190</f>
        <v>40.5</v>
      </c>
      <c r="P190" s="55">
        <f>'TRA_Inv EU28'!P190-'TRA_Inv UK'!P190</f>
        <v>18</v>
      </c>
      <c r="Q190" s="55">
        <f>'TRA_Inv EU28'!Q190-'TRA_Inv UK'!Q190</f>
        <v>32</v>
      </c>
      <c r="R190" s="55">
        <f>'TRA_Inv EU28'!R190-'TRA_Inv UK'!R190</f>
        <v>284.7476075675574</v>
      </c>
      <c r="S190" s="55">
        <f>'TRA_Inv EU28'!S190-'TRA_Inv UK'!S190</f>
        <v>421.6693693404327</v>
      </c>
      <c r="T190" s="55">
        <f>'TRA_Inv EU28'!T190-'TRA_Inv UK'!T190</f>
        <v>456.11108964677715</v>
      </c>
      <c r="U190" s="55">
        <f>'TRA_Inv EU28'!U190-'TRA_Inv UK'!U190</f>
        <v>421.1478325905594</v>
      </c>
      <c r="V190" s="55">
        <f>'TRA_Inv EU28'!V190-'TRA_Inv UK'!V190</f>
        <v>397.29510772944383</v>
      </c>
      <c r="W190" s="55">
        <f>'TRA_Inv EU28'!W190-'TRA_Inv UK'!W190</f>
        <v>377.4088207041205</v>
      </c>
      <c r="X190" s="55">
        <f>'TRA_Inv EU28'!X190-'TRA_Inv UK'!X190</f>
        <v>366.54745812862467</v>
      </c>
      <c r="Y190" s="55">
        <f>'TRA_Inv EU28'!Y190-'TRA_Inv UK'!Y190</f>
        <v>343.38404497017882</v>
      </c>
      <c r="Z190" s="55">
        <f>'TRA_Inv EU28'!Z190-'TRA_Inv UK'!Z190</f>
        <v>331.6369326047415</v>
      </c>
      <c r="AA190" s="55">
        <f>'TRA_Inv EU28'!AA190-'TRA_Inv UK'!AA190</f>
        <v>317.76840335728031</v>
      </c>
      <c r="AB190" s="55">
        <f>'TRA_Inv EU28'!AB190-'TRA_Inv UK'!AB190</f>
        <v>312.86372487705842</v>
      </c>
      <c r="AC190" s="55">
        <f>'TRA_Inv EU28'!AC190-'TRA_Inv UK'!AC190</f>
        <v>305.46876133376634</v>
      </c>
      <c r="AD190" s="55">
        <f>'TRA_Inv EU28'!AD190-'TRA_Inv UK'!AD190</f>
        <v>300.41567817719437</v>
      </c>
      <c r="AE190" s="55">
        <f>'TRA_Inv EU28'!AE190-'TRA_Inv UK'!AE190</f>
        <v>295.59674203257629</v>
      </c>
      <c r="AF190" s="55">
        <f>'TRA_Inv EU28'!AF190-'TRA_Inv UK'!AF190</f>
        <v>293.35846691884279</v>
      </c>
      <c r="AG190" s="55">
        <f>'TRA_Inv EU28'!AG190-'TRA_Inv UK'!AG190</f>
        <v>499.39007566918519</v>
      </c>
      <c r="AH190" s="55">
        <f>'TRA_Inv EU28'!AH190-'TRA_Inv UK'!AH190</f>
        <v>238.89492437955542</v>
      </c>
      <c r="AI190" s="55">
        <f>'TRA_Inv EU28'!AI190-'TRA_Inv UK'!AI190</f>
        <v>252.26650724652671</v>
      </c>
      <c r="AJ190" s="55">
        <f>'TRA_Inv EU28'!AJ190-'TRA_Inv UK'!AJ190</f>
        <v>270.84683033103403</v>
      </c>
      <c r="AK190" s="55">
        <f>'TRA_Inv EU28'!AK190-'TRA_Inv UK'!AK190</f>
        <v>281.75189132827057</v>
      </c>
      <c r="AL190" s="55">
        <f>'TRA_Inv EU28'!AL190-'TRA_Inv UK'!AL190</f>
        <v>308.52880520525747</v>
      </c>
      <c r="AM190" s="55">
        <f>'TRA_Inv EU28'!AM190-'TRA_Inv UK'!AM190</f>
        <v>316.68539962140983</v>
      </c>
      <c r="AN190" s="55">
        <f>'TRA_Inv EU28'!AN190-'TRA_Inv UK'!AN190</f>
        <v>320.01029646452764</v>
      </c>
      <c r="AO190" s="55">
        <f>'TRA_Inv EU28'!AO190-'TRA_Inv UK'!AO190</f>
        <v>349.36411110777738</v>
      </c>
      <c r="AP190" s="55">
        <f>'TRA_Inv EU28'!AP190-'TRA_Inv UK'!AP190</f>
        <v>364.80558089400336</v>
      </c>
      <c r="AQ190" s="55">
        <f>'TRA_Inv EU28'!AQ190-'TRA_Inv UK'!AQ190</f>
        <v>335.37982314364712</v>
      </c>
      <c r="AR190" s="55">
        <f>'TRA_Inv EU28'!AR190-'TRA_Inv UK'!AR190</f>
        <v>354.54751140773203</v>
      </c>
      <c r="AS190" s="55">
        <f>'TRA_Inv EU28'!AS190-'TRA_Inv UK'!AS190</f>
        <v>367.62766470153116</v>
      </c>
      <c r="AT190" s="55">
        <f>'TRA_Inv EU28'!AT190-'TRA_Inv UK'!AT190</f>
        <v>370.39362192220318</v>
      </c>
      <c r="AU190" s="55">
        <f>'TRA_Inv EU28'!AU190-'TRA_Inv UK'!AU190</f>
        <v>382.98272862002392</v>
      </c>
      <c r="AV190" s="55">
        <f>'TRA_Inv EU28'!AV190-'TRA_Inv UK'!AV190</f>
        <v>386.64603240904296</v>
      </c>
      <c r="AW190" s="55">
        <f>'TRA_Inv EU28'!AW190-'TRA_Inv UK'!AW190</f>
        <v>430.66836162264849</v>
      </c>
      <c r="AX190" s="55">
        <f>'TRA_Inv EU28'!AX190-'TRA_Inv UK'!AX190</f>
        <v>432.35650047103616</v>
      </c>
      <c r="AY190" s="55">
        <f>'TRA_Inv EU28'!AY190-'TRA_Inv UK'!AY190</f>
        <v>431.96175236566154</v>
      </c>
      <c r="AZ190" s="55">
        <f>'TRA_Inv EU28'!AZ190-'TRA_Inv UK'!AZ190</f>
        <v>434.26670569862773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/>
      <c r="C192" s="62">
        <f>'TRA_Inv EU28'!C192-'TRA_Inv UK'!C192</f>
        <v>0</v>
      </c>
      <c r="D192" s="62">
        <f>'TRA_Inv EU28'!D192-'TRA_Inv UK'!D192</f>
        <v>0</v>
      </c>
      <c r="E192" s="62">
        <f>'TRA_Inv EU28'!E192-'TRA_Inv UK'!E192</f>
        <v>0</v>
      </c>
      <c r="F192" s="62">
        <f>'TRA_Inv EU28'!F192-'TRA_Inv UK'!F192</f>
        <v>0</v>
      </c>
      <c r="G192" s="62">
        <f>'TRA_Inv EU28'!G192-'TRA_Inv UK'!G192</f>
        <v>0</v>
      </c>
      <c r="H192" s="62">
        <f>'TRA_Inv EU28'!H192-'TRA_Inv UK'!H192</f>
        <v>0</v>
      </c>
      <c r="I192" s="62">
        <f>'TRA_Inv EU28'!I192-'TRA_Inv UK'!I192</f>
        <v>0</v>
      </c>
      <c r="J192" s="62">
        <f>'TRA_Inv EU28'!J192-'TRA_Inv UK'!J192</f>
        <v>0</v>
      </c>
      <c r="K192" s="62">
        <f>'TRA_Inv EU28'!K192-'TRA_Inv UK'!K192</f>
        <v>0</v>
      </c>
      <c r="L192" s="62">
        <f>'TRA_Inv EU28'!L192-'TRA_Inv UK'!L192</f>
        <v>0</v>
      </c>
      <c r="M192" s="62">
        <f>'TRA_Inv EU28'!M192-'TRA_Inv UK'!M192</f>
        <v>0</v>
      </c>
      <c r="N192" s="62">
        <f>'TRA_Inv EU28'!N192-'TRA_Inv UK'!N192</f>
        <v>0</v>
      </c>
      <c r="O192" s="62">
        <f>'TRA_Inv EU28'!O192-'TRA_Inv UK'!O192</f>
        <v>0</v>
      </c>
      <c r="P192" s="62">
        <f>'TRA_Inv EU28'!P192-'TRA_Inv UK'!P192</f>
        <v>0</v>
      </c>
      <c r="Q192" s="62">
        <f>'TRA_Inv EU28'!Q192-'TRA_Inv UK'!Q192</f>
        <v>0</v>
      </c>
      <c r="R192" s="62">
        <f>'TRA_Inv EU28'!R192-'TRA_Inv UK'!R192</f>
        <v>0</v>
      </c>
      <c r="S192" s="62">
        <f>'TRA_Inv EU28'!S192-'TRA_Inv UK'!S192</f>
        <v>0</v>
      </c>
      <c r="T192" s="62">
        <f>'TRA_Inv EU28'!T192-'TRA_Inv UK'!T192</f>
        <v>0</v>
      </c>
      <c r="U192" s="62">
        <f>'TRA_Inv EU28'!U192-'TRA_Inv UK'!U192</f>
        <v>0</v>
      </c>
      <c r="V192" s="62">
        <f>'TRA_Inv EU28'!V192-'TRA_Inv UK'!V192</f>
        <v>0</v>
      </c>
      <c r="W192" s="62">
        <f>'TRA_Inv EU28'!W192-'TRA_Inv UK'!W192</f>
        <v>0</v>
      </c>
      <c r="X192" s="62">
        <f>'TRA_Inv EU28'!X192-'TRA_Inv UK'!X192</f>
        <v>0</v>
      </c>
      <c r="Y192" s="62">
        <f>'TRA_Inv EU28'!Y192-'TRA_Inv UK'!Y192</f>
        <v>0</v>
      </c>
      <c r="Z192" s="62">
        <f>'TRA_Inv EU28'!Z192-'TRA_Inv UK'!Z192</f>
        <v>0</v>
      </c>
      <c r="AA192" s="62">
        <f>'TRA_Inv EU28'!AA192-'TRA_Inv UK'!AA192</f>
        <v>0</v>
      </c>
      <c r="AB192" s="62">
        <f>'TRA_Inv EU28'!AB192-'TRA_Inv UK'!AB192</f>
        <v>0</v>
      </c>
      <c r="AC192" s="62">
        <f>'TRA_Inv EU28'!AC192-'TRA_Inv UK'!AC192</f>
        <v>0</v>
      </c>
      <c r="AD192" s="62">
        <f>'TRA_Inv EU28'!AD192-'TRA_Inv UK'!AD192</f>
        <v>0</v>
      </c>
      <c r="AE192" s="62">
        <f>'TRA_Inv EU28'!AE192-'TRA_Inv UK'!AE192</f>
        <v>0</v>
      </c>
      <c r="AF192" s="62">
        <f>'TRA_Inv EU28'!AF192-'TRA_Inv UK'!AF192</f>
        <v>0</v>
      </c>
      <c r="AG192" s="62">
        <f>'TRA_Inv EU28'!AG192-'TRA_Inv UK'!AG192</f>
        <v>0</v>
      </c>
      <c r="AH192" s="62">
        <f>'TRA_Inv EU28'!AH192-'TRA_Inv UK'!AH192</f>
        <v>0</v>
      </c>
      <c r="AI192" s="62">
        <f>'TRA_Inv EU28'!AI192-'TRA_Inv UK'!AI192</f>
        <v>0</v>
      </c>
      <c r="AJ192" s="62">
        <f>'TRA_Inv EU28'!AJ192-'TRA_Inv UK'!AJ192</f>
        <v>0</v>
      </c>
      <c r="AK192" s="62">
        <f>'TRA_Inv EU28'!AK192-'TRA_Inv UK'!AK192</f>
        <v>0</v>
      </c>
      <c r="AL192" s="62">
        <f>'TRA_Inv EU28'!AL192-'TRA_Inv UK'!AL192</f>
        <v>0</v>
      </c>
      <c r="AM192" s="62">
        <f>'TRA_Inv EU28'!AM192-'TRA_Inv UK'!AM192</f>
        <v>0</v>
      </c>
      <c r="AN192" s="62">
        <f>'TRA_Inv EU28'!AN192-'TRA_Inv UK'!AN192</f>
        <v>0</v>
      </c>
      <c r="AO192" s="62">
        <f>'TRA_Inv EU28'!AO192-'TRA_Inv UK'!AO192</f>
        <v>0</v>
      </c>
      <c r="AP192" s="62">
        <f>'TRA_Inv EU28'!AP192-'TRA_Inv UK'!AP192</f>
        <v>0</v>
      </c>
      <c r="AQ192" s="62">
        <f>'TRA_Inv EU28'!AQ192-'TRA_Inv UK'!AQ192</f>
        <v>0</v>
      </c>
      <c r="AR192" s="62">
        <f>'TRA_Inv EU28'!AR192-'TRA_Inv UK'!AR192</f>
        <v>0</v>
      </c>
      <c r="AS192" s="62">
        <f>'TRA_Inv EU28'!AS192-'TRA_Inv UK'!AS192</f>
        <v>0</v>
      </c>
      <c r="AT192" s="62">
        <f>'TRA_Inv EU28'!AT192-'TRA_Inv UK'!AT192</f>
        <v>0</v>
      </c>
      <c r="AU192" s="62">
        <f>'TRA_Inv EU28'!AU192-'TRA_Inv UK'!AU192</f>
        <v>0</v>
      </c>
      <c r="AV192" s="62">
        <f>'TRA_Inv EU28'!AV192-'TRA_Inv UK'!AV192</f>
        <v>0</v>
      </c>
      <c r="AW192" s="62">
        <f>'TRA_Inv EU28'!AW192-'TRA_Inv UK'!AW192</f>
        <v>0</v>
      </c>
      <c r="AX192" s="62">
        <f>'TRA_Inv EU28'!AX192-'TRA_Inv UK'!AX192</f>
        <v>0</v>
      </c>
      <c r="AY192" s="62">
        <f>'TRA_Inv EU28'!AY192-'TRA_Inv UK'!AY192</f>
        <v>0</v>
      </c>
      <c r="AZ192" s="62">
        <f>'TRA_Inv EU28'!AZ192-'TRA_Inv UK'!AZ192</f>
        <v>0</v>
      </c>
    </row>
    <row r="193" spans="1:52" x14ac:dyDescent="0.35">
      <c r="A193" s="63" t="s">
        <v>857</v>
      </c>
      <c r="B193" s="64"/>
      <c r="C193" s="64">
        <f>'TRA_Inv EU28'!C193-'TRA_Inv UK'!C193</f>
        <v>0</v>
      </c>
      <c r="D193" s="64">
        <f>'TRA_Inv EU28'!D193-'TRA_Inv UK'!D193</f>
        <v>0</v>
      </c>
      <c r="E193" s="64">
        <f>'TRA_Inv EU28'!E193-'TRA_Inv UK'!E193</f>
        <v>0</v>
      </c>
      <c r="F193" s="64">
        <f>'TRA_Inv EU28'!F193-'TRA_Inv UK'!F193</f>
        <v>0</v>
      </c>
      <c r="G193" s="64">
        <f>'TRA_Inv EU28'!G193-'TRA_Inv UK'!G193</f>
        <v>0</v>
      </c>
      <c r="H193" s="64">
        <f>'TRA_Inv EU28'!H193-'TRA_Inv UK'!H193</f>
        <v>0</v>
      </c>
      <c r="I193" s="64">
        <f>'TRA_Inv EU28'!I193-'TRA_Inv UK'!I193</f>
        <v>0</v>
      </c>
      <c r="J193" s="64">
        <f>'TRA_Inv EU28'!J193-'TRA_Inv UK'!J193</f>
        <v>0</v>
      </c>
      <c r="K193" s="64">
        <f>'TRA_Inv EU28'!K193-'TRA_Inv UK'!K193</f>
        <v>0</v>
      </c>
      <c r="L193" s="64">
        <f>'TRA_Inv EU28'!L193-'TRA_Inv UK'!L193</f>
        <v>0</v>
      </c>
      <c r="M193" s="64">
        <f>'TRA_Inv EU28'!M193-'TRA_Inv UK'!M193</f>
        <v>0</v>
      </c>
      <c r="N193" s="64">
        <f>'TRA_Inv EU28'!N193-'TRA_Inv UK'!N193</f>
        <v>0</v>
      </c>
      <c r="O193" s="64">
        <f>'TRA_Inv EU28'!O193-'TRA_Inv UK'!O193</f>
        <v>0</v>
      </c>
      <c r="P193" s="64">
        <f>'TRA_Inv EU28'!P193-'TRA_Inv UK'!P193</f>
        <v>0</v>
      </c>
      <c r="Q193" s="64">
        <f>'TRA_Inv EU28'!Q193-'TRA_Inv UK'!Q193</f>
        <v>0</v>
      </c>
      <c r="R193" s="64">
        <f>'TRA_Inv EU28'!R193-'TRA_Inv UK'!R193</f>
        <v>0</v>
      </c>
      <c r="S193" s="64">
        <f>'TRA_Inv EU28'!S193-'TRA_Inv UK'!S193</f>
        <v>0</v>
      </c>
      <c r="T193" s="64">
        <f>'TRA_Inv EU28'!T193-'TRA_Inv UK'!T193</f>
        <v>0</v>
      </c>
      <c r="U193" s="64">
        <f>'TRA_Inv EU28'!U193-'TRA_Inv UK'!U193</f>
        <v>0</v>
      </c>
      <c r="V193" s="64">
        <f>'TRA_Inv EU28'!V193-'TRA_Inv UK'!V193</f>
        <v>0</v>
      </c>
      <c r="W193" s="64">
        <f>'TRA_Inv EU28'!W193-'TRA_Inv UK'!W193</f>
        <v>0</v>
      </c>
      <c r="X193" s="64">
        <f>'TRA_Inv EU28'!X193-'TRA_Inv UK'!X193</f>
        <v>0</v>
      </c>
      <c r="Y193" s="64">
        <f>'TRA_Inv EU28'!Y193-'TRA_Inv UK'!Y193</f>
        <v>0</v>
      </c>
      <c r="Z193" s="64">
        <f>'TRA_Inv EU28'!Z193-'TRA_Inv UK'!Z193</f>
        <v>0</v>
      </c>
      <c r="AA193" s="64">
        <f>'TRA_Inv EU28'!AA193-'TRA_Inv UK'!AA193</f>
        <v>0</v>
      </c>
      <c r="AB193" s="64">
        <f>'TRA_Inv EU28'!AB193-'TRA_Inv UK'!AB193</f>
        <v>0</v>
      </c>
      <c r="AC193" s="64">
        <f>'TRA_Inv EU28'!AC193-'TRA_Inv UK'!AC193</f>
        <v>0</v>
      </c>
      <c r="AD193" s="64">
        <f>'TRA_Inv EU28'!AD193-'TRA_Inv UK'!AD193</f>
        <v>0</v>
      </c>
      <c r="AE193" s="64">
        <f>'TRA_Inv EU28'!AE193-'TRA_Inv UK'!AE193</f>
        <v>0</v>
      </c>
      <c r="AF193" s="64">
        <f>'TRA_Inv EU28'!AF193-'TRA_Inv UK'!AF193</f>
        <v>0</v>
      </c>
      <c r="AG193" s="64">
        <f>'TRA_Inv EU28'!AG193-'TRA_Inv UK'!AG193</f>
        <v>0</v>
      </c>
      <c r="AH193" s="64">
        <f>'TRA_Inv EU28'!AH193-'TRA_Inv UK'!AH193</f>
        <v>0</v>
      </c>
      <c r="AI193" s="64">
        <f>'TRA_Inv EU28'!AI193-'TRA_Inv UK'!AI193</f>
        <v>0</v>
      </c>
      <c r="AJ193" s="64">
        <f>'TRA_Inv EU28'!AJ193-'TRA_Inv UK'!AJ193</f>
        <v>0</v>
      </c>
      <c r="AK193" s="64">
        <f>'TRA_Inv EU28'!AK193-'TRA_Inv UK'!AK193</f>
        <v>0</v>
      </c>
      <c r="AL193" s="64">
        <f>'TRA_Inv EU28'!AL193-'TRA_Inv UK'!AL193</f>
        <v>0</v>
      </c>
      <c r="AM193" s="64">
        <f>'TRA_Inv EU28'!AM193-'TRA_Inv UK'!AM193</f>
        <v>0</v>
      </c>
      <c r="AN193" s="64">
        <f>'TRA_Inv EU28'!AN193-'TRA_Inv UK'!AN193</f>
        <v>0</v>
      </c>
      <c r="AO193" s="64">
        <f>'TRA_Inv EU28'!AO193-'TRA_Inv UK'!AO193</f>
        <v>0</v>
      </c>
      <c r="AP193" s="64">
        <f>'TRA_Inv EU28'!AP193-'TRA_Inv UK'!AP193</f>
        <v>0</v>
      </c>
      <c r="AQ193" s="64">
        <f>'TRA_Inv EU28'!AQ193-'TRA_Inv UK'!AQ193</f>
        <v>0</v>
      </c>
      <c r="AR193" s="64">
        <f>'TRA_Inv EU28'!AR193-'TRA_Inv UK'!AR193</f>
        <v>0</v>
      </c>
      <c r="AS193" s="64">
        <f>'TRA_Inv EU28'!AS193-'TRA_Inv UK'!AS193</f>
        <v>0</v>
      </c>
      <c r="AT193" s="64">
        <f>'TRA_Inv EU28'!AT193-'TRA_Inv UK'!AT193</f>
        <v>0</v>
      </c>
      <c r="AU193" s="64">
        <f>'TRA_Inv EU28'!AU193-'TRA_Inv UK'!AU193</f>
        <v>0</v>
      </c>
      <c r="AV193" s="64">
        <f>'TRA_Inv EU28'!AV193-'TRA_Inv UK'!AV193</f>
        <v>0</v>
      </c>
      <c r="AW193" s="64">
        <f>'TRA_Inv EU28'!AW193-'TRA_Inv UK'!AW193</f>
        <v>0</v>
      </c>
      <c r="AX193" s="64">
        <f>'TRA_Inv EU28'!AX193-'TRA_Inv UK'!AX193</f>
        <v>0</v>
      </c>
      <c r="AY193" s="64">
        <f>'TRA_Inv EU28'!AY193-'TRA_Inv UK'!AY193</f>
        <v>0</v>
      </c>
      <c r="AZ193" s="64">
        <f>'TRA_Inv EU28'!AZ193-'TRA_Inv UK'!AZ193</f>
        <v>0</v>
      </c>
    </row>
    <row r="194" spans="1:52" x14ac:dyDescent="0.35">
      <c r="A194" s="73" t="s">
        <v>867</v>
      </c>
      <c r="B194" s="68"/>
      <c r="C194" s="68">
        <f>'TRA_Inv EU28'!C194-'TRA_Inv UK'!C194</f>
        <v>0</v>
      </c>
      <c r="D194" s="68">
        <f>'TRA_Inv EU28'!D194-'TRA_Inv UK'!D194</f>
        <v>0</v>
      </c>
      <c r="E194" s="68">
        <f>'TRA_Inv EU28'!E194-'TRA_Inv UK'!E194</f>
        <v>0</v>
      </c>
      <c r="F194" s="68">
        <f>'TRA_Inv EU28'!F194-'TRA_Inv UK'!F194</f>
        <v>0</v>
      </c>
      <c r="G194" s="68">
        <f>'TRA_Inv EU28'!G194-'TRA_Inv UK'!G194</f>
        <v>0</v>
      </c>
      <c r="H194" s="68">
        <f>'TRA_Inv EU28'!H194-'TRA_Inv UK'!H194</f>
        <v>0</v>
      </c>
      <c r="I194" s="68">
        <f>'TRA_Inv EU28'!I194-'TRA_Inv UK'!I194</f>
        <v>0</v>
      </c>
      <c r="J194" s="68">
        <f>'TRA_Inv EU28'!J194-'TRA_Inv UK'!J194</f>
        <v>0</v>
      </c>
      <c r="K194" s="68">
        <f>'TRA_Inv EU28'!K194-'TRA_Inv UK'!K194</f>
        <v>0</v>
      </c>
      <c r="L194" s="68">
        <f>'TRA_Inv EU28'!L194-'TRA_Inv UK'!L194</f>
        <v>0</v>
      </c>
      <c r="M194" s="68">
        <f>'TRA_Inv EU28'!M194-'TRA_Inv UK'!M194</f>
        <v>0</v>
      </c>
      <c r="N194" s="68">
        <f>'TRA_Inv EU28'!N194-'TRA_Inv UK'!N194</f>
        <v>0</v>
      </c>
      <c r="O194" s="68">
        <f>'TRA_Inv EU28'!O194-'TRA_Inv UK'!O194</f>
        <v>0</v>
      </c>
      <c r="P194" s="68">
        <f>'TRA_Inv EU28'!P194-'TRA_Inv UK'!P194</f>
        <v>0</v>
      </c>
      <c r="Q194" s="68">
        <f>'TRA_Inv EU28'!Q194-'TRA_Inv UK'!Q194</f>
        <v>0</v>
      </c>
      <c r="R194" s="68">
        <f>'TRA_Inv EU28'!R194-'TRA_Inv UK'!R194</f>
        <v>0</v>
      </c>
      <c r="S194" s="68">
        <f>'TRA_Inv EU28'!S194-'TRA_Inv UK'!S194</f>
        <v>0</v>
      </c>
      <c r="T194" s="68">
        <f>'TRA_Inv EU28'!T194-'TRA_Inv UK'!T194</f>
        <v>0</v>
      </c>
      <c r="U194" s="68">
        <f>'TRA_Inv EU28'!U194-'TRA_Inv UK'!U194</f>
        <v>0</v>
      </c>
      <c r="V194" s="68">
        <f>'TRA_Inv EU28'!V194-'TRA_Inv UK'!V194</f>
        <v>0</v>
      </c>
      <c r="W194" s="68">
        <f>'TRA_Inv EU28'!W194-'TRA_Inv UK'!W194</f>
        <v>0</v>
      </c>
      <c r="X194" s="68">
        <f>'TRA_Inv EU28'!X194-'TRA_Inv UK'!X194</f>
        <v>0</v>
      </c>
      <c r="Y194" s="68">
        <f>'TRA_Inv EU28'!Y194-'TRA_Inv UK'!Y194</f>
        <v>0</v>
      </c>
      <c r="Z194" s="68">
        <f>'TRA_Inv EU28'!Z194-'TRA_Inv UK'!Z194</f>
        <v>0</v>
      </c>
      <c r="AA194" s="68">
        <f>'TRA_Inv EU28'!AA194-'TRA_Inv UK'!AA194</f>
        <v>0</v>
      </c>
      <c r="AB194" s="68">
        <f>'TRA_Inv EU28'!AB194-'TRA_Inv UK'!AB194</f>
        <v>0</v>
      </c>
      <c r="AC194" s="68">
        <f>'TRA_Inv EU28'!AC194-'TRA_Inv UK'!AC194</f>
        <v>0</v>
      </c>
      <c r="AD194" s="68">
        <f>'TRA_Inv EU28'!AD194-'TRA_Inv UK'!AD194</f>
        <v>0</v>
      </c>
      <c r="AE194" s="68">
        <f>'TRA_Inv EU28'!AE194-'TRA_Inv UK'!AE194</f>
        <v>0</v>
      </c>
      <c r="AF194" s="68">
        <f>'TRA_Inv EU28'!AF194-'TRA_Inv UK'!AF194</f>
        <v>0</v>
      </c>
      <c r="AG194" s="68">
        <f>'TRA_Inv EU28'!AG194-'TRA_Inv UK'!AG194</f>
        <v>0</v>
      </c>
      <c r="AH194" s="68">
        <f>'TRA_Inv EU28'!AH194-'TRA_Inv UK'!AH194</f>
        <v>0</v>
      </c>
      <c r="AI194" s="68">
        <f>'TRA_Inv EU28'!AI194-'TRA_Inv UK'!AI194</f>
        <v>0</v>
      </c>
      <c r="AJ194" s="68">
        <f>'TRA_Inv EU28'!AJ194-'TRA_Inv UK'!AJ194</f>
        <v>0</v>
      </c>
      <c r="AK194" s="68">
        <f>'TRA_Inv EU28'!AK194-'TRA_Inv UK'!AK194</f>
        <v>0</v>
      </c>
      <c r="AL194" s="68">
        <f>'TRA_Inv EU28'!AL194-'TRA_Inv UK'!AL194</f>
        <v>0</v>
      </c>
      <c r="AM194" s="68">
        <f>'TRA_Inv EU28'!AM194-'TRA_Inv UK'!AM194</f>
        <v>0</v>
      </c>
      <c r="AN194" s="68">
        <f>'TRA_Inv EU28'!AN194-'TRA_Inv UK'!AN194</f>
        <v>0</v>
      </c>
      <c r="AO194" s="68">
        <f>'TRA_Inv EU28'!AO194-'TRA_Inv UK'!AO194</f>
        <v>0</v>
      </c>
      <c r="AP194" s="68">
        <f>'TRA_Inv EU28'!AP194-'TRA_Inv UK'!AP194</f>
        <v>0</v>
      </c>
      <c r="AQ194" s="68">
        <f>'TRA_Inv EU28'!AQ194-'TRA_Inv UK'!AQ194</f>
        <v>0</v>
      </c>
      <c r="AR194" s="68">
        <f>'TRA_Inv EU28'!AR194-'TRA_Inv UK'!AR194</f>
        <v>0</v>
      </c>
      <c r="AS194" s="68">
        <f>'TRA_Inv EU28'!AS194-'TRA_Inv UK'!AS194</f>
        <v>0</v>
      </c>
      <c r="AT194" s="68">
        <f>'TRA_Inv EU28'!AT194-'TRA_Inv UK'!AT194</f>
        <v>0</v>
      </c>
      <c r="AU194" s="68">
        <f>'TRA_Inv EU28'!AU194-'TRA_Inv UK'!AU194</f>
        <v>0</v>
      </c>
      <c r="AV194" s="68">
        <f>'TRA_Inv EU28'!AV194-'TRA_Inv UK'!AV194</f>
        <v>0</v>
      </c>
      <c r="AW194" s="68">
        <f>'TRA_Inv EU28'!AW194-'TRA_Inv UK'!AW194</f>
        <v>0</v>
      </c>
      <c r="AX194" s="68">
        <f>'TRA_Inv EU28'!AX194-'TRA_Inv UK'!AX194</f>
        <v>0</v>
      </c>
      <c r="AY194" s="68">
        <f>'TRA_Inv EU28'!AY194-'TRA_Inv UK'!AY194</f>
        <v>0</v>
      </c>
      <c r="AZ194" s="68">
        <f>'TRA_Inv EU28'!AZ194-'TRA_Inv UK'!AZ194</f>
        <v>0</v>
      </c>
    </row>
    <row r="195" spans="1:52" x14ac:dyDescent="0.35">
      <c r="A195" s="74" t="s">
        <v>902</v>
      </c>
      <c r="B195" s="70"/>
      <c r="C195" s="70">
        <f>'TRA_Inv EU28'!C195-'TRA_Inv UK'!C195</f>
        <v>0</v>
      </c>
      <c r="D195" s="70">
        <f>'TRA_Inv EU28'!D195-'TRA_Inv UK'!D195</f>
        <v>0</v>
      </c>
      <c r="E195" s="70">
        <f>'TRA_Inv EU28'!E195-'TRA_Inv UK'!E195</f>
        <v>0</v>
      </c>
      <c r="F195" s="70">
        <f>'TRA_Inv EU28'!F195-'TRA_Inv UK'!F195</f>
        <v>0</v>
      </c>
      <c r="G195" s="70">
        <f>'TRA_Inv EU28'!G195-'TRA_Inv UK'!G195</f>
        <v>0</v>
      </c>
      <c r="H195" s="70">
        <f>'TRA_Inv EU28'!H195-'TRA_Inv UK'!H195</f>
        <v>0</v>
      </c>
      <c r="I195" s="70">
        <f>'TRA_Inv EU28'!I195-'TRA_Inv UK'!I195</f>
        <v>0</v>
      </c>
      <c r="J195" s="70">
        <f>'TRA_Inv EU28'!J195-'TRA_Inv UK'!J195</f>
        <v>0</v>
      </c>
      <c r="K195" s="70">
        <f>'TRA_Inv EU28'!K195-'TRA_Inv UK'!K195</f>
        <v>0</v>
      </c>
      <c r="L195" s="70">
        <f>'TRA_Inv EU28'!L195-'TRA_Inv UK'!L195</f>
        <v>0</v>
      </c>
      <c r="M195" s="70">
        <f>'TRA_Inv EU28'!M195-'TRA_Inv UK'!M195</f>
        <v>0</v>
      </c>
      <c r="N195" s="70">
        <f>'TRA_Inv EU28'!N195-'TRA_Inv UK'!N195</f>
        <v>0</v>
      </c>
      <c r="O195" s="70">
        <f>'TRA_Inv EU28'!O195-'TRA_Inv UK'!O195</f>
        <v>0</v>
      </c>
      <c r="P195" s="70">
        <f>'TRA_Inv EU28'!P195-'TRA_Inv UK'!P195</f>
        <v>0</v>
      </c>
      <c r="Q195" s="70">
        <f>'TRA_Inv EU28'!Q195-'TRA_Inv UK'!Q195</f>
        <v>0</v>
      </c>
      <c r="R195" s="70">
        <f>'TRA_Inv EU28'!R195-'TRA_Inv UK'!R195</f>
        <v>0</v>
      </c>
      <c r="S195" s="70">
        <f>'TRA_Inv EU28'!S195-'TRA_Inv UK'!S195</f>
        <v>0</v>
      </c>
      <c r="T195" s="70">
        <f>'TRA_Inv EU28'!T195-'TRA_Inv UK'!T195</f>
        <v>0</v>
      </c>
      <c r="U195" s="70">
        <f>'TRA_Inv EU28'!U195-'TRA_Inv UK'!U195</f>
        <v>0</v>
      </c>
      <c r="V195" s="70">
        <f>'TRA_Inv EU28'!V195-'TRA_Inv UK'!V195</f>
        <v>0</v>
      </c>
      <c r="W195" s="70">
        <f>'TRA_Inv EU28'!W195-'TRA_Inv UK'!W195</f>
        <v>0</v>
      </c>
      <c r="X195" s="70">
        <f>'TRA_Inv EU28'!X195-'TRA_Inv UK'!X195</f>
        <v>0</v>
      </c>
      <c r="Y195" s="70">
        <f>'TRA_Inv EU28'!Y195-'TRA_Inv UK'!Y195</f>
        <v>0</v>
      </c>
      <c r="Z195" s="70">
        <f>'TRA_Inv EU28'!Z195-'TRA_Inv UK'!Z195</f>
        <v>0</v>
      </c>
      <c r="AA195" s="70">
        <f>'TRA_Inv EU28'!AA195-'TRA_Inv UK'!AA195</f>
        <v>0</v>
      </c>
      <c r="AB195" s="70">
        <f>'TRA_Inv EU28'!AB195-'TRA_Inv UK'!AB195</f>
        <v>0</v>
      </c>
      <c r="AC195" s="70">
        <f>'TRA_Inv EU28'!AC195-'TRA_Inv UK'!AC195</f>
        <v>0</v>
      </c>
      <c r="AD195" s="70">
        <f>'TRA_Inv EU28'!AD195-'TRA_Inv UK'!AD195</f>
        <v>0</v>
      </c>
      <c r="AE195" s="70">
        <f>'TRA_Inv EU28'!AE195-'TRA_Inv UK'!AE195</f>
        <v>0</v>
      </c>
      <c r="AF195" s="70">
        <f>'TRA_Inv EU28'!AF195-'TRA_Inv UK'!AF195</f>
        <v>0</v>
      </c>
      <c r="AG195" s="70">
        <f>'TRA_Inv EU28'!AG195-'TRA_Inv UK'!AG195</f>
        <v>0</v>
      </c>
      <c r="AH195" s="70">
        <f>'TRA_Inv EU28'!AH195-'TRA_Inv UK'!AH195</f>
        <v>0</v>
      </c>
      <c r="AI195" s="70">
        <f>'TRA_Inv EU28'!AI195-'TRA_Inv UK'!AI195</f>
        <v>0</v>
      </c>
      <c r="AJ195" s="70">
        <f>'TRA_Inv EU28'!AJ195-'TRA_Inv UK'!AJ195</f>
        <v>0</v>
      </c>
      <c r="AK195" s="70">
        <f>'TRA_Inv EU28'!AK195-'TRA_Inv UK'!AK195</f>
        <v>0</v>
      </c>
      <c r="AL195" s="70">
        <f>'TRA_Inv EU28'!AL195-'TRA_Inv UK'!AL195</f>
        <v>0</v>
      </c>
      <c r="AM195" s="70">
        <f>'TRA_Inv EU28'!AM195-'TRA_Inv UK'!AM195</f>
        <v>0</v>
      </c>
      <c r="AN195" s="70">
        <f>'TRA_Inv EU28'!AN195-'TRA_Inv UK'!AN195</f>
        <v>0</v>
      </c>
      <c r="AO195" s="70">
        <f>'TRA_Inv EU28'!AO195-'TRA_Inv UK'!AO195</f>
        <v>0</v>
      </c>
      <c r="AP195" s="70">
        <f>'TRA_Inv EU28'!AP195-'TRA_Inv UK'!AP195</f>
        <v>0</v>
      </c>
      <c r="AQ195" s="70">
        <f>'TRA_Inv EU28'!AQ195-'TRA_Inv UK'!AQ195</f>
        <v>0</v>
      </c>
      <c r="AR195" s="70">
        <f>'TRA_Inv EU28'!AR195-'TRA_Inv UK'!AR195</f>
        <v>0</v>
      </c>
      <c r="AS195" s="70">
        <f>'TRA_Inv EU28'!AS195-'TRA_Inv UK'!AS195</f>
        <v>0</v>
      </c>
      <c r="AT195" s="70">
        <f>'TRA_Inv EU28'!AT195-'TRA_Inv UK'!AT195</f>
        <v>0</v>
      </c>
      <c r="AU195" s="70">
        <f>'TRA_Inv EU28'!AU195-'TRA_Inv UK'!AU195</f>
        <v>0</v>
      </c>
      <c r="AV195" s="70">
        <f>'TRA_Inv EU28'!AV195-'TRA_Inv UK'!AV195</f>
        <v>0</v>
      </c>
      <c r="AW195" s="70">
        <f>'TRA_Inv EU28'!AW195-'TRA_Inv UK'!AW195</f>
        <v>0</v>
      </c>
      <c r="AX195" s="70">
        <f>'TRA_Inv EU28'!AX195-'TRA_Inv UK'!AX195</f>
        <v>0</v>
      </c>
      <c r="AY195" s="70">
        <f>'TRA_Inv EU28'!AY195-'TRA_Inv UK'!AY195</f>
        <v>0</v>
      </c>
      <c r="AZ195" s="70">
        <f>'TRA_Inv EU28'!AZ195-'TRA_Inv UK'!AZ195</f>
        <v>0</v>
      </c>
    </row>
    <row r="196" spans="1:52" x14ac:dyDescent="0.35">
      <c r="A196" s="74" t="s">
        <v>903</v>
      </c>
      <c r="B196" s="70"/>
      <c r="C196" s="70">
        <f>'TRA_Inv EU28'!C196-'TRA_Inv UK'!C196</f>
        <v>0</v>
      </c>
      <c r="D196" s="70">
        <f>'TRA_Inv EU28'!D196-'TRA_Inv UK'!D196</f>
        <v>0</v>
      </c>
      <c r="E196" s="70">
        <f>'TRA_Inv EU28'!E196-'TRA_Inv UK'!E196</f>
        <v>0</v>
      </c>
      <c r="F196" s="70">
        <f>'TRA_Inv EU28'!F196-'TRA_Inv UK'!F196</f>
        <v>0</v>
      </c>
      <c r="G196" s="70">
        <f>'TRA_Inv EU28'!G196-'TRA_Inv UK'!G196</f>
        <v>0</v>
      </c>
      <c r="H196" s="70">
        <f>'TRA_Inv EU28'!H196-'TRA_Inv UK'!H196</f>
        <v>0</v>
      </c>
      <c r="I196" s="70">
        <f>'TRA_Inv EU28'!I196-'TRA_Inv UK'!I196</f>
        <v>0</v>
      </c>
      <c r="J196" s="70">
        <f>'TRA_Inv EU28'!J196-'TRA_Inv UK'!J196</f>
        <v>0</v>
      </c>
      <c r="K196" s="70">
        <f>'TRA_Inv EU28'!K196-'TRA_Inv UK'!K196</f>
        <v>0</v>
      </c>
      <c r="L196" s="70">
        <f>'TRA_Inv EU28'!L196-'TRA_Inv UK'!L196</f>
        <v>0</v>
      </c>
      <c r="M196" s="70">
        <f>'TRA_Inv EU28'!M196-'TRA_Inv UK'!M196</f>
        <v>0</v>
      </c>
      <c r="N196" s="70">
        <f>'TRA_Inv EU28'!N196-'TRA_Inv UK'!N196</f>
        <v>0</v>
      </c>
      <c r="O196" s="70">
        <f>'TRA_Inv EU28'!O196-'TRA_Inv UK'!O196</f>
        <v>0</v>
      </c>
      <c r="P196" s="70">
        <f>'TRA_Inv EU28'!P196-'TRA_Inv UK'!P196</f>
        <v>0</v>
      </c>
      <c r="Q196" s="70">
        <f>'TRA_Inv EU28'!Q196-'TRA_Inv UK'!Q196</f>
        <v>0</v>
      </c>
      <c r="R196" s="70">
        <f>'TRA_Inv EU28'!R196-'TRA_Inv UK'!R196</f>
        <v>0</v>
      </c>
      <c r="S196" s="70">
        <f>'TRA_Inv EU28'!S196-'TRA_Inv UK'!S196</f>
        <v>0</v>
      </c>
      <c r="T196" s="70">
        <f>'TRA_Inv EU28'!T196-'TRA_Inv UK'!T196</f>
        <v>0</v>
      </c>
      <c r="U196" s="70">
        <f>'TRA_Inv EU28'!U196-'TRA_Inv UK'!U196</f>
        <v>0</v>
      </c>
      <c r="V196" s="70">
        <f>'TRA_Inv EU28'!V196-'TRA_Inv UK'!V196</f>
        <v>0</v>
      </c>
      <c r="W196" s="70">
        <f>'TRA_Inv EU28'!W196-'TRA_Inv UK'!W196</f>
        <v>0</v>
      </c>
      <c r="X196" s="70">
        <f>'TRA_Inv EU28'!X196-'TRA_Inv UK'!X196</f>
        <v>0</v>
      </c>
      <c r="Y196" s="70">
        <f>'TRA_Inv EU28'!Y196-'TRA_Inv UK'!Y196</f>
        <v>0</v>
      </c>
      <c r="Z196" s="70">
        <f>'TRA_Inv EU28'!Z196-'TRA_Inv UK'!Z196</f>
        <v>0</v>
      </c>
      <c r="AA196" s="70">
        <f>'TRA_Inv EU28'!AA196-'TRA_Inv UK'!AA196</f>
        <v>0</v>
      </c>
      <c r="AB196" s="70">
        <f>'TRA_Inv EU28'!AB196-'TRA_Inv UK'!AB196</f>
        <v>0</v>
      </c>
      <c r="AC196" s="70">
        <f>'TRA_Inv EU28'!AC196-'TRA_Inv UK'!AC196</f>
        <v>0</v>
      </c>
      <c r="AD196" s="70">
        <f>'TRA_Inv EU28'!AD196-'TRA_Inv UK'!AD196</f>
        <v>0</v>
      </c>
      <c r="AE196" s="70">
        <f>'TRA_Inv EU28'!AE196-'TRA_Inv UK'!AE196</f>
        <v>0</v>
      </c>
      <c r="AF196" s="70">
        <f>'TRA_Inv EU28'!AF196-'TRA_Inv UK'!AF196</f>
        <v>0</v>
      </c>
      <c r="AG196" s="70">
        <f>'TRA_Inv EU28'!AG196-'TRA_Inv UK'!AG196</f>
        <v>0</v>
      </c>
      <c r="AH196" s="70">
        <f>'TRA_Inv EU28'!AH196-'TRA_Inv UK'!AH196</f>
        <v>0</v>
      </c>
      <c r="AI196" s="70">
        <f>'TRA_Inv EU28'!AI196-'TRA_Inv UK'!AI196</f>
        <v>0</v>
      </c>
      <c r="AJ196" s="70">
        <f>'TRA_Inv EU28'!AJ196-'TRA_Inv UK'!AJ196</f>
        <v>0</v>
      </c>
      <c r="AK196" s="70">
        <f>'TRA_Inv EU28'!AK196-'TRA_Inv UK'!AK196</f>
        <v>0</v>
      </c>
      <c r="AL196" s="70">
        <f>'TRA_Inv EU28'!AL196-'TRA_Inv UK'!AL196</f>
        <v>0</v>
      </c>
      <c r="AM196" s="70">
        <f>'TRA_Inv EU28'!AM196-'TRA_Inv UK'!AM196</f>
        <v>0</v>
      </c>
      <c r="AN196" s="70">
        <f>'TRA_Inv EU28'!AN196-'TRA_Inv UK'!AN196</f>
        <v>0</v>
      </c>
      <c r="AO196" s="70">
        <f>'TRA_Inv EU28'!AO196-'TRA_Inv UK'!AO196</f>
        <v>0</v>
      </c>
      <c r="AP196" s="70">
        <f>'TRA_Inv EU28'!AP196-'TRA_Inv UK'!AP196</f>
        <v>0</v>
      </c>
      <c r="AQ196" s="70">
        <f>'TRA_Inv EU28'!AQ196-'TRA_Inv UK'!AQ196</f>
        <v>0</v>
      </c>
      <c r="AR196" s="70">
        <f>'TRA_Inv EU28'!AR196-'TRA_Inv UK'!AR196</f>
        <v>0</v>
      </c>
      <c r="AS196" s="70">
        <f>'TRA_Inv EU28'!AS196-'TRA_Inv UK'!AS196</f>
        <v>0</v>
      </c>
      <c r="AT196" s="70">
        <f>'TRA_Inv EU28'!AT196-'TRA_Inv UK'!AT196</f>
        <v>0</v>
      </c>
      <c r="AU196" s="70">
        <f>'TRA_Inv EU28'!AU196-'TRA_Inv UK'!AU196</f>
        <v>0</v>
      </c>
      <c r="AV196" s="70">
        <f>'TRA_Inv EU28'!AV196-'TRA_Inv UK'!AV196</f>
        <v>0</v>
      </c>
      <c r="AW196" s="70">
        <f>'TRA_Inv EU28'!AW196-'TRA_Inv UK'!AW196</f>
        <v>0</v>
      </c>
      <c r="AX196" s="70">
        <f>'TRA_Inv EU28'!AX196-'TRA_Inv UK'!AX196</f>
        <v>0</v>
      </c>
      <c r="AY196" s="70">
        <f>'TRA_Inv EU28'!AY196-'TRA_Inv UK'!AY196</f>
        <v>0</v>
      </c>
      <c r="AZ196" s="70">
        <f>'TRA_Inv EU28'!AZ196-'TRA_Inv UK'!AZ196</f>
        <v>0</v>
      </c>
    </row>
    <row r="197" spans="1:52" x14ac:dyDescent="0.35">
      <c r="A197" s="74" t="s">
        <v>904</v>
      </c>
      <c r="B197" s="70"/>
      <c r="C197" s="70">
        <f>'TRA_Inv EU28'!C197-'TRA_Inv UK'!C197</f>
        <v>0</v>
      </c>
      <c r="D197" s="70">
        <f>'TRA_Inv EU28'!D197-'TRA_Inv UK'!D197</f>
        <v>0</v>
      </c>
      <c r="E197" s="70">
        <f>'TRA_Inv EU28'!E197-'TRA_Inv UK'!E197</f>
        <v>0</v>
      </c>
      <c r="F197" s="70">
        <f>'TRA_Inv EU28'!F197-'TRA_Inv UK'!F197</f>
        <v>0</v>
      </c>
      <c r="G197" s="70">
        <f>'TRA_Inv EU28'!G197-'TRA_Inv UK'!G197</f>
        <v>0</v>
      </c>
      <c r="H197" s="70">
        <f>'TRA_Inv EU28'!H197-'TRA_Inv UK'!H197</f>
        <v>0</v>
      </c>
      <c r="I197" s="70">
        <f>'TRA_Inv EU28'!I197-'TRA_Inv UK'!I197</f>
        <v>0</v>
      </c>
      <c r="J197" s="70">
        <f>'TRA_Inv EU28'!J197-'TRA_Inv UK'!J197</f>
        <v>0</v>
      </c>
      <c r="K197" s="70">
        <f>'TRA_Inv EU28'!K197-'TRA_Inv UK'!K197</f>
        <v>0</v>
      </c>
      <c r="L197" s="70">
        <f>'TRA_Inv EU28'!L197-'TRA_Inv UK'!L197</f>
        <v>0</v>
      </c>
      <c r="M197" s="70">
        <f>'TRA_Inv EU28'!M197-'TRA_Inv UK'!M197</f>
        <v>0</v>
      </c>
      <c r="N197" s="70">
        <f>'TRA_Inv EU28'!N197-'TRA_Inv UK'!N197</f>
        <v>0</v>
      </c>
      <c r="O197" s="70">
        <f>'TRA_Inv EU28'!O197-'TRA_Inv UK'!O197</f>
        <v>0</v>
      </c>
      <c r="P197" s="70">
        <f>'TRA_Inv EU28'!P197-'TRA_Inv UK'!P197</f>
        <v>0</v>
      </c>
      <c r="Q197" s="70">
        <f>'TRA_Inv EU28'!Q197-'TRA_Inv UK'!Q197</f>
        <v>0</v>
      </c>
      <c r="R197" s="70">
        <f>'TRA_Inv EU28'!R197-'TRA_Inv UK'!R197</f>
        <v>0</v>
      </c>
      <c r="S197" s="70">
        <f>'TRA_Inv EU28'!S197-'TRA_Inv UK'!S197</f>
        <v>0</v>
      </c>
      <c r="T197" s="70">
        <f>'TRA_Inv EU28'!T197-'TRA_Inv UK'!T197</f>
        <v>0</v>
      </c>
      <c r="U197" s="70">
        <f>'TRA_Inv EU28'!U197-'TRA_Inv UK'!U197</f>
        <v>0</v>
      </c>
      <c r="V197" s="70">
        <f>'TRA_Inv EU28'!V197-'TRA_Inv UK'!V197</f>
        <v>0</v>
      </c>
      <c r="W197" s="70">
        <f>'TRA_Inv EU28'!W197-'TRA_Inv UK'!W197</f>
        <v>0</v>
      </c>
      <c r="X197" s="70">
        <f>'TRA_Inv EU28'!X197-'TRA_Inv UK'!X197</f>
        <v>0</v>
      </c>
      <c r="Y197" s="70">
        <f>'TRA_Inv EU28'!Y197-'TRA_Inv UK'!Y197</f>
        <v>0</v>
      </c>
      <c r="Z197" s="70">
        <f>'TRA_Inv EU28'!Z197-'TRA_Inv UK'!Z197</f>
        <v>0</v>
      </c>
      <c r="AA197" s="70">
        <f>'TRA_Inv EU28'!AA197-'TRA_Inv UK'!AA197</f>
        <v>0</v>
      </c>
      <c r="AB197" s="70">
        <f>'TRA_Inv EU28'!AB197-'TRA_Inv UK'!AB197</f>
        <v>0</v>
      </c>
      <c r="AC197" s="70">
        <f>'TRA_Inv EU28'!AC197-'TRA_Inv UK'!AC197</f>
        <v>0</v>
      </c>
      <c r="AD197" s="70">
        <f>'TRA_Inv EU28'!AD197-'TRA_Inv UK'!AD197</f>
        <v>0</v>
      </c>
      <c r="AE197" s="70">
        <f>'TRA_Inv EU28'!AE197-'TRA_Inv UK'!AE197</f>
        <v>0</v>
      </c>
      <c r="AF197" s="70">
        <f>'TRA_Inv EU28'!AF197-'TRA_Inv UK'!AF197</f>
        <v>0</v>
      </c>
      <c r="AG197" s="70">
        <f>'TRA_Inv EU28'!AG197-'TRA_Inv UK'!AG197</f>
        <v>0</v>
      </c>
      <c r="AH197" s="70">
        <f>'TRA_Inv EU28'!AH197-'TRA_Inv UK'!AH197</f>
        <v>0</v>
      </c>
      <c r="AI197" s="70">
        <f>'TRA_Inv EU28'!AI197-'TRA_Inv UK'!AI197</f>
        <v>0</v>
      </c>
      <c r="AJ197" s="70">
        <f>'TRA_Inv EU28'!AJ197-'TRA_Inv UK'!AJ197</f>
        <v>0</v>
      </c>
      <c r="AK197" s="70">
        <f>'TRA_Inv EU28'!AK197-'TRA_Inv UK'!AK197</f>
        <v>0</v>
      </c>
      <c r="AL197" s="70">
        <f>'TRA_Inv EU28'!AL197-'TRA_Inv UK'!AL197</f>
        <v>0</v>
      </c>
      <c r="AM197" s="70">
        <f>'TRA_Inv EU28'!AM197-'TRA_Inv UK'!AM197</f>
        <v>0</v>
      </c>
      <c r="AN197" s="70">
        <f>'TRA_Inv EU28'!AN197-'TRA_Inv UK'!AN197</f>
        <v>0</v>
      </c>
      <c r="AO197" s="70">
        <f>'TRA_Inv EU28'!AO197-'TRA_Inv UK'!AO197</f>
        <v>0</v>
      </c>
      <c r="AP197" s="70">
        <f>'TRA_Inv EU28'!AP197-'TRA_Inv UK'!AP197</f>
        <v>0</v>
      </c>
      <c r="AQ197" s="70">
        <f>'TRA_Inv EU28'!AQ197-'TRA_Inv UK'!AQ197</f>
        <v>0</v>
      </c>
      <c r="AR197" s="70">
        <f>'TRA_Inv EU28'!AR197-'TRA_Inv UK'!AR197</f>
        <v>0</v>
      </c>
      <c r="AS197" s="70">
        <f>'TRA_Inv EU28'!AS197-'TRA_Inv UK'!AS197</f>
        <v>0</v>
      </c>
      <c r="AT197" s="70">
        <f>'TRA_Inv EU28'!AT197-'TRA_Inv UK'!AT197</f>
        <v>0</v>
      </c>
      <c r="AU197" s="70">
        <f>'TRA_Inv EU28'!AU197-'TRA_Inv UK'!AU197</f>
        <v>0</v>
      </c>
      <c r="AV197" s="70">
        <f>'TRA_Inv EU28'!AV197-'TRA_Inv UK'!AV197</f>
        <v>0</v>
      </c>
      <c r="AW197" s="70">
        <f>'TRA_Inv EU28'!AW197-'TRA_Inv UK'!AW197</f>
        <v>0</v>
      </c>
      <c r="AX197" s="70">
        <f>'TRA_Inv EU28'!AX197-'TRA_Inv UK'!AX197</f>
        <v>0</v>
      </c>
      <c r="AY197" s="70">
        <f>'TRA_Inv EU28'!AY197-'TRA_Inv UK'!AY197</f>
        <v>0</v>
      </c>
      <c r="AZ197" s="70">
        <f>'TRA_Inv EU28'!AZ197-'TRA_Inv UK'!AZ197</f>
        <v>0</v>
      </c>
    </row>
    <row r="198" spans="1:52" x14ac:dyDescent="0.35">
      <c r="A198" s="74" t="s">
        <v>905</v>
      </c>
      <c r="B198" s="70"/>
      <c r="C198" s="70">
        <f>'TRA_Inv EU28'!C198-'TRA_Inv UK'!C198</f>
        <v>0</v>
      </c>
      <c r="D198" s="70">
        <f>'TRA_Inv EU28'!D198-'TRA_Inv UK'!D198</f>
        <v>0</v>
      </c>
      <c r="E198" s="70">
        <f>'TRA_Inv EU28'!E198-'TRA_Inv UK'!E198</f>
        <v>0</v>
      </c>
      <c r="F198" s="70">
        <f>'TRA_Inv EU28'!F198-'TRA_Inv UK'!F198</f>
        <v>0</v>
      </c>
      <c r="G198" s="70">
        <f>'TRA_Inv EU28'!G198-'TRA_Inv UK'!G198</f>
        <v>0</v>
      </c>
      <c r="H198" s="70">
        <f>'TRA_Inv EU28'!H198-'TRA_Inv UK'!H198</f>
        <v>0</v>
      </c>
      <c r="I198" s="70">
        <f>'TRA_Inv EU28'!I198-'TRA_Inv UK'!I198</f>
        <v>0</v>
      </c>
      <c r="J198" s="70">
        <f>'TRA_Inv EU28'!J198-'TRA_Inv UK'!J198</f>
        <v>0</v>
      </c>
      <c r="K198" s="70">
        <f>'TRA_Inv EU28'!K198-'TRA_Inv UK'!K198</f>
        <v>0</v>
      </c>
      <c r="L198" s="70">
        <f>'TRA_Inv EU28'!L198-'TRA_Inv UK'!L198</f>
        <v>0</v>
      </c>
      <c r="M198" s="70">
        <f>'TRA_Inv EU28'!M198-'TRA_Inv UK'!M198</f>
        <v>0</v>
      </c>
      <c r="N198" s="70">
        <f>'TRA_Inv EU28'!N198-'TRA_Inv UK'!N198</f>
        <v>0</v>
      </c>
      <c r="O198" s="70">
        <f>'TRA_Inv EU28'!O198-'TRA_Inv UK'!O198</f>
        <v>0</v>
      </c>
      <c r="P198" s="70">
        <f>'TRA_Inv EU28'!P198-'TRA_Inv UK'!P198</f>
        <v>0</v>
      </c>
      <c r="Q198" s="70">
        <f>'TRA_Inv EU28'!Q198-'TRA_Inv UK'!Q198</f>
        <v>0</v>
      </c>
      <c r="R198" s="70">
        <f>'TRA_Inv EU28'!R198-'TRA_Inv UK'!R198</f>
        <v>0</v>
      </c>
      <c r="S198" s="70">
        <f>'TRA_Inv EU28'!S198-'TRA_Inv UK'!S198</f>
        <v>0</v>
      </c>
      <c r="T198" s="70">
        <f>'TRA_Inv EU28'!T198-'TRA_Inv UK'!T198</f>
        <v>0</v>
      </c>
      <c r="U198" s="70">
        <f>'TRA_Inv EU28'!U198-'TRA_Inv UK'!U198</f>
        <v>0</v>
      </c>
      <c r="V198" s="70">
        <f>'TRA_Inv EU28'!V198-'TRA_Inv UK'!V198</f>
        <v>0</v>
      </c>
      <c r="W198" s="70">
        <f>'TRA_Inv EU28'!W198-'TRA_Inv UK'!W198</f>
        <v>0</v>
      </c>
      <c r="X198" s="70">
        <f>'TRA_Inv EU28'!X198-'TRA_Inv UK'!X198</f>
        <v>0</v>
      </c>
      <c r="Y198" s="70">
        <f>'TRA_Inv EU28'!Y198-'TRA_Inv UK'!Y198</f>
        <v>0</v>
      </c>
      <c r="Z198" s="70">
        <f>'TRA_Inv EU28'!Z198-'TRA_Inv UK'!Z198</f>
        <v>0</v>
      </c>
      <c r="AA198" s="70">
        <f>'TRA_Inv EU28'!AA198-'TRA_Inv UK'!AA198</f>
        <v>0</v>
      </c>
      <c r="AB198" s="70">
        <f>'TRA_Inv EU28'!AB198-'TRA_Inv UK'!AB198</f>
        <v>0</v>
      </c>
      <c r="AC198" s="70">
        <f>'TRA_Inv EU28'!AC198-'TRA_Inv UK'!AC198</f>
        <v>0</v>
      </c>
      <c r="AD198" s="70">
        <f>'TRA_Inv EU28'!AD198-'TRA_Inv UK'!AD198</f>
        <v>0</v>
      </c>
      <c r="AE198" s="70">
        <f>'TRA_Inv EU28'!AE198-'TRA_Inv UK'!AE198</f>
        <v>0</v>
      </c>
      <c r="AF198" s="70">
        <f>'TRA_Inv EU28'!AF198-'TRA_Inv UK'!AF198</f>
        <v>0</v>
      </c>
      <c r="AG198" s="70">
        <f>'TRA_Inv EU28'!AG198-'TRA_Inv UK'!AG198</f>
        <v>0</v>
      </c>
      <c r="AH198" s="70">
        <f>'TRA_Inv EU28'!AH198-'TRA_Inv UK'!AH198</f>
        <v>0</v>
      </c>
      <c r="AI198" s="70">
        <f>'TRA_Inv EU28'!AI198-'TRA_Inv UK'!AI198</f>
        <v>0</v>
      </c>
      <c r="AJ198" s="70">
        <f>'TRA_Inv EU28'!AJ198-'TRA_Inv UK'!AJ198</f>
        <v>0</v>
      </c>
      <c r="AK198" s="70">
        <f>'TRA_Inv EU28'!AK198-'TRA_Inv UK'!AK198</f>
        <v>0</v>
      </c>
      <c r="AL198" s="70">
        <f>'TRA_Inv EU28'!AL198-'TRA_Inv UK'!AL198</f>
        <v>0</v>
      </c>
      <c r="AM198" s="70">
        <f>'TRA_Inv EU28'!AM198-'TRA_Inv UK'!AM198</f>
        <v>0</v>
      </c>
      <c r="AN198" s="70">
        <f>'TRA_Inv EU28'!AN198-'TRA_Inv UK'!AN198</f>
        <v>0</v>
      </c>
      <c r="AO198" s="70">
        <f>'TRA_Inv EU28'!AO198-'TRA_Inv UK'!AO198</f>
        <v>0</v>
      </c>
      <c r="AP198" s="70">
        <f>'TRA_Inv EU28'!AP198-'TRA_Inv UK'!AP198</f>
        <v>0</v>
      </c>
      <c r="AQ198" s="70">
        <f>'TRA_Inv EU28'!AQ198-'TRA_Inv UK'!AQ198</f>
        <v>0</v>
      </c>
      <c r="AR198" s="70">
        <f>'TRA_Inv EU28'!AR198-'TRA_Inv UK'!AR198</f>
        <v>0</v>
      </c>
      <c r="AS198" s="70">
        <f>'TRA_Inv EU28'!AS198-'TRA_Inv UK'!AS198</f>
        <v>0</v>
      </c>
      <c r="AT198" s="70">
        <f>'TRA_Inv EU28'!AT198-'TRA_Inv UK'!AT198</f>
        <v>0</v>
      </c>
      <c r="AU198" s="70">
        <f>'TRA_Inv EU28'!AU198-'TRA_Inv UK'!AU198</f>
        <v>0</v>
      </c>
      <c r="AV198" s="70">
        <f>'TRA_Inv EU28'!AV198-'TRA_Inv UK'!AV198</f>
        <v>0</v>
      </c>
      <c r="AW198" s="70">
        <f>'TRA_Inv EU28'!AW198-'TRA_Inv UK'!AW198</f>
        <v>0</v>
      </c>
      <c r="AX198" s="70">
        <f>'TRA_Inv EU28'!AX198-'TRA_Inv UK'!AX198</f>
        <v>0</v>
      </c>
      <c r="AY198" s="70">
        <f>'TRA_Inv EU28'!AY198-'TRA_Inv UK'!AY198</f>
        <v>0</v>
      </c>
      <c r="AZ198" s="70">
        <f>'TRA_Inv EU28'!AZ198-'TRA_Inv UK'!AZ198</f>
        <v>0</v>
      </c>
    </row>
    <row r="199" spans="1:52" x14ac:dyDescent="0.35">
      <c r="A199" s="73" t="s">
        <v>868</v>
      </c>
      <c r="B199" s="68"/>
      <c r="C199" s="68">
        <f>'TRA_Inv EU28'!C199-'TRA_Inv UK'!C199</f>
        <v>0</v>
      </c>
      <c r="D199" s="68">
        <f>'TRA_Inv EU28'!D199-'TRA_Inv UK'!D199</f>
        <v>0</v>
      </c>
      <c r="E199" s="68">
        <f>'TRA_Inv EU28'!E199-'TRA_Inv UK'!E199</f>
        <v>0</v>
      </c>
      <c r="F199" s="68">
        <f>'TRA_Inv EU28'!F199-'TRA_Inv UK'!F199</f>
        <v>0</v>
      </c>
      <c r="G199" s="68">
        <f>'TRA_Inv EU28'!G199-'TRA_Inv UK'!G199</f>
        <v>0</v>
      </c>
      <c r="H199" s="68">
        <f>'TRA_Inv EU28'!H199-'TRA_Inv UK'!H199</f>
        <v>0</v>
      </c>
      <c r="I199" s="68">
        <f>'TRA_Inv EU28'!I199-'TRA_Inv UK'!I199</f>
        <v>0</v>
      </c>
      <c r="J199" s="68">
        <f>'TRA_Inv EU28'!J199-'TRA_Inv UK'!J199</f>
        <v>0</v>
      </c>
      <c r="K199" s="68">
        <f>'TRA_Inv EU28'!K199-'TRA_Inv UK'!K199</f>
        <v>0</v>
      </c>
      <c r="L199" s="68">
        <f>'TRA_Inv EU28'!L199-'TRA_Inv UK'!L199</f>
        <v>0</v>
      </c>
      <c r="M199" s="68">
        <f>'TRA_Inv EU28'!M199-'TRA_Inv UK'!M199</f>
        <v>0</v>
      </c>
      <c r="N199" s="68">
        <f>'TRA_Inv EU28'!N199-'TRA_Inv UK'!N199</f>
        <v>0</v>
      </c>
      <c r="O199" s="68">
        <f>'TRA_Inv EU28'!O199-'TRA_Inv UK'!O199</f>
        <v>0</v>
      </c>
      <c r="P199" s="68">
        <f>'TRA_Inv EU28'!P199-'TRA_Inv UK'!P199</f>
        <v>0</v>
      </c>
      <c r="Q199" s="68">
        <f>'TRA_Inv EU28'!Q199-'TRA_Inv UK'!Q199</f>
        <v>0</v>
      </c>
      <c r="R199" s="68">
        <f>'TRA_Inv EU28'!R199-'TRA_Inv UK'!R199</f>
        <v>0</v>
      </c>
      <c r="S199" s="68">
        <f>'TRA_Inv EU28'!S199-'TRA_Inv UK'!S199</f>
        <v>0</v>
      </c>
      <c r="T199" s="68">
        <f>'TRA_Inv EU28'!T199-'TRA_Inv UK'!T199</f>
        <v>0</v>
      </c>
      <c r="U199" s="68">
        <f>'TRA_Inv EU28'!U199-'TRA_Inv UK'!U199</f>
        <v>0</v>
      </c>
      <c r="V199" s="68">
        <f>'TRA_Inv EU28'!V199-'TRA_Inv UK'!V199</f>
        <v>0</v>
      </c>
      <c r="W199" s="68">
        <f>'TRA_Inv EU28'!W199-'TRA_Inv UK'!W199</f>
        <v>0</v>
      </c>
      <c r="X199" s="68">
        <f>'TRA_Inv EU28'!X199-'TRA_Inv UK'!X199</f>
        <v>0</v>
      </c>
      <c r="Y199" s="68">
        <f>'TRA_Inv EU28'!Y199-'TRA_Inv UK'!Y199</f>
        <v>0</v>
      </c>
      <c r="Z199" s="68">
        <f>'TRA_Inv EU28'!Z199-'TRA_Inv UK'!Z199</f>
        <v>0</v>
      </c>
      <c r="AA199" s="68">
        <f>'TRA_Inv EU28'!AA199-'TRA_Inv UK'!AA199</f>
        <v>0</v>
      </c>
      <c r="AB199" s="68">
        <f>'TRA_Inv EU28'!AB199-'TRA_Inv UK'!AB199</f>
        <v>0</v>
      </c>
      <c r="AC199" s="68">
        <f>'TRA_Inv EU28'!AC199-'TRA_Inv UK'!AC199</f>
        <v>0</v>
      </c>
      <c r="AD199" s="68">
        <f>'TRA_Inv EU28'!AD199-'TRA_Inv UK'!AD199</f>
        <v>0</v>
      </c>
      <c r="AE199" s="68">
        <f>'TRA_Inv EU28'!AE199-'TRA_Inv UK'!AE199</f>
        <v>0</v>
      </c>
      <c r="AF199" s="68">
        <f>'TRA_Inv EU28'!AF199-'TRA_Inv UK'!AF199</f>
        <v>0</v>
      </c>
      <c r="AG199" s="68">
        <f>'TRA_Inv EU28'!AG199-'TRA_Inv UK'!AG199</f>
        <v>0</v>
      </c>
      <c r="AH199" s="68">
        <f>'TRA_Inv EU28'!AH199-'TRA_Inv UK'!AH199</f>
        <v>0</v>
      </c>
      <c r="AI199" s="68">
        <f>'TRA_Inv EU28'!AI199-'TRA_Inv UK'!AI199</f>
        <v>0</v>
      </c>
      <c r="AJ199" s="68">
        <f>'TRA_Inv EU28'!AJ199-'TRA_Inv UK'!AJ199</f>
        <v>0</v>
      </c>
      <c r="AK199" s="68">
        <f>'TRA_Inv EU28'!AK199-'TRA_Inv UK'!AK199</f>
        <v>0</v>
      </c>
      <c r="AL199" s="68">
        <f>'TRA_Inv EU28'!AL199-'TRA_Inv UK'!AL199</f>
        <v>0</v>
      </c>
      <c r="AM199" s="68">
        <f>'TRA_Inv EU28'!AM199-'TRA_Inv UK'!AM199</f>
        <v>0</v>
      </c>
      <c r="AN199" s="68">
        <f>'TRA_Inv EU28'!AN199-'TRA_Inv UK'!AN199</f>
        <v>0</v>
      </c>
      <c r="AO199" s="68">
        <f>'TRA_Inv EU28'!AO199-'TRA_Inv UK'!AO199</f>
        <v>0</v>
      </c>
      <c r="AP199" s="68">
        <f>'TRA_Inv EU28'!AP199-'TRA_Inv UK'!AP199</f>
        <v>0</v>
      </c>
      <c r="AQ199" s="68">
        <f>'TRA_Inv EU28'!AQ199-'TRA_Inv UK'!AQ199</f>
        <v>0</v>
      </c>
      <c r="AR199" s="68">
        <f>'TRA_Inv EU28'!AR199-'TRA_Inv UK'!AR199</f>
        <v>0</v>
      </c>
      <c r="AS199" s="68">
        <f>'TRA_Inv EU28'!AS199-'TRA_Inv UK'!AS199</f>
        <v>0</v>
      </c>
      <c r="AT199" s="68">
        <f>'TRA_Inv EU28'!AT199-'TRA_Inv UK'!AT199</f>
        <v>0</v>
      </c>
      <c r="AU199" s="68">
        <f>'TRA_Inv EU28'!AU199-'TRA_Inv UK'!AU199</f>
        <v>0</v>
      </c>
      <c r="AV199" s="68">
        <f>'TRA_Inv EU28'!AV199-'TRA_Inv UK'!AV199</f>
        <v>0</v>
      </c>
      <c r="AW199" s="68">
        <f>'TRA_Inv EU28'!AW199-'TRA_Inv UK'!AW199</f>
        <v>0</v>
      </c>
      <c r="AX199" s="68">
        <f>'TRA_Inv EU28'!AX199-'TRA_Inv UK'!AX199</f>
        <v>0</v>
      </c>
      <c r="AY199" s="68">
        <f>'TRA_Inv EU28'!AY199-'TRA_Inv UK'!AY199</f>
        <v>0</v>
      </c>
      <c r="AZ199" s="68">
        <f>'TRA_Inv EU28'!AZ199-'TRA_Inv UK'!AZ199</f>
        <v>0</v>
      </c>
    </row>
    <row r="200" spans="1:52" x14ac:dyDescent="0.35">
      <c r="A200" s="74" t="s">
        <v>902</v>
      </c>
      <c r="B200" s="70"/>
      <c r="C200" s="70">
        <f>'TRA_Inv EU28'!C200-'TRA_Inv UK'!C200</f>
        <v>0</v>
      </c>
      <c r="D200" s="70">
        <f>'TRA_Inv EU28'!D200-'TRA_Inv UK'!D200</f>
        <v>0</v>
      </c>
      <c r="E200" s="70">
        <f>'TRA_Inv EU28'!E200-'TRA_Inv UK'!E200</f>
        <v>0</v>
      </c>
      <c r="F200" s="70">
        <f>'TRA_Inv EU28'!F200-'TRA_Inv UK'!F200</f>
        <v>0</v>
      </c>
      <c r="G200" s="70">
        <f>'TRA_Inv EU28'!G200-'TRA_Inv UK'!G200</f>
        <v>0</v>
      </c>
      <c r="H200" s="70">
        <f>'TRA_Inv EU28'!H200-'TRA_Inv UK'!H200</f>
        <v>0</v>
      </c>
      <c r="I200" s="70">
        <f>'TRA_Inv EU28'!I200-'TRA_Inv UK'!I200</f>
        <v>0</v>
      </c>
      <c r="J200" s="70">
        <f>'TRA_Inv EU28'!J200-'TRA_Inv UK'!J200</f>
        <v>0</v>
      </c>
      <c r="K200" s="70">
        <f>'TRA_Inv EU28'!K200-'TRA_Inv UK'!K200</f>
        <v>0</v>
      </c>
      <c r="L200" s="70">
        <f>'TRA_Inv EU28'!L200-'TRA_Inv UK'!L200</f>
        <v>0</v>
      </c>
      <c r="M200" s="70">
        <f>'TRA_Inv EU28'!M200-'TRA_Inv UK'!M200</f>
        <v>0</v>
      </c>
      <c r="N200" s="70">
        <f>'TRA_Inv EU28'!N200-'TRA_Inv UK'!N200</f>
        <v>0</v>
      </c>
      <c r="O200" s="70">
        <f>'TRA_Inv EU28'!O200-'TRA_Inv UK'!O200</f>
        <v>0</v>
      </c>
      <c r="P200" s="70">
        <f>'TRA_Inv EU28'!P200-'TRA_Inv UK'!P200</f>
        <v>0</v>
      </c>
      <c r="Q200" s="70">
        <f>'TRA_Inv EU28'!Q200-'TRA_Inv UK'!Q200</f>
        <v>0</v>
      </c>
      <c r="R200" s="70">
        <f>'TRA_Inv EU28'!R200-'TRA_Inv UK'!R200</f>
        <v>0</v>
      </c>
      <c r="S200" s="70">
        <f>'TRA_Inv EU28'!S200-'TRA_Inv UK'!S200</f>
        <v>0</v>
      </c>
      <c r="T200" s="70">
        <f>'TRA_Inv EU28'!T200-'TRA_Inv UK'!T200</f>
        <v>0</v>
      </c>
      <c r="U200" s="70">
        <f>'TRA_Inv EU28'!U200-'TRA_Inv UK'!U200</f>
        <v>0</v>
      </c>
      <c r="V200" s="70">
        <f>'TRA_Inv EU28'!V200-'TRA_Inv UK'!V200</f>
        <v>0</v>
      </c>
      <c r="W200" s="70">
        <f>'TRA_Inv EU28'!W200-'TRA_Inv UK'!W200</f>
        <v>0</v>
      </c>
      <c r="X200" s="70">
        <f>'TRA_Inv EU28'!X200-'TRA_Inv UK'!X200</f>
        <v>0</v>
      </c>
      <c r="Y200" s="70">
        <f>'TRA_Inv EU28'!Y200-'TRA_Inv UK'!Y200</f>
        <v>0</v>
      </c>
      <c r="Z200" s="70">
        <f>'TRA_Inv EU28'!Z200-'TRA_Inv UK'!Z200</f>
        <v>0</v>
      </c>
      <c r="AA200" s="70">
        <f>'TRA_Inv EU28'!AA200-'TRA_Inv UK'!AA200</f>
        <v>0</v>
      </c>
      <c r="AB200" s="70">
        <f>'TRA_Inv EU28'!AB200-'TRA_Inv UK'!AB200</f>
        <v>0</v>
      </c>
      <c r="AC200" s="70">
        <f>'TRA_Inv EU28'!AC200-'TRA_Inv UK'!AC200</f>
        <v>0</v>
      </c>
      <c r="AD200" s="70">
        <f>'TRA_Inv EU28'!AD200-'TRA_Inv UK'!AD200</f>
        <v>0</v>
      </c>
      <c r="AE200" s="70">
        <f>'TRA_Inv EU28'!AE200-'TRA_Inv UK'!AE200</f>
        <v>0</v>
      </c>
      <c r="AF200" s="70">
        <f>'TRA_Inv EU28'!AF200-'TRA_Inv UK'!AF200</f>
        <v>0</v>
      </c>
      <c r="AG200" s="70">
        <f>'TRA_Inv EU28'!AG200-'TRA_Inv UK'!AG200</f>
        <v>0</v>
      </c>
      <c r="AH200" s="70">
        <f>'TRA_Inv EU28'!AH200-'TRA_Inv UK'!AH200</f>
        <v>0</v>
      </c>
      <c r="AI200" s="70">
        <f>'TRA_Inv EU28'!AI200-'TRA_Inv UK'!AI200</f>
        <v>0</v>
      </c>
      <c r="AJ200" s="70">
        <f>'TRA_Inv EU28'!AJ200-'TRA_Inv UK'!AJ200</f>
        <v>0</v>
      </c>
      <c r="AK200" s="70">
        <f>'TRA_Inv EU28'!AK200-'TRA_Inv UK'!AK200</f>
        <v>0</v>
      </c>
      <c r="AL200" s="70">
        <f>'TRA_Inv EU28'!AL200-'TRA_Inv UK'!AL200</f>
        <v>0</v>
      </c>
      <c r="AM200" s="70">
        <f>'TRA_Inv EU28'!AM200-'TRA_Inv UK'!AM200</f>
        <v>0</v>
      </c>
      <c r="AN200" s="70">
        <f>'TRA_Inv EU28'!AN200-'TRA_Inv UK'!AN200</f>
        <v>0</v>
      </c>
      <c r="AO200" s="70">
        <f>'TRA_Inv EU28'!AO200-'TRA_Inv UK'!AO200</f>
        <v>0</v>
      </c>
      <c r="AP200" s="70">
        <f>'TRA_Inv EU28'!AP200-'TRA_Inv UK'!AP200</f>
        <v>0</v>
      </c>
      <c r="AQ200" s="70">
        <f>'TRA_Inv EU28'!AQ200-'TRA_Inv UK'!AQ200</f>
        <v>0</v>
      </c>
      <c r="AR200" s="70">
        <f>'TRA_Inv EU28'!AR200-'TRA_Inv UK'!AR200</f>
        <v>0</v>
      </c>
      <c r="AS200" s="70">
        <f>'TRA_Inv EU28'!AS200-'TRA_Inv UK'!AS200</f>
        <v>0</v>
      </c>
      <c r="AT200" s="70">
        <f>'TRA_Inv EU28'!AT200-'TRA_Inv UK'!AT200</f>
        <v>0</v>
      </c>
      <c r="AU200" s="70">
        <f>'TRA_Inv EU28'!AU200-'TRA_Inv UK'!AU200</f>
        <v>0</v>
      </c>
      <c r="AV200" s="70">
        <f>'TRA_Inv EU28'!AV200-'TRA_Inv UK'!AV200</f>
        <v>0</v>
      </c>
      <c r="AW200" s="70">
        <f>'TRA_Inv EU28'!AW200-'TRA_Inv UK'!AW200</f>
        <v>0</v>
      </c>
      <c r="AX200" s="70">
        <f>'TRA_Inv EU28'!AX200-'TRA_Inv UK'!AX200</f>
        <v>0</v>
      </c>
      <c r="AY200" s="70">
        <f>'TRA_Inv EU28'!AY200-'TRA_Inv UK'!AY200</f>
        <v>0</v>
      </c>
      <c r="AZ200" s="70">
        <f>'TRA_Inv EU28'!AZ200-'TRA_Inv UK'!AZ200</f>
        <v>0</v>
      </c>
    </row>
    <row r="201" spans="1:52" x14ac:dyDescent="0.35">
      <c r="A201" s="74" t="s">
        <v>903</v>
      </c>
      <c r="B201" s="70"/>
      <c r="C201" s="70">
        <f>'TRA_Inv EU28'!C201-'TRA_Inv UK'!C201</f>
        <v>0</v>
      </c>
      <c r="D201" s="70">
        <f>'TRA_Inv EU28'!D201-'TRA_Inv UK'!D201</f>
        <v>0</v>
      </c>
      <c r="E201" s="70">
        <f>'TRA_Inv EU28'!E201-'TRA_Inv UK'!E201</f>
        <v>0</v>
      </c>
      <c r="F201" s="70">
        <f>'TRA_Inv EU28'!F201-'TRA_Inv UK'!F201</f>
        <v>0</v>
      </c>
      <c r="G201" s="70">
        <f>'TRA_Inv EU28'!G201-'TRA_Inv UK'!G201</f>
        <v>0</v>
      </c>
      <c r="H201" s="70">
        <f>'TRA_Inv EU28'!H201-'TRA_Inv UK'!H201</f>
        <v>0</v>
      </c>
      <c r="I201" s="70">
        <f>'TRA_Inv EU28'!I201-'TRA_Inv UK'!I201</f>
        <v>0</v>
      </c>
      <c r="J201" s="70">
        <f>'TRA_Inv EU28'!J201-'TRA_Inv UK'!J201</f>
        <v>0</v>
      </c>
      <c r="K201" s="70">
        <f>'TRA_Inv EU28'!K201-'TRA_Inv UK'!K201</f>
        <v>0</v>
      </c>
      <c r="L201" s="70">
        <f>'TRA_Inv EU28'!L201-'TRA_Inv UK'!L201</f>
        <v>0</v>
      </c>
      <c r="M201" s="70">
        <f>'TRA_Inv EU28'!M201-'TRA_Inv UK'!M201</f>
        <v>0</v>
      </c>
      <c r="N201" s="70">
        <f>'TRA_Inv EU28'!N201-'TRA_Inv UK'!N201</f>
        <v>0</v>
      </c>
      <c r="O201" s="70">
        <f>'TRA_Inv EU28'!O201-'TRA_Inv UK'!O201</f>
        <v>0</v>
      </c>
      <c r="P201" s="70">
        <f>'TRA_Inv EU28'!P201-'TRA_Inv UK'!P201</f>
        <v>0</v>
      </c>
      <c r="Q201" s="70">
        <f>'TRA_Inv EU28'!Q201-'TRA_Inv UK'!Q201</f>
        <v>0</v>
      </c>
      <c r="R201" s="70">
        <f>'TRA_Inv EU28'!R201-'TRA_Inv UK'!R201</f>
        <v>0</v>
      </c>
      <c r="S201" s="70">
        <f>'TRA_Inv EU28'!S201-'TRA_Inv UK'!S201</f>
        <v>0</v>
      </c>
      <c r="T201" s="70">
        <f>'TRA_Inv EU28'!T201-'TRA_Inv UK'!T201</f>
        <v>0</v>
      </c>
      <c r="U201" s="70">
        <f>'TRA_Inv EU28'!U201-'TRA_Inv UK'!U201</f>
        <v>0</v>
      </c>
      <c r="V201" s="70">
        <f>'TRA_Inv EU28'!V201-'TRA_Inv UK'!V201</f>
        <v>0</v>
      </c>
      <c r="W201" s="70">
        <f>'TRA_Inv EU28'!W201-'TRA_Inv UK'!W201</f>
        <v>0</v>
      </c>
      <c r="X201" s="70">
        <f>'TRA_Inv EU28'!X201-'TRA_Inv UK'!X201</f>
        <v>0</v>
      </c>
      <c r="Y201" s="70">
        <f>'TRA_Inv EU28'!Y201-'TRA_Inv UK'!Y201</f>
        <v>0</v>
      </c>
      <c r="Z201" s="70">
        <f>'TRA_Inv EU28'!Z201-'TRA_Inv UK'!Z201</f>
        <v>0</v>
      </c>
      <c r="AA201" s="70">
        <f>'TRA_Inv EU28'!AA201-'TRA_Inv UK'!AA201</f>
        <v>0</v>
      </c>
      <c r="AB201" s="70">
        <f>'TRA_Inv EU28'!AB201-'TRA_Inv UK'!AB201</f>
        <v>0</v>
      </c>
      <c r="AC201" s="70">
        <f>'TRA_Inv EU28'!AC201-'TRA_Inv UK'!AC201</f>
        <v>0</v>
      </c>
      <c r="AD201" s="70">
        <f>'TRA_Inv EU28'!AD201-'TRA_Inv UK'!AD201</f>
        <v>0</v>
      </c>
      <c r="AE201" s="70">
        <f>'TRA_Inv EU28'!AE201-'TRA_Inv UK'!AE201</f>
        <v>0</v>
      </c>
      <c r="AF201" s="70">
        <f>'TRA_Inv EU28'!AF201-'TRA_Inv UK'!AF201</f>
        <v>0</v>
      </c>
      <c r="AG201" s="70">
        <f>'TRA_Inv EU28'!AG201-'TRA_Inv UK'!AG201</f>
        <v>0</v>
      </c>
      <c r="AH201" s="70">
        <f>'TRA_Inv EU28'!AH201-'TRA_Inv UK'!AH201</f>
        <v>0</v>
      </c>
      <c r="AI201" s="70">
        <f>'TRA_Inv EU28'!AI201-'TRA_Inv UK'!AI201</f>
        <v>0</v>
      </c>
      <c r="AJ201" s="70">
        <f>'TRA_Inv EU28'!AJ201-'TRA_Inv UK'!AJ201</f>
        <v>0</v>
      </c>
      <c r="AK201" s="70">
        <f>'TRA_Inv EU28'!AK201-'TRA_Inv UK'!AK201</f>
        <v>0</v>
      </c>
      <c r="AL201" s="70">
        <f>'TRA_Inv EU28'!AL201-'TRA_Inv UK'!AL201</f>
        <v>0</v>
      </c>
      <c r="AM201" s="70">
        <f>'TRA_Inv EU28'!AM201-'TRA_Inv UK'!AM201</f>
        <v>0</v>
      </c>
      <c r="AN201" s="70">
        <f>'TRA_Inv EU28'!AN201-'TRA_Inv UK'!AN201</f>
        <v>0</v>
      </c>
      <c r="AO201" s="70">
        <f>'TRA_Inv EU28'!AO201-'TRA_Inv UK'!AO201</f>
        <v>0</v>
      </c>
      <c r="AP201" s="70">
        <f>'TRA_Inv EU28'!AP201-'TRA_Inv UK'!AP201</f>
        <v>0</v>
      </c>
      <c r="AQ201" s="70">
        <f>'TRA_Inv EU28'!AQ201-'TRA_Inv UK'!AQ201</f>
        <v>0</v>
      </c>
      <c r="AR201" s="70">
        <f>'TRA_Inv EU28'!AR201-'TRA_Inv UK'!AR201</f>
        <v>0</v>
      </c>
      <c r="AS201" s="70">
        <f>'TRA_Inv EU28'!AS201-'TRA_Inv UK'!AS201</f>
        <v>0</v>
      </c>
      <c r="AT201" s="70">
        <f>'TRA_Inv EU28'!AT201-'TRA_Inv UK'!AT201</f>
        <v>0</v>
      </c>
      <c r="AU201" s="70">
        <f>'TRA_Inv EU28'!AU201-'TRA_Inv UK'!AU201</f>
        <v>0</v>
      </c>
      <c r="AV201" s="70">
        <f>'TRA_Inv EU28'!AV201-'TRA_Inv UK'!AV201</f>
        <v>0</v>
      </c>
      <c r="AW201" s="70">
        <f>'TRA_Inv EU28'!AW201-'TRA_Inv UK'!AW201</f>
        <v>0</v>
      </c>
      <c r="AX201" s="70">
        <f>'TRA_Inv EU28'!AX201-'TRA_Inv UK'!AX201</f>
        <v>0</v>
      </c>
      <c r="AY201" s="70">
        <f>'TRA_Inv EU28'!AY201-'TRA_Inv UK'!AY201</f>
        <v>0</v>
      </c>
      <c r="AZ201" s="70">
        <f>'TRA_Inv EU28'!AZ201-'TRA_Inv UK'!AZ201</f>
        <v>0</v>
      </c>
    </row>
    <row r="202" spans="1:52" x14ac:dyDescent="0.35">
      <c r="A202" s="74" t="s">
        <v>904</v>
      </c>
      <c r="B202" s="70"/>
      <c r="C202" s="70">
        <f>'TRA_Inv EU28'!C202-'TRA_Inv UK'!C202</f>
        <v>0</v>
      </c>
      <c r="D202" s="70">
        <f>'TRA_Inv EU28'!D202-'TRA_Inv UK'!D202</f>
        <v>0</v>
      </c>
      <c r="E202" s="70">
        <f>'TRA_Inv EU28'!E202-'TRA_Inv UK'!E202</f>
        <v>0</v>
      </c>
      <c r="F202" s="70">
        <f>'TRA_Inv EU28'!F202-'TRA_Inv UK'!F202</f>
        <v>0</v>
      </c>
      <c r="G202" s="70">
        <f>'TRA_Inv EU28'!G202-'TRA_Inv UK'!G202</f>
        <v>0</v>
      </c>
      <c r="H202" s="70">
        <f>'TRA_Inv EU28'!H202-'TRA_Inv UK'!H202</f>
        <v>0</v>
      </c>
      <c r="I202" s="70">
        <f>'TRA_Inv EU28'!I202-'TRA_Inv UK'!I202</f>
        <v>0</v>
      </c>
      <c r="J202" s="70">
        <f>'TRA_Inv EU28'!J202-'TRA_Inv UK'!J202</f>
        <v>0</v>
      </c>
      <c r="K202" s="70">
        <f>'TRA_Inv EU28'!K202-'TRA_Inv UK'!K202</f>
        <v>0</v>
      </c>
      <c r="L202" s="70">
        <f>'TRA_Inv EU28'!L202-'TRA_Inv UK'!L202</f>
        <v>0</v>
      </c>
      <c r="M202" s="70">
        <f>'TRA_Inv EU28'!M202-'TRA_Inv UK'!M202</f>
        <v>0</v>
      </c>
      <c r="N202" s="70">
        <f>'TRA_Inv EU28'!N202-'TRA_Inv UK'!N202</f>
        <v>0</v>
      </c>
      <c r="O202" s="70">
        <f>'TRA_Inv EU28'!O202-'TRA_Inv UK'!O202</f>
        <v>0</v>
      </c>
      <c r="P202" s="70">
        <f>'TRA_Inv EU28'!P202-'TRA_Inv UK'!P202</f>
        <v>0</v>
      </c>
      <c r="Q202" s="70">
        <f>'TRA_Inv EU28'!Q202-'TRA_Inv UK'!Q202</f>
        <v>0</v>
      </c>
      <c r="R202" s="70">
        <f>'TRA_Inv EU28'!R202-'TRA_Inv UK'!R202</f>
        <v>0</v>
      </c>
      <c r="S202" s="70">
        <f>'TRA_Inv EU28'!S202-'TRA_Inv UK'!S202</f>
        <v>0</v>
      </c>
      <c r="T202" s="70">
        <f>'TRA_Inv EU28'!T202-'TRA_Inv UK'!T202</f>
        <v>0</v>
      </c>
      <c r="U202" s="70">
        <f>'TRA_Inv EU28'!U202-'TRA_Inv UK'!U202</f>
        <v>0</v>
      </c>
      <c r="V202" s="70">
        <f>'TRA_Inv EU28'!V202-'TRA_Inv UK'!V202</f>
        <v>0</v>
      </c>
      <c r="W202" s="70">
        <f>'TRA_Inv EU28'!W202-'TRA_Inv UK'!W202</f>
        <v>0</v>
      </c>
      <c r="X202" s="70">
        <f>'TRA_Inv EU28'!X202-'TRA_Inv UK'!X202</f>
        <v>0</v>
      </c>
      <c r="Y202" s="70">
        <f>'TRA_Inv EU28'!Y202-'TRA_Inv UK'!Y202</f>
        <v>0</v>
      </c>
      <c r="Z202" s="70">
        <f>'TRA_Inv EU28'!Z202-'TRA_Inv UK'!Z202</f>
        <v>0</v>
      </c>
      <c r="AA202" s="70">
        <f>'TRA_Inv EU28'!AA202-'TRA_Inv UK'!AA202</f>
        <v>0</v>
      </c>
      <c r="AB202" s="70">
        <f>'TRA_Inv EU28'!AB202-'TRA_Inv UK'!AB202</f>
        <v>0</v>
      </c>
      <c r="AC202" s="70">
        <f>'TRA_Inv EU28'!AC202-'TRA_Inv UK'!AC202</f>
        <v>0</v>
      </c>
      <c r="AD202" s="70">
        <f>'TRA_Inv EU28'!AD202-'TRA_Inv UK'!AD202</f>
        <v>0</v>
      </c>
      <c r="AE202" s="70">
        <f>'TRA_Inv EU28'!AE202-'TRA_Inv UK'!AE202</f>
        <v>0</v>
      </c>
      <c r="AF202" s="70">
        <f>'TRA_Inv EU28'!AF202-'TRA_Inv UK'!AF202</f>
        <v>0</v>
      </c>
      <c r="AG202" s="70">
        <f>'TRA_Inv EU28'!AG202-'TRA_Inv UK'!AG202</f>
        <v>0</v>
      </c>
      <c r="AH202" s="70">
        <f>'TRA_Inv EU28'!AH202-'TRA_Inv UK'!AH202</f>
        <v>0</v>
      </c>
      <c r="AI202" s="70">
        <f>'TRA_Inv EU28'!AI202-'TRA_Inv UK'!AI202</f>
        <v>0</v>
      </c>
      <c r="AJ202" s="70">
        <f>'TRA_Inv EU28'!AJ202-'TRA_Inv UK'!AJ202</f>
        <v>0</v>
      </c>
      <c r="AK202" s="70">
        <f>'TRA_Inv EU28'!AK202-'TRA_Inv UK'!AK202</f>
        <v>0</v>
      </c>
      <c r="AL202" s="70">
        <f>'TRA_Inv EU28'!AL202-'TRA_Inv UK'!AL202</f>
        <v>0</v>
      </c>
      <c r="AM202" s="70">
        <f>'TRA_Inv EU28'!AM202-'TRA_Inv UK'!AM202</f>
        <v>0</v>
      </c>
      <c r="AN202" s="70">
        <f>'TRA_Inv EU28'!AN202-'TRA_Inv UK'!AN202</f>
        <v>0</v>
      </c>
      <c r="AO202" s="70">
        <f>'TRA_Inv EU28'!AO202-'TRA_Inv UK'!AO202</f>
        <v>0</v>
      </c>
      <c r="AP202" s="70">
        <f>'TRA_Inv EU28'!AP202-'TRA_Inv UK'!AP202</f>
        <v>0</v>
      </c>
      <c r="AQ202" s="70">
        <f>'TRA_Inv EU28'!AQ202-'TRA_Inv UK'!AQ202</f>
        <v>0</v>
      </c>
      <c r="AR202" s="70">
        <f>'TRA_Inv EU28'!AR202-'TRA_Inv UK'!AR202</f>
        <v>0</v>
      </c>
      <c r="AS202" s="70">
        <f>'TRA_Inv EU28'!AS202-'TRA_Inv UK'!AS202</f>
        <v>0</v>
      </c>
      <c r="AT202" s="70">
        <f>'TRA_Inv EU28'!AT202-'TRA_Inv UK'!AT202</f>
        <v>0</v>
      </c>
      <c r="AU202" s="70">
        <f>'TRA_Inv EU28'!AU202-'TRA_Inv UK'!AU202</f>
        <v>0</v>
      </c>
      <c r="AV202" s="70">
        <f>'TRA_Inv EU28'!AV202-'TRA_Inv UK'!AV202</f>
        <v>0</v>
      </c>
      <c r="AW202" s="70">
        <f>'TRA_Inv EU28'!AW202-'TRA_Inv UK'!AW202</f>
        <v>0</v>
      </c>
      <c r="AX202" s="70">
        <f>'TRA_Inv EU28'!AX202-'TRA_Inv UK'!AX202</f>
        <v>0</v>
      </c>
      <c r="AY202" s="70">
        <f>'TRA_Inv EU28'!AY202-'TRA_Inv UK'!AY202</f>
        <v>0</v>
      </c>
      <c r="AZ202" s="70">
        <f>'TRA_Inv EU28'!AZ202-'TRA_Inv UK'!AZ202</f>
        <v>0</v>
      </c>
    </row>
    <row r="203" spans="1:52" x14ac:dyDescent="0.35">
      <c r="A203" s="74" t="s">
        <v>905</v>
      </c>
      <c r="B203" s="70"/>
      <c r="C203" s="70">
        <f>'TRA_Inv EU28'!C203-'TRA_Inv UK'!C203</f>
        <v>0</v>
      </c>
      <c r="D203" s="70">
        <f>'TRA_Inv EU28'!D203-'TRA_Inv UK'!D203</f>
        <v>0</v>
      </c>
      <c r="E203" s="70">
        <f>'TRA_Inv EU28'!E203-'TRA_Inv UK'!E203</f>
        <v>0</v>
      </c>
      <c r="F203" s="70">
        <f>'TRA_Inv EU28'!F203-'TRA_Inv UK'!F203</f>
        <v>0</v>
      </c>
      <c r="G203" s="70">
        <f>'TRA_Inv EU28'!G203-'TRA_Inv UK'!G203</f>
        <v>0</v>
      </c>
      <c r="H203" s="70">
        <f>'TRA_Inv EU28'!H203-'TRA_Inv UK'!H203</f>
        <v>0</v>
      </c>
      <c r="I203" s="70">
        <f>'TRA_Inv EU28'!I203-'TRA_Inv UK'!I203</f>
        <v>0</v>
      </c>
      <c r="J203" s="70">
        <f>'TRA_Inv EU28'!J203-'TRA_Inv UK'!J203</f>
        <v>0</v>
      </c>
      <c r="K203" s="70">
        <f>'TRA_Inv EU28'!K203-'TRA_Inv UK'!K203</f>
        <v>0</v>
      </c>
      <c r="L203" s="70">
        <f>'TRA_Inv EU28'!L203-'TRA_Inv UK'!L203</f>
        <v>0</v>
      </c>
      <c r="M203" s="70">
        <f>'TRA_Inv EU28'!M203-'TRA_Inv UK'!M203</f>
        <v>0</v>
      </c>
      <c r="N203" s="70">
        <f>'TRA_Inv EU28'!N203-'TRA_Inv UK'!N203</f>
        <v>0</v>
      </c>
      <c r="O203" s="70">
        <f>'TRA_Inv EU28'!O203-'TRA_Inv UK'!O203</f>
        <v>0</v>
      </c>
      <c r="P203" s="70">
        <f>'TRA_Inv EU28'!P203-'TRA_Inv UK'!P203</f>
        <v>0</v>
      </c>
      <c r="Q203" s="70">
        <f>'TRA_Inv EU28'!Q203-'TRA_Inv UK'!Q203</f>
        <v>0</v>
      </c>
      <c r="R203" s="70">
        <f>'TRA_Inv EU28'!R203-'TRA_Inv UK'!R203</f>
        <v>0</v>
      </c>
      <c r="S203" s="70">
        <f>'TRA_Inv EU28'!S203-'TRA_Inv UK'!S203</f>
        <v>0</v>
      </c>
      <c r="T203" s="70">
        <f>'TRA_Inv EU28'!T203-'TRA_Inv UK'!T203</f>
        <v>0</v>
      </c>
      <c r="U203" s="70">
        <f>'TRA_Inv EU28'!U203-'TRA_Inv UK'!U203</f>
        <v>0</v>
      </c>
      <c r="V203" s="70">
        <f>'TRA_Inv EU28'!V203-'TRA_Inv UK'!V203</f>
        <v>0</v>
      </c>
      <c r="W203" s="70">
        <f>'TRA_Inv EU28'!W203-'TRA_Inv UK'!W203</f>
        <v>0</v>
      </c>
      <c r="X203" s="70">
        <f>'TRA_Inv EU28'!X203-'TRA_Inv UK'!X203</f>
        <v>0</v>
      </c>
      <c r="Y203" s="70">
        <f>'TRA_Inv EU28'!Y203-'TRA_Inv UK'!Y203</f>
        <v>0</v>
      </c>
      <c r="Z203" s="70">
        <f>'TRA_Inv EU28'!Z203-'TRA_Inv UK'!Z203</f>
        <v>0</v>
      </c>
      <c r="AA203" s="70">
        <f>'TRA_Inv EU28'!AA203-'TRA_Inv UK'!AA203</f>
        <v>0</v>
      </c>
      <c r="AB203" s="70">
        <f>'TRA_Inv EU28'!AB203-'TRA_Inv UK'!AB203</f>
        <v>0</v>
      </c>
      <c r="AC203" s="70">
        <f>'TRA_Inv EU28'!AC203-'TRA_Inv UK'!AC203</f>
        <v>0</v>
      </c>
      <c r="AD203" s="70">
        <f>'TRA_Inv EU28'!AD203-'TRA_Inv UK'!AD203</f>
        <v>0</v>
      </c>
      <c r="AE203" s="70">
        <f>'TRA_Inv EU28'!AE203-'TRA_Inv UK'!AE203</f>
        <v>0</v>
      </c>
      <c r="AF203" s="70">
        <f>'TRA_Inv EU28'!AF203-'TRA_Inv UK'!AF203</f>
        <v>0</v>
      </c>
      <c r="AG203" s="70">
        <f>'TRA_Inv EU28'!AG203-'TRA_Inv UK'!AG203</f>
        <v>0</v>
      </c>
      <c r="AH203" s="70">
        <f>'TRA_Inv EU28'!AH203-'TRA_Inv UK'!AH203</f>
        <v>0</v>
      </c>
      <c r="AI203" s="70">
        <f>'TRA_Inv EU28'!AI203-'TRA_Inv UK'!AI203</f>
        <v>0</v>
      </c>
      <c r="AJ203" s="70">
        <f>'TRA_Inv EU28'!AJ203-'TRA_Inv UK'!AJ203</f>
        <v>0</v>
      </c>
      <c r="AK203" s="70">
        <f>'TRA_Inv EU28'!AK203-'TRA_Inv UK'!AK203</f>
        <v>0</v>
      </c>
      <c r="AL203" s="70">
        <f>'TRA_Inv EU28'!AL203-'TRA_Inv UK'!AL203</f>
        <v>0</v>
      </c>
      <c r="AM203" s="70">
        <f>'TRA_Inv EU28'!AM203-'TRA_Inv UK'!AM203</f>
        <v>0</v>
      </c>
      <c r="AN203" s="70">
        <f>'TRA_Inv EU28'!AN203-'TRA_Inv UK'!AN203</f>
        <v>0</v>
      </c>
      <c r="AO203" s="70">
        <f>'TRA_Inv EU28'!AO203-'TRA_Inv UK'!AO203</f>
        <v>0</v>
      </c>
      <c r="AP203" s="70">
        <f>'TRA_Inv EU28'!AP203-'TRA_Inv UK'!AP203</f>
        <v>0</v>
      </c>
      <c r="AQ203" s="70">
        <f>'TRA_Inv EU28'!AQ203-'TRA_Inv UK'!AQ203</f>
        <v>0</v>
      </c>
      <c r="AR203" s="70">
        <f>'TRA_Inv EU28'!AR203-'TRA_Inv UK'!AR203</f>
        <v>0</v>
      </c>
      <c r="AS203" s="70">
        <f>'TRA_Inv EU28'!AS203-'TRA_Inv UK'!AS203</f>
        <v>0</v>
      </c>
      <c r="AT203" s="70">
        <f>'TRA_Inv EU28'!AT203-'TRA_Inv UK'!AT203</f>
        <v>0</v>
      </c>
      <c r="AU203" s="70">
        <f>'TRA_Inv EU28'!AU203-'TRA_Inv UK'!AU203</f>
        <v>0</v>
      </c>
      <c r="AV203" s="70">
        <f>'TRA_Inv EU28'!AV203-'TRA_Inv UK'!AV203</f>
        <v>0</v>
      </c>
      <c r="AW203" s="70">
        <f>'TRA_Inv EU28'!AW203-'TRA_Inv UK'!AW203</f>
        <v>0</v>
      </c>
      <c r="AX203" s="70">
        <f>'TRA_Inv EU28'!AX203-'TRA_Inv UK'!AX203</f>
        <v>0</v>
      </c>
      <c r="AY203" s="70">
        <f>'TRA_Inv EU28'!AY203-'TRA_Inv UK'!AY203</f>
        <v>0</v>
      </c>
      <c r="AZ203" s="70">
        <f>'TRA_Inv EU28'!AZ203-'TRA_Inv UK'!AZ203</f>
        <v>0</v>
      </c>
    </row>
    <row r="204" spans="1:52" x14ac:dyDescent="0.35">
      <c r="A204" s="73" t="s">
        <v>869</v>
      </c>
      <c r="B204" s="68"/>
      <c r="C204" s="68">
        <f>'TRA_Inv EU28'!C204-'TRA_Inv UK'!C204</f>
        <v>0</v>
      </c>
      <c r="D204" s="68">
        <f>'TRA_Inv EU28'!D204-'TRA_Inv UK'!D204</f>
        <v>0</v>
      </c>
      <c r="E204" s="68">
        <f>'TRA_Inv EU28'!E204-'TRA_Inv UK'!E204</f>
        <v>0</v>
      </c>
      <c r="F204" s="68">
        <f>'TRA_Inv EU28'!F204-'TRA_Inv UK'!F204</f>
        <v>0</v>
      </c>
      <c r="G204" s="68">
        <f>'TRA_Inv EU28'!G204-'TRA_Inv UK'!G204</f>
        <v>0</v>
      </c>
      <c r="H204" s="68">
        <f>'TRA_Inv EU28'!H204-'TRA_Inv UK'!H204</f>
        <v>0</v>
      </c>
      <c r="I204" s="68">
        <f>'TRA_Inv EU28'!I204-'TRA_Inv UK'!I204</f>
        <v>0</v>
      </c>
      <c r="J204" s="68">
        <f>'TRA_Inv EU28'!J204-'TRA_Inv UK'!J204</f>
        <v>0</v>
      </c>
      <c r="K204" s="68">
        <f>'TRA_Inv EU28'!K204-'TRA_Inv UK'!K204</f>
        <v>0</v>
      </c>
      <c r="L204" s="68">
        <f>'TRA_Inv EU28'!L204-'TRA_Inv UK'!L204</f>
        <v>0</v>
      </c>
      <c r="M204" s="68">
        <f>'TRA_Inv EU28'!M204-'TRA_Inv UK'!M204</f>
        <v>0</v>
      </c>
      <c r="N204" s="68">
        <f>'TRA_Inv EU28'!N204-'TRA_Inv UK'!N204</f>
        <v>0</v>
      </c>
      <c r="O204" s="68">
        <f>'TRA_Inv EU28'!O204-'TRA_Inv UK'!O204</f>
        <v>0</v>
      </c>
      <c r="P204" s="68">
        <f>'TRA_Inv EU28'!P204-'TRA_Inv UK'!P204</f>
        <v>0</v>
      </c>
      <c r="Q204" s="68">
        <f>'TRA_Inv EU28'!Q204-'TRA_Inv UK'!Q204</f>
        <v>0</v>
      </c>
      <c r="R204" s="68">
        <f>'TRA_Inv EU28'!R204-'TRA_Inv UK'!R204</f>
        <v>0</v>
      </c>
      <c r="S204" s="68">
        <f>'TRA_Inv EU28'!S204-'TRA_Inv UK'!S204</f>
        <v>0</v>
      </c>
      <c r="T204" s="68">
        <f>'TRA_Inv EU28'!T204-'TRA_Inv UK'!T204</f>
        <v>0</v>
      </c>
      <c r="U204" s="68">
        <f>'TRA_Inv EU28'!U204-'TRA_Inv UK'!U204</f>
        <v>0</v>
      </c>
      <c r="V204" s="68">
        <f>'TRA_Inv EU28'!V204-'TRA_Inv UK'!V204</f>
        <v>0</v>
      </c>
      <c r="W204" s="68">
        <f>'TRA_Inv EU28'!W204-'TRA_Inv UK'!W204</f>
        <v>0</v>
      </c>
      <c r="X204" s="68">
        <f>'TRA_Inv EU28'!X204-'TRA_Inv UK'!X204</f>
        <v>0</v>
      </c>
      <c r="Y204" s="68">
        <f>'TRA_Inv EU28'!Y204-'TRA_Inv UK'!Y204</f>
        <v>0</v>
      </c>
      <c r="Z204" s="68">
        <f>'TRA_Inv EU28'!Z204-'TRA_Inv UK'!Z204</f>
        <v>0</v>
      </c>
      <c r="AA204" s="68">
        <f>'TRA_Inv EU28'!AA204-'TRA_Inv UK'!AA204</f>
        <v>0</v>
      </c>
      <c r="AB204" s="68">
        <f>'TRA_Inv EU28'!AB204-'TRA_Inv UK'!AB204</f>
        <v>0</v>
      </c>
      <c r="AC204" s="68">
        <f>'TRA_Inv EU28'!AC204-'TRA_Inv UK'!AC204</f>
        <v>0</v>
      </c>
      <c r="AD204" s="68">
        <f>'TRA_Inv EU28'!AD204-'TRA_Inv UK'!AD204</f>
        <v>0</v>
      </c>
      <c r="AE204" s="68">
        <f>'TRA_Inv EU28'!AE204-'TRA_Inv UK'!AE204</f>
        <v>0</v>
      </c>
      <c r="AF204" s="68">
        <f>'TRA_Inv EU28'!AF204-'TRA_Inv UK'!AF204</f>
        <v>0</v>
      </c>
      <c r="AG204" s="68">
        <f>'TRA_Inv EU28'!AG204-'TRA_Inv UK'!AG204</f>
        <v>0</v>
      </c>
      <c r="AH204" s="68">
        <f>'TRA_Inv EU28'!AH204-'TRA_Inv UK'!AH204</f>
        <v>0</v>
      </c>
      <c r="AI204" s="68">
        <f>'TRA_Inv EU28'!AI204-'TRA_Inv UK'!AI204</f>
        <v>0</v>
      </c>
      <c r="AJ204" s="68">
        <f>'TRA_Inv EU28'!AJ204-'TRA_Inv UK'!AJ204</f>
        <v>0</v>
      </c>
      <c r="AK204" s="68">
        <f>'TRA_Inv EU28'!AK204-'TRA_Inv UK'!AK204</f>
        <v>0</v>
      </c>
      <c r="AL204" s="68">
        <f>'TRA_Inv EU28'!AL204-'TRA_Inv UK'!AL204</f>
        <v>0</v>
      </c>
      <c r="AM204" s="68">
        <f>'TRA_Inv EU28'!AM204-'TRA_Inv UK'!AM204</f>
        <v>0</v>
      </c>
      <c r="AN204" s="68">
        <f>'TRA_Inv EU28'!AN204-'TRA_Inv UK'!AN204</f>
        <v>0</v>
      </c>
      <c r="AO204" s="68">
        <f>'TRA_Inv EU28'!AO204-'TRA_Inv UK'!AO204</f>
        <v>0</v>
      </c>
      <c r="AP204" s="68">
        <f>'TRA_Inv EU28'!AP204-'TRA_Inv UK'!AP204</f>
        <v>0</v>
      </c>
      <c r="AQ204" s="68">
        <f>'TRA_Inv EU28'!AQ204-'TRA_Inv UK'!AQ204</f>
        <v>0</v>
      </c>
      <c r="AR204" s="68">
        <f>'TRA_Inv EU28'!AR204-'TRA_Inv UK'!AR204</f>
        <v>0</v>
      </c>
      <c r="AS204" s="68">
        <f>'TRA_Inv EU28'!AS204-'TRA_Inv UK'!AS204</f>
        <v>0</v>
      </c>
      <c r="AT204" s="68">
        <f>'TRA_Inv EU28'!AT204-'TRA_Inv UK'!AT204</f>
        <v>0</v>
      </c>
      <c r="AU204" s="68">
        <f>'TRA_Inv EU28'!AU204-'TRA_Inv UK'!AU204</f>
        <v>0</v>
      </c>
      <c r="AV204" s="68">
        <f>'TRA_Inv EU28'!AV204-'TRA_Inv UK'!AV204</f>
        <v>0</v>
      </c>
      <c r="AW204" s="68">
        <f>'TRA_Inv EU28'!AW204-'TRA_Inv UK'!AW204</f>
        <v>0</v>
      </c>
      <c r="AX204" s="68">
        <f>'TRA_Inv EU28'!AX204-'TRA_Inv UK'!AX204</f>
        <v>0</v>
      </c>
      <c r="AY204" s="68">
        <f>'TRA_Inv EU28'!AY204-'TRA_Inv UK'!AY204</f>
        <v>0</v>
      </c>
      <c r="AZ204" s="68">
        <f>'TRA_Inv EU28'!AZ204-'TRA_Inv UK'!AZ204</f>
        <v>0</v>
      </c>
    </row>
    <row r="205" spans="1:52" x14ac:dyDescent="0.35">
      <c r="A205" s="74" t="s">
        <v>902</v>
      </c>
      <c r="B205" s="70"/>
      <c r="C205" s="70">
        <f>'TRA_Inv EU28'!C205-'TRA_Inv UK'!C205</f>
        <v>0</v>
      </c>
      <c r="D205" s="70">
        <f>'TRA_Inv EU28'!D205-'TRA_Inv UK'!D205</f>
        <v>0</v>
      </c>
      <c r="E205" s="70">
        <f>'TRA_Inv EU28'!E205-'TRA_Inv UK'!E205</f>
        <v>0</v>
      </c>
      <c r="F205" s="70">
        <f>'TRA_Inv EU28'!F205-'TRA_Inv UK'!F205</f>
        <v>0</v>
      </c>
      <c r="G205" s="70">
        <f>'TRA_Inv EU28'!G205-'TRA_Inv UK'!G205</f>
        <v>0</v>
      </c>
      <c r="H205" s="70">
        <f>'TRA_Inv EU28'!H205-'TRA_Inv UK'!H205</f>
        <v>0</v>
      </c>
      <c r="I205" s="70">
        <f>'TRA_Inv EU28'!I205-'TRA_Inv UK'!I205</f>
        <v>0</v>
      </c>
      <c r="J205" s="70">
        <f>'TRA_Inv EU28'!J205-'TRA_Inv UK'!J205</f>
        <v>0</v>
      </c>
      <c r="K205" s="70">
        <f>'TRA_Inv EU28'!K205-'TRA_Inv UK'!K205</f>
        <v>0</v>
      </c>
      <c r="L205" s="70">
        <f>'TRA_Inv EU28'!L205-'TRA_Inv UK'!L205</f>
        <v>0</v>
      </c>
      <c r="M205" s="70">
        <f>'TRA_Inv EU28'!M205-'TRA_Inv UK'!M205</f>
        <v>0</v>
      </c>
      <c r="N205" s="70">
        <f>'TRA_Inv EU28'!N205-'TRA_Inv UK'!N205</f>
        <v>0</v>
      </c>
      <c r="O205" s="70">
        <f>'TRA_Inv EU28'!O205-'TRA_Inv UK'!O205</f>
        <v>0</v>
      </c>
      <c r="P205" s="70">
        <f>'TRA_Inv EU28'!P205-'TRA_Inv UK'!P205</f>
        <v>0</v>
      </c>
      <c r="Q205" s="70">
        <f>'TRA_Inv EU28'!Q205-'TRA_Inv UK'!Q205</f>
        <v>0</v>
      </c>
      <c r="R205" s="70">
        <f>'TRA_Inv EU28'!R205-'TRA_Inv UK'!R205</f>
        <v>0</v>
      </c>
      <c r="S205" s="70">
        <f>'TRA_Inv EU28'!S205-'TRA_Inv UK'!S205</f>
        <v>0</v>
      </c>
      <c r="T205" s="70">
        <f>'TRA_Inv EU28'!T205-'TRA_Inv UK'!T205</f>
        <v>0</v>
      </c>
      <c r="U205" s="70">
        <f>'TRA_Inv EU28'!U205-'TRA_Inv UK'!U205</f>
        <v>0</v>
      </c>
      <c r="V205" s="70">
        <f>'TRA_Inv EU28'!V205-'TRA_Inv UK'!V205</f>
        <v>0</v>
      </c>
      <c r="W205" s="70">
        <f>'TRA_Inv EU28'!W205-'TRA_Inv UK'!W205</f>
        <v>0</v>
      </c>
      <c r="X205" s="70">
        <f>'TRA_Inv EU28'!X205-'TRA_Inv UK'!X205</f>
        <v>0</v>
      </c>
      <c r="Y205" s="70">
        <f>'TRA_Inv EU28'!Y205-'TRA_Inv UK'!Y205</f>
        <v>0</v>
      </c>
      <c r="Z205" s="70">
        <f>'TRA_Inv EU28'!Z205-'TRA_Inv UK'!Z205</f>
        <v>0</v>
      </c>
      <c r="AA205" s="70">
        <f>'TRA_Inv EU28'!AA205-'TRA_Inv UK'!AA205</f>
        <v>0</v>
      </c>
      <c r="AB205" s="70">
        <f>'TRA_Inv EU28'!AB205-'TRA_Inv UK'!AB205</f>
        <v>0</v>
      </c>
      <c r="AC205" s="70">
        <f>'TRA_Inv EU28'!AC205-'TRA_Inv UK'!AC205</f>
        <v>0</v>
      </c>
      <c r="AD205" s="70">
        <f>'TRA_Inv EU28'!AD205-'TRA_Inv UK'!AD205</f>
        <v>0</v>
      </c>
      <c r="AE205" s="70">
        <f>'TRA_Inv EU28'!AE205-'TRA_Inv UK'!AE205</f>
        <v>0</v>
      </c>
      <c r="AF205" s="70">
        <f>'TRA_Inv EU28'!AF205-'TRA_Inv UK'!AF205</f>
        <v>0</v>
      </c>
      <c r="AG205" s="70">
        <f>'TRA_Inv EU28'!AG205-'TRA_Inv UK'!AG205</f>
        <v>0</v>
      </c>
      <c r="AH205" s="70">
        <f>'TRA_Inv EU28'!AH205-'TRA_Inv UK'!AH205</f>
        <v>0</v>
      </c>
      <c r="AI205" s="70">
        <f>'TRA_Inv EU28'!AI205-'TRA_Inv UK'!AI205</f>
        <v>0</v>
      </c>
      <c r="AJ205" s="70">
        <f>'TRA_Inv EU28'!AJ205-'TRA_Inv UK'!AJ205</f>
        <v>0</v>
      </c>
      <c r="AK205" s="70">
        <f>'TRA_Inv EU28'!AK205-'TRA_Inv UK'!AK205</f>
        <v>0</v>
      </c>
      <c r="AL205" s="70">
        <f>'TRA_Inv EU28'!AL205-'TRA_Inv UK'!AL205</f>
        <v>0</v>
      </c>
      <c r="AM205" s="70">
        <f>'TRA_Inv EU28'!AM205-'TRA_Inv UK'!AM205</f>
        <v>0</v>
      </c>
      <c r="AN205" s="70">
        <f>'TRA_Inv EU28'!AN205-'TRA_Inv UK'!AN205</f>
        <v>0</v>
      </c>
      <c r="AO205" s="70">
        <f>'TRA_Inv EU28'!AO205-'TRA_Inv UK'!AO205</f>
        <v>0</v>
      </c>
      <c r="AP205" s="70">
        <f>'TRA_Inv EU28'!AP205-'TRA_Inv UK'!AP205</f>
        <v>0</v>
      </c>
      <c r="AQ205" s="70">
        <f>'TRA_Inv EU28'!AQ205-'TRA_Inv UK'!AQ205</f>
        <v>0</v>
      </c>
      <c r="AR205" s="70">
        <f>'TRA_Inv EU28'!AR205-'TRA_Inv UK'!AR205</f>
        <v>0</v>
      </c>
      <c r="AS205" s="70">
        <f>'TRA_Inv EU28'!AS205-'TRA_Inv UK'!AS205</f>
        <v>0</v>
      </c>
      <c r="AT205" s="70">
        <f>'TRA_Inv EU28'!AT205-'TRA_Inv UK'!AT205</f>
        <v>0</v>
      </c>
      <c r="AU205" s="70">
        <f>'TRA_Inv EU28'!AU205-'TRA_Inv UK'!AU205</f>
        <v>0</v>
      </c>
      <c r="AV205" s="70">
        <f>'TRA_Inv EU28'!AV205-'TRA_Inv UK'!AV205</f>
        <v>0</v>
      </c>
      <c r="AW205" s="70">
        <f>'TRA_Inv EU28'!AW205-'TRA_Inv UK'!AW205</f>
        <v>0</v>
      </c>
      <c r="AX205" s="70">
        <f>'TRA_Inv EU28'!AX205-'TRA_Inv UK'!AX205</f>
        <v>0</v>
      </c>
      <c r="AY205" s="70">
        <f>'TRA_Inv EU28'!AY205-'TRA_Inv UK'!AY205</f>
        <v>0</v>
      </c>
      <c r="AZ205" s="70">
        <f>'TRA_Inv EU28'!AZ205-'TRA_Inv UK'!AZ205</f>
        <v>0</v>
      </c>
    </row>
    <row r="206" spans="1:52" x14ac:dyDescent="0.35">
      <c r="A206" s="74" t="s">
        <v>903</v>
      </c>
      <c r="B206" s="70"/>
      <c r="C206" s="70">
        <f>'TRA_Inv EU28'!C206-'TRA_Inv UK'!C206</f>
        <v>0</v>
      </c>
      <c r="D206" s="70">
        <f>'TRA_Inv EU28'!D206-'TRA_Inv UK'!D206</f>
        <v>0</v>
      </c>
      <c r="E206" s="70">
        <f>'TRA_Inv EU28'!E206-'TRA_Inv UK'!E206</f>
        <v>0</v>
      </c>
      <c r="F206" s="70">
        <f>'TRA_Inv EU28'!F206-'TRA_Inv UK'!F206</f>
        <v>0</v>
      </c>
      <c r="G206" s="70">
        <f>'TRA_Inv EU28'!G206-'TRA_Inv UK'!G206</f>
        <v>0</v>
      </c>
      <c r="H206" s="70">
        <f>'TRA_Inv EU28'!H206-'TRA_Inv UK'!H206</f>
        <v>0</v>
      </c>
      <c r="I206" s="70">
        <f>'TRA_Inv EU28'!I206-'TRA_Inv UK'!I206</f>
        <v>0</v>
      </c>
      <c r="J206" s="70">
        <f>'TRA_Inv EU28'!J206-'TRA_Inv UK'!J206</f>
        <v>0</v>
      </c>
      <c r="K206" s="70">
        <f>'TRA_Inv EU28'!K206-'TRA_Inv UK'!K206</f>
        <v>0</v>
      </c>
      <c r="L206" s="70">
        <f>'TRA_Inv EU28'!L206-'TRA_Inv UK'!L206</f>
        <v>0</v>
      </c>
      <c r="M206" s="70">
        <f>'TRA_Inv EU28'!M206-'TRA_Inv UK'!M206</f>
        <v>0</v>
      </c>
      <c r="N206" s="70">
        <f>'TRA_Inv EU28'!N206-'TRA_Inv UK'!N206</f>
        <v>0</v>
      </c>
      <c r="O206" s="70">
        <f>'TRA_Inv EU28'!O206-'TRA_Inv UK'!O206</f>
        <v>0</v>
      </c>
      <c r="P206" s="70">
        <f>'TRA_Inv EU28'!P206-'TRA_Inv UK'!P206</f>
        <v>0</v>
      </c>
      <c r="Q206" s="70">
        <f>'TRA_Inv EU28'!Q206-'TRA_Inv UK'!Q206</f>
        <v>0</v>
      </c>
      <c r="R206" s="70">
        <f>'TRA_Inv EU28'!R206-'TRA_Inv UK'!R206</f>
        <v>0</v>
      </c>
      <c r="S206" s="70">
        <f>'TRA_Inv EU28'!S206-'TRA_Inv UK'!S206</f>
        <v>0</v>
      </c>
      <c r="T206" s="70">
        <f>'TRA_Inv EU28'!T206-'TRA_Inv UK'!T206</f>
        <v>0</v>
      </c>
      <c r="U206" s="70">
        <f>'TRA_Inv EU28'!U206-'TRA_Inv UK'!U206</f>
        <v>0</v>
      </c>
      <c r="V206" s="70">
        <f>'TRA_Inv EU28'!V206-'TRA_Inv UK'!V206</f>
        <v>0</v>
      </c>
      <c r="W206" s="70">
        <f>'TRA_Inv EU28'!W206-'TRA_Inv UK'!W206</f>
        <v>0</v>
      </c>
      <c r="X206" s="70">
        <f>'TRA_Inv EU28'!X206-'TRA_Inv UK'!X206</f>
        <v>0</v>
      </c>
      <c r="Y206" s="70">
        <f>'TRA_Inv EU28'!Y206-'TRA_Inv UK'!Y206</f>
        <v>0</v>
      </c>
      <c r="Z206" s="70">
        <f>'TRA_Inv EU28'!Z206-'TRA_Inv UK'!Z206</f>
        <v>0</v>
      </c>
      <c r="AA206" s="70">
        <f>'TRA_Inv EU28'!AA206-'TRA_Inv UK'!AA206</f>
        <v>0</v>
      </c>
      <c r="AB206" s="70">
        <f>'TRA_Inv EU28'!AB206-'TRA_Inv UK'!AB206</f>
        <v>0</v>
      </c>
      <c r="AC206" s="70">
        <f>'TRA_Inv EU28'!AC206-'TRA_Inv UK'!AC206</f>
        <v>0</v>
      </c>
      <c r="AD206" s="70">
        <f>'TRA_Inv EU28'!AD206-'TRA_Inv UK'!AD206</f>
        <v>0</v>
      </c>
      <c r="AE206" s="70">
        <f>'TRA_Inv EU28'!AE206-'TRA_Inv UK'!AE206</f>
        <v>0</v>
      </c>
      <c r="AF206" s="70">
        <f>'TRA_Inv EU28'!AF206-'TRA_Inv UK'!AF206</f>
        <v>0</v>
      </c>
      <c r="AG206" s="70">
        <f>'TRA_Inv EU28'!AG206-'TRA_Inv UK'!AG206</f>
        <v>0</v>
      </c>
      <c r="AH206" s="70">
        <f>'TRA_Inv EU28'!AH206-'TRA_Inv UK'!AH206</f>
        <v>0</v>
      </c>
      <c r="AI206" s="70">
        <f>'TRA_Inv EU28'!AI206-'TRA_Inv UK'!AI206</f>
        <v>0</v>
      </c>
      <c r="AJ206" s="70">
        <f>'TRA_Inv EU28'!AJ206-'TRA_Inv UK'!AJ206</f>
        <v>0</v>
      </c>
      <c r="AK206" s="70">
        <f>'TRA_Inv EU28'!AK206-'TRA_Inv UK'!AK206</f>
        <v>0</v>
      </c>
      <c r="AL206" s="70">
        <f>'TRA_Inv EU28'!AL206-'TRA_Inv UK'!AL206</f>
        <v>0</v>
      </c>
      <c r="AM206" s="70">
        <f>'TRA_Inv EU28'!AM206-'TRA_Inv UK'!AM206</f>
        <v>0</v>
      </c>
      <c r="AN206" s="70">
        <f>'TRA_Inv EU28'!AN206-'TRA_Inv UK'!AN206</f>
        <v>0</v>
      </c>
      <c r="AO206" s="70">
        <f>'TRA_Inv EU28'!AO206-'TRA_Inv UK'!AO206</f>
        <v>0</v>
      </c>
      <c r="AP206" s="70">
        <f>'TRA_Inv EU28'!AP206-'TRA_Inv UK'!AP206</f>
        <v>0</v>
      </c>
      <c r="AQ206" s="70">
        <f>'TRA_Inv EU28'!AQ206-'TRA_Inv UK'!AQ206</f>
        <v>0</v>
      </c>
      <c r="AR206" s="70">
        <f>'TRA_Inv EU28'!AR206-'TRA_Inv UK'!AR206</f>
        <v>0</v>
      </c>
      <c r="AS206" s="70">
        <f>'TRA_Inv EU28'!AS206-'TRA_Inv UK'!AS206</f>
        <v>0</v>
      </c>
      <c r="AT206" s="70">
        <f>'TRA_Inv EU28'!AT206-'TRA_Inv UK'!AT206</f>
        <v>0</v>
      </c>
      <c r="AU206" s="70">
        <f>'TRA_Inv EU28'!AU206-'TRA_Inv UK'!AU206</f>
        <v>0</v>
      </c>
      <c r="AV206" s="70">
        <f>'TRA_Inv EU28'!AV206-'TRA_Inv UK'!AV206</f>
        <v>0</v>
      </c>
      <c r="AW206" s="70">
        <f>'TRA_Inv EU28'!AW206-'TRA_Inv UK'!AW206</f>
        <v>0</v>
      </c>
      <c r="AX206" s="70">
        <f>'TRA_Inv EU28'!AX206-'TRA_Inv UK'!AX206</f>
        <v>0</v>
      </c>
      <c r="AY206" s="70">
        <f>'TRA_Inv EU28'!AY206-'TRA_Inv UK'!AY206</f>
        <v>0</v>
      </c>
      <c r="AZ206" s="70">
        <f>'TRA_Inv EU28'!AZ206-'TRA_Inv UK'!AZ206</f>
        <v>0</v>
      </c>
    </row>
    <row r="207" spans="1:52" x14ac:dyDescent="0.35">
      <c r="A207" s="74" t="s">
        <v>904</v>
      </c>
      <c r="B207" s="70"/>
      <c r="C207" s="70">
        <f>'TRA_Inv EU28'!C207-'TRA_Inv UK'!C207</f>
        <v>0</v>
      </c>
      <c r="D207" s="70">
        <f>'TRA_Inv EU28'!D207-'TRA_Inv UK'!D207</f>
        <v>0</v>
      </c>
      <c r="E207" s="70">
        <f>'TRA_Inv EU28'!E207-'TRA_Inv UK'!E207</f>
        <v>0</v>
      </c>
      <c r="F207" s="70">
        <f>'TRA_Inv EU28'!F207-'TRA_Inv UK'!F207</f>
        <v>0</v>
      </c>
      <c r="G207" s="70">
        <f>'TRA_Inv EU28'!G207-'TRA_Inv UK'!G207</f>
        <v>0</v>
      </c>
      <c r="H207" s="70">
        <f>'TRA_Inv EU28'!H207-'TRA_Inv UK'!H207</f>
        <v>0</v>
      </c>
      <c r="I207" s="70">
        <f>'TRA_Inv EU28'!I207-'TRA_Inv UK'!I207</f>
        <v>0</v>
      </c>
      <c r="J207" s="70">
        <f>'TRA_Inv EU28'!J207-'TRA_Inv UK'!J207</f>
        <v>0</v>
      </c>
      <c r="K207" s="70">
        <f>'TRA_Inv EU28'!K207-'TRA_Inv UK'!K207</f>
        <v>0</v>
      </c>
      <c r="L207" s="70">
        <f>'TRA_Inv EU28'!L207-'TRA_Inv UK'!L207</f>
        <v>0</v>
      </c>
      <c r="M207" s="70">
        <f>'TRA_Inv EU28'!M207-'TRA_Inv UK'!M207</f>
        <v>0</v>
      </c>
      <c r="N207" s="70">
        <f>'TRA_Inv EU28'!N207-'TRA_Inv UK'!N207</f>
        <v>0</v>
      </c>
      <c r="O207" s="70">
        <f>'TRA_Inv EU28'!O207-'TRA_Inv UK'!O207</f>
        <v>0</v>
      </c>
      <c r="P207" s="70">
        <f>'TRA_Inv EU28'!P207-'TRA_Inv UK'!P207</f>
        <v>0</v>
      </c>
      <c r="Q207" s="70">
        <f>'TRA_Inv EU28'!Q207-'TRA_Inv UK'!Q207</f>
        <v>0</v>
      </c>
      <c r="R207" s="70">
        <f>'TRA_Inv EU28'!R207-'TRA_Inv UK'!R207</f>
        <v>0</v>
      </c>
      <c r="S207" s="70">
        <f>'TRA_Inv EU28'!S207-'TRA_Inv UK'!S207</f>
        <v>0</v>
      </c>
      <c r="T207" s="70">
        <f>'TRA_Inv EU28'!T207-'TRA_Inv UK'!T207</f>
        <v>0</v>
      </c>
      <c r="U207" s="70">
        <f>'TRA_Inv EU28'!U207-'TRA_Inv UK'!U207</f>
        <v>0</v>
      </c>
      <c r="V207" s="70">
        <f>'TRA_Inv EU28'!V207-'TRA_Inv UK'!V207</f>
        <v>0</v>
      </c>
      <c r="W207" s="70">
        <f>'TRA_Inv EU28'!W207-'TRA_Inv UK'!W207</f>
        <v>0</v>
      </c>
      <c r="X207" s="70">
        <f>'TRA_Inv EU28'!X207-'TRA_Inv UK'!X207</f>
        <v>0</v>
      </c>
      <c r="Y207" s="70">
        <f>'TRA_Inv EU28'!Y207-'TRA_Inv UK'!Y207</f>
        <v>0</v>
      </c>
      <c r="Z207" s="70">
        <f>'TRA_Inv EU28'!Z207-'TRA_Inv UK'!Z207</f>
        <v>0</v>
      </c>
      <c r="AA207" s="70">
        <f>'TRA_Inv EU28'!AA207-'TRA_Inv UK'!AA207</f>
        <v>0</v>
      </c>
      <c r="AB207" s="70">
        <f>'TRA_Inv EU28'!AB207-'TRA_Inv UK'!AB207</f>
        <v>0</v>
      </c>
      <c r="AC207" s="70">
        <f>'TRA_Inv EU28'!AC207-'TRA_Inv UK'!AC207</f>
        <v>0</v>
      </c>
      <c r="AD207" s="70">
        <f>'TRA_Inv EU28'!AD207-'TRA_Inv UK'!AD207</f>
        <v>0</v>
      </c>
      <c r="AE207" s="70">
        <f>'TRA_Inv EU28'!AE207-'TRA_Inv UK'!AE207</f>
        <v>0</v>
      </c>
      <c r="AF207" s="70">
        <f>'TRA_Inv EU28'!AF207-'TRA_Inv UK'!AF207</f>
        <v>0</v>
      </c>
      <c r="AG207" s="70">
        <f>'TRA_Inv EU28'!AG207-'TRA_Inv UK'!AG207</f>
        <v>0</v>
      </c>
      <c r="AH207" s="70">
        <f>'TRA_Inv EU28'!AH207-'TRA_Inv UK'!AH207</f>
        <v>0</v>
      </c>
      <c r="AI207" s="70">
        <f>'TRA_Inv EU28'!AI207-'TRA_Inv UK'!AI207</f>
        <v>0</v>
      </c>
      <c r="AJ207" s="70">
        <f>'TRA_Inv EU28'!AJ207-'TRA_Inv UK'!AJ207</f>
        <v>0</v>
      </c>
      <c r="AK207" s="70">
        <f>'TRA_Inv EU28'!AK207-'TRA_Inv UK'!AK207</f>
        <v>0</v>
      </c>
      <c r="AL207" s="70">
        <f>'TRA_Inv EU28'!AL207-'TRA_Inv UK'!AL207</f>
        <v>0</v>
      </c>
      <c r="AM207" s="70">
        <f>'TRA_Inv EU28'!AM207-'TRA_Inv UK'!AM207</f>
        <v>0</v>
      </c>
      <c r="AN207" s="70">
        <f>'TRA_Inv EU28'!AN207-'TRA_Inv UK'!AN207</f>
        <v>0</v>
      </c>
      <c r="AO207" s="70">
        <f>'TRA_Inv EU28'!AO207-'TRA_Inv UK'!AO207</f>
        <v>0</v>
      </c>
      <c r="AP207" s="70">
        <f>'TRA_Inv EU28'!AP207-'TRA_Inv UK'!AP207</f>
        <v>0</v>
      </c>
      <c r="AQ207" s="70">
        <f>'TRA_Inv EU28'!AQ207-'TRA_Inv UK'!AQ207</f>
        <v>0</v>
      </c>
      <c r="AR207" s="70">
        <f>'TRA_Inv EU28'!AR207-'TRA_Inv UK'!AR207</f>
        <v>0</v>
      </c>
      <c r="AS207" s="70">
        <f>'TRA_Inv EU28'!AS207-'TRA_Inv UK'!AS207</f>
        <v>0</v>
      </c>
      <c r="AT207" s="70">
        <f>'TRA_Inv EU28'!AT207-'TRA_Inv UK'!AT207</f>
        <v>0</v>
      </c>
      <c r="AU207" s="70">
        <f>'TRA_Inv EU28'!AU207-'TRA_Inv UK'!AU207</f>
        <v>0</v>
      </c>
      <c r="AV207" s="70">
        <f>'TRA_Inv EU28'!AV207-'TRA_Inv UK'!AV207</f>
        <v>0</v>
      </c>
      <c r="AW207" s="70">
        <f>'TRA_Inv EU28'!AW207-'TRA_Inv UK'!AW207</f>
        <v>0</v>
      </c>
      <c r="AX207" s="70">
        <f>'TRA_Inv EU28'!AX207-'TRA_Inv UK'!AX207</f>
        <v>0</v>
      </c>
      <c r="AY207" s="70">
        <f>'TRA_Inv EU28'!AY207-'TRA_Inv UK'!AY207</f>
        <v>0</v>
      </c>
      <c r="AZ207" s="70">
        <f>'TRA_Inv EU28'!AZ207-'TRA_Inv UK'!AZ207</f>
        <v>0</v>
      </c>
    </row>
    <row r="208" spans="1:52" x14ac:dyDescent="0.35">
      <c r="A208" s="74" t="s">
        <v>905</v>
      </c>
      <c r="B208" s="70"/>
      <c r="C208" s="70">
        <f>'TRA_Inv EU28'!C208-'TRA_Inv UK'!C208</f>
        <v>0</v>
      </c>
      <c r="D208" s="70">
        <f>'TRA_Inv EU28'!D208-'TRA_Inv UK'!D208</f>
        <v>0</v>
      </c>
      <c r="E208" s="70">
        <f>'TRA_Inv EU28'!E208-'TRA_Inv UK'!E208</f>
        <v>0</v>
      </c>
      <c r="F208" s="70">
        <f>'TRA_Inv EU28'!F208-'TRA_Inv UK'!F208</f>
        <v>0</v>
      </c>
      <c r="G208" s="70">
        <f>'TRA_Inv EU28'!G208-'TRA_Inv UK'!G208</f>
        <v>0</v>
      </c>
      <c r="H208" s="70">
        <f>'TRA_Inv EU28'!H208-'TRA_Inv UK'!H208</f>
        <v>0</v>
      </c>
      <c r="I208" s="70">
        <f>'TRA_Inv EU28'!I208-'TRA_Inv UK'!I208</f>
        <v>0</v>
      </c>
      <c r="J208" s="70">
        <f>'TRA_Inv EU28'!J208-'TRA_Inv UK'!J208</f>
        <v>0</v>
      </c>
      <c r="K208" s="70">
        <f>'TRA_Inv EU28'!K208-'TRA_Inv UK'!K208</f>
        <v>0</v>
      </c>
      <c r="L208" s="70">
        <f>'TRA_Inv EU28'!L208-'TRA_Inv UK'!L208</f>
        <v>0</v>
      </c>
      <c r="M208" s="70">
        <f>'TRA_Inv EU28'!M208-'TRA_Inv UK'!M208</f>
        <v>0</v>
      </c>
      <c r="N208" s="70">
        <f>'TRA_Inv EU28'!N208-'TRA_Inv UK'!N208</f>
        <v>0</v>
      </c>
      <c r="O208" s="70">
        <f>'TRA_Inv EU28'!O208-'TRA_Inv UK'!O208</f>
        <v>0</v>
      </c>
      <c r="P208" s="70">
        <f>'TRA_Inv EU28'!P208-'TRA_Inv UK'!P208</f>
        <v>0</v>
      </c>
      <c r="Q208" s="70">
        <f>'TRA_Inv EU28'!Q208-'TRA_Inv UK'!Q208</f>
        <v>0</v>
      </c>
      <c r="R208" s="70">
        <f>'TRA_Inv EU28'!R208-'TRA_Inv UK'!R208</f>
        <v>0</v>
      </c>
      <c r="S208" s="70">
        <f>'TRA_Inv EU28'!S208-'TRA_Inv UK'!S208</f>
        <v>0</v>
      </c>
      <c r="T208" s="70">
        <f>'TRA_Inv EU28'!T208-'TRA_Inv UK'!T208</f>
        <v>0</v>
      </c>
      <c r="U208" s="70">
        <f>'TRA_Inv EU28'!U208-'TRA_Inv UK'!U208</f>
        <v>0</v>
      </c>
      <c r="V208" s="70">
        <f>'TRA_Inv EU28'!V208-'TRA_Inv UK'!V208</f>
        <v>0</v>
      </c>
      <c r="W208" s="70">
        <f>'TRA_Inv EU28'!W208-'TRA_Inv UK'!W208</f>
        <v>0</v>
      </c>
      <c r="X208" s="70">
        <f>'TRA_Inv EU28'!X208-'TRA_Inv UK'!X208</f>
        <v>0</v>
      </c>
      <c r="Y208" s="70">
        <f>'TRA_Inv EU28'!Y208-'TRA_Inv UK'!Y208</f>
        <v>0</v>
      </c>
      <c r="Z208" s="70">
        <f>'TRA_Inv EU28'!Z208-'TRA_Inv UK'!Z208</f>
        <v>0</v>
      </c>
      <c r="AA208" s="70">
        <f>'TRA_Inv EU28'!AA208-'TRA_Inv UK'!AA208</f>
        <v>0</v>
      </c>
      <c r="AB208" s="70">
        <f>'TRA_Inv EU28'!AB208-'TRA_Inv UK'!AB208</f>
        <v>0</v>
      </c>
      <c r="AC208" s="70">
        <f>'TRA_Inv EU28'!AC208-'TRA_Inv UK'!AC208</f>
        <v>0</v>
      </c>
      <c r="AD208" s="70">
        <f>'TRA_Inv EU28'!AD208-'TRA_Inv UK'!AD208</f>
        <v>0</v>
      </c>
      <c r="AE208" s="70">
        <f>'TRA_Inv EU28'!AE208-'TRA_Inv UK'!AE208</f>
        <v>0</v>
      </c>
      <c r="AF208" s="70">
        <f>'TRA_Inv EU28'!AF208-'TRA_Inv UK'!AF208</f>
        <v>0</v>
      </c>
      <c r="AG208" s="70">
        <f>'TRA_Inv EU28'!AG208-'TRA_Inv UK'!AG208</f>
        <v>0</v>
      </c>
      <c r="AH208" s="70">
        <f>'TRA_Inv EU28'!AH208-'TRA_Inv UK'!AH208</f>
        <v>0</v>
      </c>
      <c r="AI208" s="70">
        <f>'TRA_Inv EU28'!AI208-'TRA_Inv UK'!AI208</f>
        <v>0</v>
      </c>
      <c r="AJ208" s="70">
        <f>'TRA_Inv EU28'!AJ208-'TRA_Inv UK'!AJ208</f>
        <v>0</v>
      </c>
      <c r="AK208" s="70">
        <f>'TRA_Inv EU28'!AK208-'TRA_Inv UK'!AK208</f>
        <v>0</v>
      </c>
      <c r="AL208" s="70">
        <f>'TRA_Inv EU28'!AL208-'TRA_Inv UK'!AL208</f>
        <v>0</v>
      </c>
      <c r="AM208" s="70">
        <f>'TRA_Inv EU28'!AM208-'TRA_Inv UK'!AM208</f>
        <v>0</v>
      </c>
      <c r="AN208" s="70">
        <f>'TRA_Inv EU28'!AN208-'TRA_Inv UK'!AN208</f>
        <v>0</v>
      </c>
      <c r="AO208" s="70">
        <f>'TRA_Inv EU28'!AO208-'TRA_Inv UK'!AO208</f>
        <v>0</v>
      </c>
      <c r="AP208" s="70">
        <f>'TRA_Inv EU28'!AP208-'TRA_Inv UK'!AP208</f>
        <v>0</v>
      </c>
      <c r="AQ208" s="70">
        <f>'TRA_Inv EU28'!AQ208-'TRA_Inv UK'!AQ208</f>
        <v>0</v>
      </c>
      <c r="AR208" s="70">
        <f>'TRA_Inv EU28'!AR208-'TRA_Inv UK'!AR208</f>
        <v>0</v>
      </c>
      <c r="AS208" s="70">
        <f>'TRA_Inv EU28'!AS208-'TRA_Inv UK'!AS208</f>
        <v>0</v>
      </c>
      <c r="AT208" s="70">
        <f>'TRA_Inv EU28'!AT208-'TRA_Inv UK'!AT208</f>
        <v>0</v>
      </c>
      <c r="AU208" s="70">
        <f>'TRA_Inv EU28'!AU208-'TRA_Inv UK'!AU208</f>
        <v>0</v>
      </c>
      <c r="AV208" s="70">
        <f>'TRA_Inv EU28'!AV208-'TRA_Inv UK'!AV208</f>
        <v>0</v>
      </c>
      <c r="AW208" s="70">
        <f>'TRA_Inv EU28'!AW208-'TRA_Inv UK'!AW208</f>
        <v>0</v>
      </c>
      <c r="AX208" s="70">
        <f>'TRA_Inv EU28'!AX208-'TRA_Inv UK'!AX208</f>
        <v>0</v>
      </c>
      <c r="AY208" s="70">
        <f>'TRA_Inv EU28'!AY208-'TRA_Inv UK'!AY208</f>
        <v>0</v>
      </c>
      <c r="AZ208" s="70">
        <f>'TRA_Inv EU28'!AZ208-'TRA_Inv UK'!AZ208</f>
        <v>0</v>
      </c>
    </row>
    <row r="209" spans="1:52" x14ac:dyDescent="0.35">
      <c r="A209" s="63" t="s">
        <v>870</v>
      </c>
      <c r="B209" s="64"/>
      <c r="C209" s="64">
        <f>'TRA_Inv EU28'!C209-'TRA_Inv UK'!C209</f>
        <v>0</v>
      </c>
      <c r="D209" s="64">
        <f>'TRA_Inv EU28'!D209-'TRA_Inv UK'!D209</f>
        <v>0</v>
      </c>
      <c r="E209" s="64">
        <f>'TRA_Inv EU28'!E209-'TRA_Inv UK'!E209</f>
        <v>0</v>
      </c>
      <c r="F209" s="64">
        <f>'TRA_Inv EU28'!F209-'TRA_Inv UK'!F209</f>
        <v>0</v>
      </c>
      <c r="G209" s="64">
        <f>'TRA_Inv EU28'!G209-'TRA_Inv UK'!G209</f>
        <v>0</v>
      </c>
      <c r="H209" s="64">
        <f>'TRA_Inv EU28'!H209-'TRA_Inv UK'!H209</f>
        <v>0</v>
      </c>
      <c r="I209" s="64">
        <f>'TRA_Inv EU28'!I209-'TRA_Inv UK'!I209</f>
        <v>0</v>
      </c>
      <c r="J209" s="64">
        <f>'TRA_Inv EU28'!J209-'TRA_Inv UK'!J209</f>
        <v>0</v>
      </c>
      <c r="K209" s="64">
        <f>'TRA_Inv EU28'!K209-'TRA_Inv UK'!K209</f>
        <v>0</v>
      </c>
      <c r="L209" s="64">
        <f>'TRA_Inv EU28'!L209-'TRA_Inv UK'!L209</f>
        <v>0</v>
      </c>
      <c r="M209" s="64">
        <f>'TRA_Inv EU28'!M209-'TRA_Inv UK'!M209</f>
        <v>0</v>
      </c>
      <c r="N209" s="64">
        <f>'TRA_Inv EU28'!N209-'TRA_Inv UK'!N209</f>
        <v>0</v>
      </c>
      <c r="O209" s="64">
        <f>'TRA_Inv EU28'!O209-'TRA_Inv UK'!O209</f>
        <v>0</v>
      </c>
      <c r="P209" s="64">
        <f>'TRA_Inv EU28'!P209-'TRA_Inv UK'!P209</f>
        <v>0</v>
      </c>
      <c r="Q209" s="64">
        <f>'TRA_Inv EU28'!Q209-'TRA_Inv UK'!Q209</f>
        <v>0</v>
      </c>
      <c r="R209" s="64">
        <f>'TRA_Inv EU28'!R209-'TRA_Inv UK'!R209</f>
        <v>0</v>
      </c>
      <c r="S209" s="64">
        <f>'TRA_Inv EU28'!S209-'TRA_Inv UK'!S209</f>
        <v>0</v>
      </c>
      <c r="T209" s="64">
        <f>'TRA_Inv EU28'!T209-'TRA_Inv UK'!T209</f>
        <v>0</v>
      </c>
      <c r="U209" s="64">
        <f>'TRA_Inv EU28'!U209-'TRA_Inv UK'!U209</f>
        <v>0</v>
      </c>
      <c r="V209" s="64">
        <f>'TRA_Inv EU28'!V209-'TRA_Inv UK'!V209</f>
        <v>0</v>
      </c>
      <c r="W209" s="64">
        <f>'TRA_Inv EU28'!W209-'TRA_Inv UK'!W209</f>
        <v>0</v>
      </c>
      <c r="X209" s="64">
        <f>'TRA_Inv EU28'!X209-'TRA_Inv UK'!X209</f>
        <v>0</v>
      </c>
      <c r="Y209" s="64">
        <f>'TRA_Inv EU28'!Y209-'TRA_Inv UK'!Y209</f>
        <v>0</v>
      </c>
      <c r="Z209" s="64">
        <f>'TRA_Inv EU28'!Z209-'TRA_Inv UK'!Z209</f>
        <v>0</v>
      </c>
      <c r="AA209" s="64">
        <f>'TRA_Inv EU28'!AA209-'TRA_Inv UK'!AA209</f>
        <v>0</v>
      </c>
      <c r="AB209" s="64">
        <f>'TRA_Inv EU28'!AB209-'TRA_Inv UK'!AB209</f>
        <v>0</v>
      </c>
      <c r="AC209" s="64">
        <f>'TRA_Inv EU28'!AC209-'TRA_Inv UK'!AC209</f>
        <v>0</v>
      </c>
      <c r="AD209" s="64">
        <f>'TRA_Inv EU28'!AD209-'TRA_Inv UK'!AD209</f>
        <v>0</v>
      </c>
      <c r="AE209" s="64">
        <f>'TRA_Inv EU28'!AE209-'TRA_Inv UK'!AE209</f>
        <v>0</v>
      </c>
      <c r="AF209" s="64">
        <f>'TRA_Inv EU28'!AF209-'TRA_Inv UK'!AF209</f>
        <v>0</v>
      </c>
      <c r="AG209" s="64">
        <f>'TRA_Inv EU28'!AG209-'TRA_Inv UK'!AG209</f>
        <v>0</v>
      </c>
      <c r="AH209" s="64">
        <f>'TRA_Inv EU28'!AH209-'TRA_Inv UK'!AH209</f>
        <v>0</v>
      </c>
      <c r="AI209" s="64">
        <f>'TRA_Inv EU28'!AI209-'TRA_Inv UK'!AI209</f>
        <v>0</v>
      </c>
      <c r="AJ209" s="64">
        <f>'TRA_Inv EU28'!AJ209-'TRA_Inv UK'!AJ209</f>
        <v>0</v>
      </c>
      <c r="AK209" s="64">
        <f>'TRA_Inv EU28'!AK209-'TRA_Inv UK'!AK209</f>
        <v>0</v>
      </c>
      <c r="AL209" s="64">
        <f>'TRA_Inv EU28'!AL209-'TRA_Inv UK'!AL209</f>
        <v>0</v>
      </c>
      <c r="AM209" s="64">
        <f>'TRA_Inv EU28'!AM209-'TRA_Inv UK'!AM209</f>
        <v>0</v>
      </c>
      <c r="AN209" s="64">
        <f>'TRA_Inv EU28'!AN209-'TRA_Inv UK'!AN209</f>
        <v>0</v>
      </c>
      <c r="AO209" s="64">
        <f>'TRA_Inv EU28'!AO209-'TRA_Inv UK'!AO209</f>
        <v>0</v>
      </c>
      <c r="AP209" s="64">
        <f>'TRA_Inv EU28'!AP209-'TRA_Inv UK'!AP209</f>
        <v>0</v>
      </c>
      <c r="AQ209" s="64">
        <f>'TRA_Inv EU28'!AQ209-'TRA_Inv UK'!AQ209</f>
        <v>0</v>
      </c>
      <c r="AR209" s="64">
        <f>'TRA_Inv EU28'!AR209-'TRA_Inv UK'!AR209</f>
        <v>0</v>
      </c>
      <c r="AS209" s="64">
        <f>'TRA_Inv EU28'!AS209-'TRA_Inv UK'!AS209</f>
        <v>0</v>
      </c>
      <c r="AT209" s="64">
        <f>'TRA_Inv EU28'!AT209-'TRA_Inv UK'!AT209</f>
        <v>0</v>
      </c>
      <c r="AU209" s="64">
        <f>'TRA_Inv EU28'!AU209-'TRA_Inv UK'!AU209</f>
        <v>0</v>
      </c>
      <c r="AV209" s="64">
        <f>'TRA_Inv EU28'!AV209-'TRA_Inv UK'!AV209</f>
        <v>0</v>
      </c>
      <c r="AW209" s="64">
        <f>'TRA_Inv EU28'!AW209-'TRA_Inv UK'!AW209</f>
        <v>0</v>
      </c>
      <c r="AX209" s="64">
        <f>'TRA_Inv EU28'!AX209-'TRA_Inv UK'!AX209</f>
        <v>0</v>
      </c>
      <c r="AY209" s="64">
        <f>'TRA_Inv EU28'!AY209-'TRA_Inv UK'!AY209</f>
        <v>0</v>
      </c>
      <c r="AZ209" s="64">
        <f>'TRA_Inv EU28'!AZ209-'TRA_Inv UK'!AZ209</f>
        <v>0</v>
      </c>
    </row>
    <row r="210" spans="1:52" x14ac:dyDescent="0.35">
      <c r="A210" s="73" t="s">
        <v>874</v>
      </c>
      <c r="B210" s="68"/>
      <c r="C210" s="68">
        <f>'TRA_Inv EU28'!C210-'TRA_Inv UK'!C210</f>
        <v>0</v>
      </c>
      <c r="D210" s="68">
        <f>'TRA_Inv EU28'!D210-'TRA_Inv UK'!D210</f>
        <v>0</v>
      </c>
      <c r="E210" s="68">
        <f>'TRA_Inv EU28'!E210-'TRA_Inv UK'!E210</f>
        <v>0</v>
      </c>
      <c r="F210" s="68">
        <f>'TRA_Inv EU28'!F210-'TRA_Inv UK'!F210</f>
        <v>0</v>
      </c>
      <c r="G210" s="68">
        <f>'TRA_Inv EU28'!G210-'TRA_Inv UK'!G210</f>
        <v>0</v>
      </c>
      <c r="H210" s="68">
        <f>'TRA_Inv EU28'!H210-'TRA_Inv UK'!H210</f>
        <v>0</v>
      </c>
      <c r="I210" s="68">
        <f>'TRA_Inv EU28'!I210-'TRA_Inv UK'!I210</f>
        <v>0</v>
      </c>
      <c r="J210" s="68">
        <f>'TRA_Inv EU28'!J210-'TRA_Inv UK'!J210</f>
        <v>0</v>
      </c>
      <c r="K210" s="68">
        <f>'TRA_Inv EU28'!K210-'TRA_Inv UK'!K210</f>
        <v>0</v>
      </c>
      <c r="L210" s="68">
        <f>'TRA_Inv EU28'!L210-'TRA_Inv UK'!L210</f>
        <v>0</v>
      </c>
      <c r="M210" s="68">
        <f>'TRA_Inv EU28'!M210-'TRA_Inv UK'!M210</f>
        <v>0</v>
      </c>
      <c r="N210" s="68">
        <f>'TRA_Inv EU28'!N210-'TRA_Inv UK'!N210</f>
        <v>0</v>
      </c>
      <c r="O210" s="68">
        <f>'TRA_Inv EU28'!O210-'TRA_Inv UK'!O210</f>
        <v>0</v>
      </c>
      <c r="P210" s="68">
        <f>'TRA_Inv EU28'!P210-'TRA_Inv UK'!P210</f>
        <v>0</v>
      </c>
      <c r="Q210" s="68">
        <f>'TRA_Inv EU28'!Q210-'TRA_Inv UK'!Q210</f>
        <v>0</v>
      </c>
      <c r="R210" s="68">
        <f>'TRA_Inv EU28'!R210-'TRA_Inv UK'!R210</f>
        <v>0</v>
      </c>
      <c r="S210" s="68">
        <f>'TRA_Inv EU28'!S210-'TRA_Inv UK'!S210</f>
        <v>0</v>
      </c>
      <c r="T210" s="68">
        <f>'TRA_Inv EU28'!T210-'TRA_Inv UK'!T210</f>
        <v>0</v>
      </c>
      <c r="U210" s="68">
        <f>'TRA_Inv EU28'!U210-'TRA_Inv UK'!U210</f>
        <v>0</v>
      </c>
      <c r="V210" s="68">
        <f>'TRA_Inv EU28'!V210-'TRA_Inv UK'!V210</f>
        <v>0</v>
      </c>
      <c r="W210" s="68">
        <f>'TRA_Inv EU28'!W210-'TRA_Inv UK'!W210</f>
        <v>0</v>
      </c>
      <c r="X210" s="68">
        <f>'TRA_Inv EU28'!X210-'TRA_Inv UK'!X210</f>
        <v>0</v>
      </c>
      <c r="Y210" s="68">
        <f>'TRA_Inv EU28'!Y210-'TRA_Inv UK'!Y210</f>
        <v>0</v>
      </c>
      <c r="Z210" s="68">
        <f>'TRA_Inv EU28'!Z210-'TRA_Inv UK'!Z210</f>
        <v>0</v>
      </c>
      <c r="AA210" s="68">
        <f>'TRA_Inv EU28'!AA210-'TRA_Inv UK'!AA210</f>
        <v>0</v>
      </c>
      <c r="AB210" s="68">
        <f>'TRA_Inv EU28'!AB210-'TRA_Inv UK'!AB210</f>
        <v>0</v>
      </c>
      <c r="AC210" s="68">
        <f>'TRA_Inv EU28'!AC210-'TRA_Inv UK'!AC210</f>
        <v>0</v>
      </c>
      <c r="AD210" s="68">
        <f>'TRA_Inv EU28'!AD210-'TRA_Inv UK'!AD210</f>
        <v>0</v>
      </c>
      <c r="AE210" s="68">
        <f>'TRA_Inv EU28'!AE210-'TRA_Inv UK'!AE210</f>
        <v>0</v>
      </c>
      <c r="AF210" s="68">
        <f>'TRA_Inv EU28'!AF210-'TRA_Inv UK'!AF210</f>
        <v>0</v>
      </c>
      <c r="AG210" s="68">
        <f>'TRA_Inv EU28'!AG210-'TRA_Inv UK'!AG210</f>
        <v>0</v>
      </c>
      <c r="AH210" s="68">
        <f>'TRA_Inv EU28'!AH210-'TRA_Inv UK'!AH210</f>
        <v>0</v>
      </c>
      <c r="AI210" s="68">
        <f>'TRA_Inv EU28'!AI210-'TRA_Inv UK'!AI210</f>
        <v>0</v>
      </c>
      <c r="AJ210" s="68">
        <f>'TRA_Inv EU28'!AJ210-'TRA_Inv UK'!AJ210</f>
        <v>0</v>
      </c>
      <c r="AK210" s="68">
        <f>'TRA_Inv EU28'!AK210-'TRA_Inv UK'!AK210</f>
        <v>0</v>
      </c>
      <c r="AL210" s="68">
        <f>'TRA_Inv EU28'!AL210-'TRA_Inv UK'!AL210</f>
        <v>0</v>
      </c>
      <c r="AM210" s="68">
        <f>'TRA_Inv EU28'!AM210-'TRA_Inv UK'!AM210</f>
        <v>0</v>
      </c>
      <c r="AN210" s="68">
        <f>'TRA_Inv EU28'!AN210-'TRA_Inv UK'!AN210</f>
        <v>0</v>
      </c>
      <c r="AO210" s="68">
        <f>'TRA_Inv EU28'!AO210-'TRA_Inv UK'!AO210</f>
        <v>0</v>
      </c>
      <c r="AP210" s="68">
        <f>'TRA_Inv EU28'!AP210-'TRA_Inv UK'!AP210</f>
        <v>0</v>
      </c>
      <c r="AQ210" s="68">
        <f>'TRA_Inv EU28'!AQ210-'TRA_Inv UK'!AQ210</f>
        <v>0</v>
      </c>
      <c r="AR210" s="68">
        <f>'TRA_Inv EU28'!AR210-'TRA_Inv UK'!AR210</f>
        <v>0</v>
      </c>
      <c r="AS210" s="68">
        <f>'TRA_Inv EU28'!AS210-'TRA_Inv UK'!AS210</f>
        <v>0</v>
      </c>
      <c r="AT210" s="68">
        <f>'TRA_Inv EU28'!AT210-'TRA_Inv UK'!AT210</f>
        <v>0</v>
      </c>
      <c r="AU210" s="68">
        <f>'TRA_Inv EU28'!AU210-'TRA_Inv UK'!AU210</f>
        <v>0</v>
      </c>
      <c r="AV210" s="68">
        <f>'TRA_Inv EU28'!AV210-'TRA_Inv UK'!AV210</f>
        <v>0</v>
      </c>
      <c r="AW210" s="68">
        <f>'TRA_Inv EU28'!AW210-'TRA_Inv UK'!AW210</f>
        <v>0</v>
      </c>
      <c r="AX210" s="68">
        <f>'TRA_Inv EU28'!AX210-'TRA_Inv UK'!AX210</f>
        <v>0</v>
      </c>
      <c r="AY210" s="68">
        <f>'TRA_Inv EU28'!AY210-'TRA_Inv UK'!AY210</f>
        <v>0</v>
      </c>
      <c r="AZ210" s="68">
        <f>'TRA_Inv EU28'!AZ210-'TRA_Inv UK'!AZ210</f>
        <v>0</v>
      </c>
    </row>
    <row r="211" spans="1:52" x14ac:dyDescent="0.35">
      <c r="A211" s="74" t="s">
        <v>902</v>
      </c>
      <c r="B211" s="70"/>
      <c r="C211" s="70">
        <f>'TRA_Inv EU28'!C211-'TRA_Inv UK'!C211</f>
        <v>0</v>
      </c>
      <c r="D211" s="70">
        <f>'TRA_Inv EU28'!D211-'TRA_Inv UK'!D211</f>
        <v>0</v>
      </c>
      <c r="E211" s="70">
        <f>'TRA_Inv EU28'!E211-'TRA_Inv UK'!E211</f>
        <v>0</v>
      </c>
      <c r="F211" s="70">
        <f>'TRA_Inv EU28'!F211-'TRA_Inv UK'!F211</f>
        <v>0</v>
      </c>
      <c r="G211" s="70">
        <f>'TRA_Inv EU28'!G211-'TRA_Inv UK'!G211</f>
        <v>0</v>
      </c>
      <c r="H211" s="70">
        <f>'TRA_Inv EU28'!H211-'TRA_Inv UK'!H211</f>
        <v>0</v>
      </c>
      <c r="I211" s="70">
        <f>'TRA_Inv EU28'!I211-'TRA_Inv UK'!I211</f>
        <v>0</v>
      </c>
      <c r="J211" s="70">
        <f>'TRA_Inv EU28'!J211-'TRA_Inv UK'!J211</f>
        <v>0</v>
      </c>
      <c r="K211" s="70">
        <f>'TRA_Inv EU28'!K211-'TRA_Inv UK'!K211</f>
        <v>0</v>
      </c>
      <c r="L211" s="70">
        <f>'TRA_Inv EU28'!L211-'TRA_Inv UK'!L211</f>
        <v>0</v>
      </c>
      <c r="M211" s="70">
        <f>'TRA_Inv EU28'!M211-'TRA_Inv UK'!M211</f>
        <v>0</v>
      </c>
      <c r="N211" s="70">
        <f>'TRA_Inv EU28'!N211-'TRA_Inv UK'!N211</f>
        <v>0</v>
      </c>
      <c r="O211" s="70">
        <f>'TRA_Inv EU28'!O211-'TRA_Inv UK'!O211</f>
        <v>0</v>
      </c>
      <c r="P211" s="70">
        <f>'TRA_Inv EU28'!P211-'TRA_Inv UK'!P211</f>
        <v>0</v>
      </c>
      <c r="Q211" s="70">
        <f>'TRA_Inv EU28'!Q211-'TRA_Inv UK'!Q211</f>
        <v>0</v>
      </c>
      <c r="R211" s="70">
        <f>'TRA_Inv EU28'!R211-'TRA_Inv UK'!R211</f>
        <v>0</v>
      </c>
      <c r="S211" s="70">
        <f>'TRA_Inv EU28'!S211-'TRA_Inv UK'!S211</f>
        <v>0</v>
      </c>
      <c r="T211" s="70">
        <f>'TRA_Inv EU28'!T211-'TRA_Inv UK'!T211</f>
        <v>0</v>
      </c>
      <c r="U211" s="70">
        <f>'TRA_Inv EU28'!U211-'TRA_Inv UK'!U211</f>
        <v>0</v>
      </c>
      <c r="V211" s="70">
        <f>'TRA_Inv EU28'!V211-'TRA_Inv UK'!V211</f>
        <v>0</v>
      </c>
      <c r="W211" s="70">
        <f>'TRA_Inv EU28'!W211-'TRA_Inv UK'!W211</f>
        <v>0</v>
      </c>
      <c r="X211" s="70">
        <f>'TRA_Inv EU28'!X211-'TRA_Inv UK'!X211</f>
        <v>0</v>
      </c>
      <c r="Y211" s="70">
        <f>'TRA_Inv EU28'!Y211-'TRA_Inv UK'!Y211</f>
        <v>0</v>
      </c>
      <c r="Z211" s="70">
        <f>'TRA_Inv EU28'!Z211-'TRA_Inv UK'!Z211</f>
        <v>0</v>
      </c>
      <c r="AA211" s="70">
        <f>'TRA_Inv EU28'!AA211-'TRA_Inv UK'!AA211</f>
        <v>0</v>
      </c>
      <c r="AB211" s="70">
        <f>'TRA_Inv EU28'!AB211-'TRA_Inv UK'!AB211</f>
        <v>0</v>
      </c>
      <c r="AC211" s="70">
        <f>'TRA_Inv EU28'!AC211-'TRA_Inv UK'!AC211</f>
        <v>0</v>
      </c>
      <c r="AD211" s="70">
        <f>'TRA_Inv EU28'!AD211-'TRA_Inv UK'!AD211</f>
        <v>0</v>
      </c>
      <c r="AE211" s="70">
        <f>'TRA_Inv EU28'!AE211-'TRA_Inv UK'!AE211</f>
        <v>0</v>
      </c>
      <c r="AF211" s="70">
        <f>'TRA_Inv EU28'!AF211-'TRA_Inv UK'!AF211</f>
        <v>0</v>
      </c>
      <c r="AG211" s="70">
        <f>'TRA_Inv EU28'!AG211-'TRA_Inv UK'!AG211</f>
        <v>0</v>
      </c>
      <c r="AH211" s="70">
        <f>'TRA_Inv EU28'!AH211-'TRA_Inv UK'!AH211</f>
        <v>0</v>
      </c>
      <c r="AI211" s="70">
        <f>'TRA_Inv EU28'!AI211-'TRA_Inv UK'!AI211</f>
        <v>0</v>
      </c>
      <c r="AJ211" s="70">
        <f>'TRA_Inv EU28'!AJ211-'TRA_Inv UK'!AJ211</f>
        <v>0</v>
      </c>
      <c r="AK211" s="70">
        <f>'TRA_Inv EU28'!AK211-'TRA_Inv UK'!AK211</f>
        <v>0</v>
      </c>
      <c r="AL211" s="70">
        <f>'TRA_Inv EU28'!AL211-'TRA_Inv UK'!AL211</f>
        <v>0</v>
      </c>
      <c r="AM211" s="70">
        <f>'TRA_Inv EU28'!AM211-'TRA_Inv UK'!AM211</f>
        <v>0</v>
      </c>
      <c r="AN211" s="70">
        <f>'TRA_Inv EU28'!AN211-'TRA_Inv UK'!AN211</f>
        <v>0</v>
      </c>
      <c r="AO211" s="70">
        <f>'TRA_Inv EU28'!AO211-'TRA_Inv UK'!AO211</f>
        <v>0</v>
      </c>
      <c r="AP211" s="70">
        <f>'TRA_Inv EU28'!AP211-'TRA_Inv UK'!AP211</f>
        <v>0</v>
      </c>
      <c r="AQ211" s="70">
        <f>'TRA_Inv EU28'!AQ211-'TRA_Inv UK'!AQ211</f>
        <v>0</v>
      </c>
      <c r="AR211" s="70">
        <f>'TRA_Inv EU28'!AR211-'TRA_Inv UK'!AR211</f>
        <v>0</v>
      </c>
      <c r="AS211" s="70">
        <f>'TRA_Inv EU28'!AS211-'TRA_Inv UK'!AS211</f>
        <v>0</v>
      </c>
      <c r="AT211" s="70">
        <f>'TRA_Inv EU28'!AT211-'TRA_Inv UK'!AT211</f>
        <v>0</v>
      </c>
      <c r="AU211" s="70">
        <f>'TRA_Inv EU28'!AU211-'TRA_Inv UK'!AU211</f>
        <v>0</v>
      </c>
      <c r="AV211" s="70">
        <f>'TRA_Inv EU28'!AV211-'TRA_Inv UK'!AV211</f>
        <v>0</v>
      </c>
      <c r="AW211" s="70">
        <f>'TRA_Inv EU28'!AW211-'TRA_Inv UK'!AW211</f>
        <v>0</v>
      </c>
      <c r="AX211" s="70">
        <f>'TRA_Inv EU28'!AX211-'TRA_Inv UK'!AX211</f>
        <v>0</v>
      </c>
      <c r="AY211" s="70">
        <f>'TRA_Inv EU28'!AY211-'TRA_Inv UK'!AY211</f>
        <v>0</v>
      </c>
      <c r="AZ211" s="70">
        <f>'TRA_Inv EU28'!AZ211-'TRA_Inv UK'!AZ211</f>
        <v>0</v>
      </c>
    </row>
    <row r="212" spans="1:52" x14ac:dyDescent="0.35">
      <c r="A212" s="74" t="s">
        <v>903</v>
      </c>
      <c r="B212" s="70"/>
      <c r="C212" s="70">
        <f>'TRA_Inv EU28'!C212-'TRA_Inv UK'!C212</f>
        <v>0</v>
      </c>
      <c r="D212" s="70">
        <f>'TRA_Inv EU28'!D212-'TRA_Inv UK'!D212</f>
        <v>0</v>
      </c>
      <c r="E212" s="70">
        <f>'TRA_Inv EU28'!E212-'TRA_Inv UK'!E212</f>
        <v>0</v>
      </c>
      <c r="F212" s="70">
        <f>'TRA_Inv EU28'!F212-'TRA_Inv UK'!F212</f>
        <v>0</v>
      </c>
      <c r="G212" s="70">
        <f>'TRA_Inv EU28'!G212-'TRA_Inv UK'!G212</f>
        <v>0</v>
      </c>
      <c r="H212" s="70">
        <f>'TRA_Inv EU28'!H212-'TRA_Inv UK'!H212</f>
        <v>0</v>
      </c>
      <c r="I212" s="70">
        <f>'TRA_Inv EU28'!I212-'TRA_Inv UK'!I212</f>
        <v>0</v>
      </c>
      <c r="J212" s="70">
        <f>'TRA_Inv EU28'!J212-'TRA_Inv UK'!J212</f>
        <v>0</v>
      </c>
      <c r="K212" s="70">
        <f>'TRA_Inv EU28'!K212-'TRA_Inv UK'!K212</f>
        <v>0</v>
      </c>
      <c r="L212" s="70">
        <f>'TRA_Inv EU28'!L212-'TRA_Inv UK'!L212</f>
        <v>0</v>
      </c>
      <c r="M212" s="70">
        <f>'TRA_Inv EU28'!M212-'TRA_Inv UK'!M212</f>
        <v>0</v>
      </c>
      <c r="N212" s="70">
        <f>'TRA_Inv EU28'!N212-'TRA_Inv UK'!N212</f>
        <v>0</v>
      </c>
      <c r="O212" s="70">
        <f>'TRA_Inv EU28'!O212-'TRA_Inv UK'!O212</f>
        <v>0</v>
      </c>
      <c r="P212" s="70">
        <f>'TRA_Inv EU28'!P212-'TRA_Inv UK'!P212</f>
        <v>0</v>
      </c>
      <c r="Q212" s="70">
        <f>'TRA_Inv EU28'!Q212-'TRA_Inv UK'!Q212</f>
        <v>0</v>
      </c>
      <c r="R212" s="70">
        <f>'TRA_Inv EU28'!R212-'TRA_Inv UK'!R212</f>
        <v>0</v>
      </c>
      <c r="S212" s="70">
        <f>'TRA_Inv EU28'!S212-'TRA_Inv UK'!S212</f>
        <v>0</v>
      </c>
      <c r="T212" s="70">
        <f>'TRA_Inv EU28'!T212-'TRA_Inv UK'!T212</f>
        <v>0</v>
      </c>
      <c r="U212" s="70">
        <f>'TRA_Inv EU28'!U212-'TRA_Inv UK'!U212</f>
        <v>0</v>
      </c>
      <c r="V212" s="70">
        <f>'TRA_Inv EU28'!V212-'TRA_Inv UK'!V212</f>
        <v>0</v>
      </c>
      <c r="W212" s="70">
        <f>'TRA_Inv EU28'!W212-'TRA_Inv UK'!W212</f>
        <v>0</v>
      </c>
      <c r="X212" s="70">
        <f>'TRA_Inv EU28'!X212-'TRA_Inv UK'!X212</f>
        <v>0</v>
      </c>
      <c r="Y212" s="70">
        <f>'TRA_Inv EU28'!Y212-'TRA_Inv UK'!Y212</f>
        <v>0</v>
      </c>
      <c r="Z212" s="70">
        <f>'TRA_Inv EU28'!Z212-'TRA_Inv UK'!Z212</f>
        <v>0</v>
      </c>
      <c r="AA212" s="70">
        <f>'TRA_Inv EU28'!AA212-'TRA_Inv UK'!AA212</f>
        <v>0</v>
      </c>
      <c r="AB212" s="70">
        <f>'TRA_Inv EU28'!AB212-'TRA_Inv UK'!AB212</f>
        <v>0</v>
      </c>
      <c r="AC212" s="70">
        <f>'TRA_Inv EU28'!AC212-'TRA_Inv UK'!AC212</f>
        <v>0</v>
      </c>
      <c r="AD212" s="70">
        <f>'TRA_Inv EU28'!AD212-'TRA_Inv UK'!AD212</f>
        <v>0</v>
      </c>
      <c r="AE212" s="70">
        <f>'TRA_Inv EU28'!AE212-'TRA_Inv UK'!AE212</f>
        <v>0</v>
      </c>
      <c r="AF212" s="70">
        <f>'TRA_Inv EU28'!AF212-'TRA_Inv UK'!AF212</f>
        <v>0</v>
      </c>
      <c r="AG212" s="70">
        <f>'TRA_Inv EU28'!AG212-'TRA_Inv UK'!AG212</f>
        <v>0</v>
      </c>
      <c r="AH212" s="70">
        <f>'TRA_Inv EU28'!AH212-'TRA_Inv UK'!AH212</f>
        <v>0</v>
      </c>
      <c r="AI212" s="70">
        <f>'TRA_Inv EU28'!AI212-'TRA_Inv UK'!AI212</f>
        <v>0</v>
      </c>
      <c r="AJ212" s="70">
        <f>'TRA_Inv EU28'!AJ212-'TRA_Inv UK'!AJ212</f>
        <v>0</v>
      </c>
      <c r="AK212" s="70">
        <f>'TRA_Inv EU28'!AK212-'TRA_Inv UK'!AK212</f>
        <v>0</v>
      </c>
      <c r="AL212" s="70">
        <f>'TRA_Inv EU28'!AL212-'TRA_Inv UK'!AL212</f>
        <v>0</v>
      </c>
      <c r="AM212" s="70">
        <f>'TRA_Inv EU28'!AM212-'TRA_Inv UK'!AM212</f>
        <v>0</v>
      </c>
      <c r="AN212" s="70">
        <f>'TRA_Inv EU28'!AN212-'TRA_Inv UK'!AN212</f>
        <v>0</v>
      </c>
      <c r="AO212" s="70">
        <f>'TRA_Inv EU28'!AO212-'TRA_Inv UK'!AO212</f>
        <v>0</v>
      </c>
      <c r="AP212" s="70">
        <f>'TRA_Inv EU28'!AP212-'TRA_Inv UK'!AP212</f>
        <v>0</v>
      </c>
      <c r="AQ212" s="70">
        <f>'TRA_Inv EU28'!AQ212-'TRA_Inv UK'!AQ212</f>
        <v>0</v>
      </c>
      <c r="AR212" s="70">
        <f>'TRA_Inv EU28'!AR212-'TRA_Inv UK'!AR212</f>
        <v>0</v>
      </c>
      <c r="AS212" s="70">
        <f>'TRA_Inv EU28'!AS212-'TRA_Inv UK'!AS212</f>
        <v>0</v>
      </c>
      <c r="AT212" s="70">
        <f>'TRA_Inv EU28'!AT212-'TRA_Inv UK'!AT212</f>
        <v>0</v>
      </c>
      <c r="AU212" s="70">
        <f>'TRA_Inv EU28'!AU212-'TRA_Inv UK'!AU212</f>
        <v>0</v>
      </c>
      <c r="AV212" s="70">
        <f>'TRA_Inv EU28'!AV212-'TRA_Inv UK'!AV212</f>
        <v>0</v>
      </c>
      <c r="AW212" s="70">
        <f>'TRA_Inv EU28'!AW212-'TRA_Inv UK'!AW212</f>
        <v>0</v>
      </c>
      <c r="AX212" s="70">
        <f>'TRA_Inv EU28'!AX212-'TRA_Inv UK'!AX212</f>
        <v>0</v>
      </c>
      <c r="AY212" s="70">
        <f>'TRA_Inv EU28'!AY212-'TRA_Inv UK'!AY212</f>
        <v>0</v>
      </c>
      <c r="AZ212" s="70">
        <f>'TRA_Inv EU28'!AZ212-'TRA_Inv UK'!AZ212</f>
        <v>0</v>
      </c>
    </row>
    <row r="213" spans="1:52" x14ac:dyDescent="0.35">
      <c r="A213" s="74" t="s">
        <v>904</v>
      </c>
      <c r="B213" s="70"/>
      <c r="C213" s="70">
        <f>'TRA_Inv EU28'!C213-'TRA_Inv UK'!C213</f>
        <v>0</v>
      </c>
      <c r="D213" s="70">
        <f>'TRA_Inv EU28'!D213-'TRA_Inv UK'!D213</f>
        <v>0</v>
      </c>
      <c r="E213" s="70">
        <f>'TRA_Inv EU28'!E213-'TRA_Inv UK'!E213</f>
        <v>0</v>
      </c>
      <c r="F213" s="70">
        <f>'TRA_Inv EU28'!F213-'TRA_Inv UK'!F213</f>
        <v>0</v>
      </c>
      <c r="G213" s="70">
        <f>'TRA_Inv EU28'!G213-'TRA_Inv UK'!G213</f>
        <v>0</v>
      </c>
      <c r="H213" s="70">
        <f>'TRA_Inv EU28'!H213-'TRA_Inv UK'!H213</f>
        <v>0</v>
      </c>
      <c r="I213" s="70">
        <f>'TRA_Inv EU28'!I213-'TRA_Inv UK'!I213</f>
        <v>0</v>
      </c>
      <c r="J213" s="70">
        <f>'TRA_Inv EU28'!J213-'TRA_Inv UK'!J213</f>
        <v>0</v>
      </c>
      <c r="K213" s="70">
        <f>'TRA_Inv EU28'!K213-'TRA_Inv UK'!K213</f>
        <v>0</v>
      </c>
      <c r="L213" s="70">
        <f>'TRA_Inv EU28'!L213-'TRA_Inv UK'!L213</f>
        <v>0</v>
      </c>
      <c r="M213" s="70">
        <f>'TRA_Inv EU28'!M213-'TRA_Inv UK'!M213</f>
        <v>0</v>
      </c>
      <c r="N213" s="70">
        <f>'TRA_Inv EU28'!N213-'TRA_Inv UK'!N213</f>
        <v>0</v>
      </c>
      <c r="O213" s="70">
        <f>'TRA_Inv EU28'!O213-'TRA_Inv UK'!O213</f>
        <v>0</v>
      </c>
      <c r="P213" s="70">
        <f>'TRA_Inv EU28'!P213-'TRA_Inv UK'!P213</f>
        <v>0</v>
      </c>
      <c r="Q213" s="70">
        <f>'TRA_Inv EU28'!Q213-'TRA_Inv UK'!Q213</f>
        <v>0</v>
      </c>
      <c r="R213" s="70">
        <f>'TRA_Inv EU28'!R213-'TRA_Inv UK'!R213</f>
        <v>0</v>
      </c>
      <c r="S213" s="70">
        <f>'TRA_Inv EU28'!S213-'TRA_Inv UK'!S213</f>
        <v>0</v>
      </c>
      <c r="T213" s="70">
        <f>'TRA_Inv EU28'!T213-'TRA_Inv UK'!T213</f>
        <v>0</v>
      </c>
      <c r="U213" s="70">
        <f>'TRA_Inv EU28'!U213-'TRA_Inv UK'!U213</f>
        <v>0</v>
      </c>
      <c r="V213" s="70">
        <f>'TRA_Inv EU28'!V213-'TRA_Inv UK'!V213</f>
        <v>0</v>
      </c>
      <c r="W213" s="70">
        <f>'TRA_Inv EU28'!W213-'TRA_Inv UK'!W213</f>
        <v>0</v>
      </c>
      <c r="X213" s="70">
        <f>'TRA_Inv EU28'!X213-'TRA_Inv UK'!X213</f>
        <v>0</v>
      </c>
      <c r="Y213" s="70">
        <f>'TRA_Inv EU28'!Y213-'TRA_Inv UK'!Y213</f>
        <v>0</v>
      </c>
      <c r="Z213" s="70">
        <f>'TRA_Inv EU28'!Z213-'TRA_Inv UK'!Z213</f>
        <v>0</v>
      </c>
      <c r="AA213" s="70">
        <f>'TRA_Inv EU28'!AA213-'TRA_Inv UK'!AA213</f>
        <v>0</v>
      </c>
      <c r="AB213" s="70">
        <f>'TRA_Inv EU28'!AB213-'TRA_Inv UK'!AB213</f>
        <v>0</v>
      </c>
      <c r="AC213" s="70">
        <f>'TRA_Inv EU28'!AC213-'TRA_Inv UK'!AC213</f>
        <v>0</v>
      </c>
      <c r="AD213" s="70">
        <f>'TRA_Inv EU28'!AD213-'TRA_Inv UK'!AD213</f>
        <v>0</v>
      </c>
      <c r="AE213" s="70">
        <f>'TRA_Inv EU28'!AE213-'TRA_Inv UK'!AE213</f>
        <v>0</v>
      </c>
      <c r="AF213" s="70">
        <f>'TRA_Inv EU28'!AF213-'TRA_Inv UK'!AF213</f>
        <v>0</v>
      </c>
      <c r="AG213" s="70">
        <f>'TRA_Inv EU28'!AG213-'TRA_Inv UK'!AG213</f>
        <v>0</v>
      </c>
      <c r="AH213" s="70">
        <f>'TRA_Inv EU28'!AH213-'TRA_Inv UK'!AH213</f>
        <v>0</v>
      </c>
      <c r="AI213" s="70">
        <f>'TRA_Inv EU28'!AI213-'TRA_Inv UK'!AI213</f>
        <v>0</v>
      </c>
      <c r="AJ213" s="70">
        <f>'TRA_Inv EU28'!AJ213-'TRA_Inv UK'!AJ213</f>
        <v>0</v>
      </c>
      <c r="AK213" s="70">
        <f>'TRA_Inv EU28'!AK213-'TRA_Inv UK'!AK213</f>
        <v>0</v>
      </c>
      <c r="AL213" s="70">
        <f>'TRA_Inv EU28'!AL213-'TRA_Inv UK'!AL213</f>
        <v>0</v>
      </c>
      <c r="AM213" s="70">
        <f>'TRA_Inv EU28'!AM213-'TRA_Inv UK'!AM213</f>
        <v>0</v>
      </c>
      <c r="AN213" s="70">
        <f>'TRA_Inv EU28'!AN213-'TRA_Inv UK'!AN213</f>
        <v>0</v>
      </c>
      <c r="AO213" s="70">
        <f>'TRA_Inv EU28'!AO213-'TRA_Inv UK'!AO213</f>
        <v>0</v>
      </c>
      <c r="AP213" s="70">
        <f>'TRA_Inv EU28'!AP213-'TRA_Inv UK'!AP213</f>
        <v>0</v>
      </c>
      <c r="AQ213" s="70">
        <f>'TRA_Inv EU28'!AQ213-'TRA_Inv UK'!AQ213</f>
        <v>0</v>
      </c>
      <c r="AR213" s="70">
        <f>'TRA_Inv EU28'!AR213-'TRA_Inv UK'!AR213</f>
        <v>0</v>
      </c>
      <c r="AS213" s="70">
        <f>'TRA_Inv EU28'!AS213-'TRA_Inv UK'!AS213</f>
        <v>0</v>
      </c>
      <c r="AT213" s="70">
        <f>'TRA_Inv EU28'!AT213-'TRA_Inv UK'!AT213</f>
        <v>0</v>
      </c>
      <c r="AU213" s="70">
        <f>'TRA_Inv EU28'!AU213-'TRA_Inv UK'!AU213</f>
        <v>0</v>
      </c>
      <c r="AV213" s="70">
        <f>'TRA_Inv EU28'!AV213-'TRA_Inv UK'!AV213</f>
        <v>0</v>
      </c>
      <c r="AW213" s="70">
        <f>'TRA_Inv EU28'!AW213-'TRA_Inv UK'!AW213</f>
        <v>0</v>
      </c>
      <c r="AX213" s="70">
        <f>'TRA_Inv EU28'!AX213-'TRA_Inv UK'!AX213</f>
        <v>0</v>
      </c>
      <c r="AY213" s="70">
        <f>'TRA_Inv EU28'!AY213-'TRA_Inv UK'!AY213</f>
        <v>0</v>
      </c>
      <c r="AZ213" s="70">
        <f>'TRA_Inv EU28'!AZ213-'TRA_Inv UK'!AZ213</f>
        <v>0</v>
      </c>
    </row>
    <row r="214" spans="1:52" x14ac:dyDescent="0.35">
      <c r="A214" s="74" t="s">
        <v>905</v>
      </c>
      <c r="B214" s="70"/>
      <c r="C214" s="70">
        <f>'TRA_Inv EU28'!C214-'TRA_Inv UK'!C214</f>
        <v>0</v>
      </c>
      <c r="D214" s="70">
        <f>'TRA_Inv EU28'!D214-'TRA_Inv UK'!D214</f>
        <v>0</v>
      </c>
      <c r="E214" s="70">
        <f>'TRA_Inv EU28'!E214-'TRA_Inv UK'!E214</f>
        <v>0</v>
      </c>
      <c r="F214" s="70">
        <f>'TRA_Inv EU28'!F214-'TRA_Inv UK'!F214</f>
        <v>0</v>
      </c>
      <c r="G214" s="70">
        <f>'TRA_Inv EU28'!G214-'TRA_Inv UK'!G214</f>
        <v>0</v>
      </c>
      <c r="H214" s="70">
        <f>'TRA_Inv EU28'!H214-'TRA_Inv UK'!H214</f>
        <v>0</v>
      </c>
      <c r="I214" s="70">
        <f>'TRA_Inv EU28'!I214-'TRA_Inv UK'!I214</f>
        <v>0</v>
      </c>
      <c r="J214" s="70">
        <f>'TRA_Inv EU28'!J214-'TRA_Inv UK'!J214</f>
        <v>0</v>
      </c>
      <c r="K214" s="70">
        <f>'TRA_Inv EU28'!K214-'TRA_Inv UK'!K214</f>
        <v>0</v>
      </c>
      <c r="L214" s="70">
        <f>'TRA_Inv EU28'!L214-'TRA_Inv UK'!L214</f>
        <v>0</v>
      </c>
      <c r="M214" s="70">
        <f>'TRA_Inv EU28'!M214-'TRA_Inv UK'!M214</f>
        <v>0</v>
      </c>
      <c r="N214" s="70">
        <f>'TRA_Inv EU28'!N214-'TRA_Inv UK'!N214</f>
        <v>0</v>
      </c>
      <c r="O214" s="70">
        <f>'TRA_Inv EU28'!O214-'TRA_Inv UK'!O214</f>
        <v>0</v>
      </c>
      <c r="P214" s="70">
        <f>'TRA_Inv EU28'!P214-'TRA_Inv UK'!P214</f>
        <v>0</v>
      </c>
      <c r="Q214" s="70">
        <f>'TRA_Inv EU28'!Q214-'TRA_Inv UK'!Q214</f>
        <v>0</v>
      </c>
      <c r="R214" s="70">
        <f>'TRA_Inv EU28'!R214-'TRA_Inv UK'!R214</f>
        <v>0</v>
      </c>
      <c r="S214" s="70">
        <f>'TRA_Inv EU28'!S214-'TRA_Inv UK'!S214</f>
        <v>0</v>
      </c>
      <c r="T214" s="70">
        <f>'TRA_Inv EU28'!T214-'TRA_Inv UK'!T214</f>
        <v>0</v>
      </c>
      <c r="U214" s="70">
        <f>'TRA_Inv EU28'!U214-'TRA_Inv UK'!U214</f>
        <v>0</v>
      </c>
      <c r="V214" s="70">
        <f>'TRA_Inv EU28'!V214-'TRA_Inv UK'!V214</f>
        <v>0</v>
      </c>
      <c r="W214" s="70">
        <f>'TRA_Inv EU28'!W214-'TRA_Inv UK'!W214</f>
        <v>0</v>
      </c>
      <c r="X214" s="70">
        <f>'TRA_Inv EU28'!X214-'TRA_Inv UK'!X214</f>
        <v>0</v>
      </c>
      <c r="Y214" s="70">
        <f>'TRA_Inv EU28'!Y214-'TRA_Inv UK'!Y214</f>
        <v>0</v>
      </c>
      <c r="Z214" s="70">
        <f>'TRA_Inv EU28'!Z214-'TRA_Inv UK'!Z214</f>
        <v>0</v>
      </c>
      <c r="AA214" s="70">
        <f>'TRA_Inv EU28'!AA214-'TRA_Inv UK'!AA214</f>
        <v>0</v>
      </c>
      <c r="AB214" s="70">
        <f>'TRA_Inv EU28'!AB214-'TRA_Inv UK'!AB214</f>
        <v>0</v>
      </c>
      <c r="AC214" s="70">
        <f>'TRA_Inv EU28'!AC214-'TRA_Inv UK'!AC214</f>
        <v>0</v>
      </c>
      <c r="AD214" s="70">
        <f>'TRA_Inv EU28'!AD214-'TRA_Inv UK'!AD214</f>
        <v>0</v>
      </c>
      <c r="AE214" s="70">
        <f>'TRA_Inv EU28'!AE214-'TRA_Inv UK'!AE214</f>
        <v>0</v>
      </c>
      <c r="AF214" s="70">
        <f>'TRA_Inv EU28'!AF214-'TRA_Inv UK'!AF214</f>
        <v>0</v>
      </c>
      <c r="AG214" s="70">
        <f>'TRA_Inv EU28'!AG214-'TRA_Inv UK'!AG214</f>
        <v>0</v>
      </c>
      <c r="AH214" s="70">
        <f>'TRA_Inv EU28'!AH214-'TRA_Inv UK'!AH214</f>
        <v>0</v>
      </c>
      <c r="AI214" s="70">
        <f>'TRA_Inv EU28'!AI214-'TRA_Inv UK'!AI214</f>
        <v>0</v>
      </c>
      <c r="AJ214" s="70">
        <f>'TRA_Inv EU28'!AJ214-'TRA_Inv UK'!AJ214</f>
        <v>0</v>
      </c>
      <c r="AK214" s="70">
        <f>'TRA_Inv EU28'!AK214-'TRA_Inv UK'!AK214</f>
        <v>0</v>
      </c>
      <c r="AL214" s="70">
        <f>'TRA_Inv EU28'!AL214-'TRA_Inv UK'!AL214</f>
        <v>0</v>
      </c>
      <c r="AM214" s="70">
        <f>'TRA_Inv EU28'!AM214-'TRA_Inv UK'!AM214</f>
        <v>0</v>
      </c>
      <c r="AN214" s="70">
        <f>'TRA_Inv EU28'!AN214-'TRA_Inv UK'!AN214</f>
        <v>0</v>
      </c>
      <c r="AO214" s="70">
        <f>'TRA_Inv EU28'!AO214-'TRA_Inv UK'!AO214</f>
        <v>0</v>
      </c>
      <c r="AP214" s="70">
        <f>'TRA_Inv EU28'!AP214-'TRA_Inv UK'!AP214</f>
        <v>0</v>
      </c>
      <c r="AQ214" s="70">
        <f>'TRA_Inv EU28'!AQ214-'TRA_Inv UK'!AQ214</f>
        <v>0</v>
      </c>
      <c r="AR214" s="70">
        <f>'TRA_Inv EU28'!AR214-'TRA_Inv UK'!AR214</f>
        <v>0</v>
      </c>
      <c r="AS214" s="70">
        <f>'TRA_Inv EU28'!AS214-'TRA_Inv UK'!AS214</f>
        <v>0</v>
      </c>
      <c r="AT214" s="70">
        <f>'TRA_Inv EU28'!AT214-'TRA_Inv UK'!AT214</f>
        <v>0</v>
      </c>
      <c r="AU214" s="70">
        <f>'TRA_Inv EU28'!AU214-'TRA_Inv UK'!AU214</f>
        <v>0</v>
      </c>
      <c r="AV214" s="70">
        <f>'TRA_Inv EU28'!AV214-'TRA_Inv UK'!AV214</f>
        <v>0</v>
      </c>
      <c r="AW214" s="70">
        <f>'TRA_Inv EU28'!AW214-'TRA_Inv UK'!AW214</f>
        <v>0</v>
      </c>
      <c r="AX214" s="70">
        <f>'TRA_Inv EU28'!AX214-'TRA_Inv UK'!AX214</f>
        <v>0</v>
      </c>
      <c r="AY214" s="70">
        <f>'TRA_Inv EU28'!AY214-'TRA_Inv UK'!AY214</f>
        <v>0</v>
      </c>
      <c r="AZ214" s="70">
        <f>'TRA_Inv EU28'!AZ214-'TRA_Inv UK'!AZ214</f>
        <v>0</v>
      </c>
    </row>
    <row r="215" spans="1:52" x14ac:dyDescent="0.35">
      <c r="A215" s="73" t="s">
        <v>869</v>
      </c>
      <c r="B215" s="68"/>
      <c r="C215" s="68">
        <f>'TRA_Inv EU28'!C215-'TRA_Inv UK'!C215</f>
        <v>0</v>
      </c>
      <c r="D215" s="68">
        <f>'TRA_Inv EU28'!D215-'TRA_Inv UK'!D215</f>
        <v>0</v>
      </c>
      <c r="E215" s="68">
        <f>'TRA_Inv EU28'!E215-'TRA_Inv UK'!E215</f>
        <v>0</v>
      </c>
      <c r="F215" s="68">
        <f>'TRA_Inv EU28'!F215-'TRA_Inv UK'!F215</f>
        <v>0</v>
      </c>
      <c r="G215" s="68">
        <f>'TRA_Inv EU28'!G215-'TRA_Inv UK'!G215</f>
        <v>0</v>
      </c>
      <c r="H215" s="68">
        <f>'TRA_Inv EU28'!H215-'TRA_Inv UK'!H215</f>
        <v>0</v>
      </c>
      <c r="I215" s="68">
        <f>'TRA_Inv EU28'!I215-'TRA_Inv UK'!I215</f>
        <v>0</v>
      </c>
      <c r="J215" s="68">
        <f>'TRA_Inv EU28'!J215-'TRA_Inv UK'!J215</f>
        <v>0</v>
      </c>
      <c r="K215" s="68">
        <f>'TRA_Inv EU28'!K215-'TRA_Inv UK'!K215</f>
        <v>0</v>
      </c>
      <c r="L215" s="68">
        <f>'TRA_Inv EU28'!L215-'TRA_Inv UK'!L215</f>
        <v>0</v>
      </c>
      <c r="M215" s="68">
        <f>'TRA_Inv EU28'!M215-'TRA_Inv UK'!M215</f>
        <v>0</v>
      </c>
      <c r="N215" s="68">
        <f>'TRA_Inv EU28'!N215-'TRA_Inv UK'!N215</f>
        <v>0</v>
      </c>
      <c r="O215" s="68">
        <f>'TRA_Inv EU28'!O215-'TRA_Inv UK'!O215</f>
        <v>0</v>
      </c>
      <c r="P215" s="68">
        <f>'TRA_Inv EU28'!P215-'TRA_Inv UK'!P215</f>
        <v>0</v>
      </c>
      <c r="Q215" s="68">
        <f>'TRA_Inv EU28'!Q215-'TRA_Inv UK'!Q215</f>
        <v>0</v>
      </c>
      <c r="R215" s="68">
        <f>'TRA_Inv EU28'!R215-'TRA_Inv UK'!R215</f>
        <v>0</v>
      </c>
      <c r="S215" s="68">
        <f>'TRA_Inv EU28'!S215-'TRA_Inv UK'!S215</f>
        <v>0</v>
      </c>
      <c r="T215" s="68">
        <f>'TRA_Inv EU28'!T215-'TRA_Inv UK'!T215</f>
        <v>0</v>
      </c>
      <c r="U215" s="68">
        <f>'TRA_Inv EU28'!U215-'TRA_Inv UK'!U215</f>
        <v>0</v>
      </c>
      <c r="V215" s="68">
        <f>'TRA_Inv EU28'!V215-'TRA_Inv UK'!V215</f>
        <v>0</v>
      </c>
      <c r="W215" s="68">
        <f>'TRA_Inv EU28'!W215-'TRA_Inv UK'!W215</f>
        <v>0</v>
      </c>
      <c r="X215" s="68">
        <f>'TRA_Inv EU28'!X215-'TRA_Inv UK'!X215</f>
        <v>0</v>
      </c>
      <c r="Y215" s="68">
        <f>'TRA_Inv EU28'!Y215-'TRA_Inv UK'!Y215</f>
        <v>0</v>
      </c>
      <c r="Z215" s="68">
        <f>'TRA_Inv EU28'!Z215-'TRA_Inv UK'!Z215</f>
        <v>0</v>
      </c>
      <c r="AA215" s="68">
        <f>'TRA_Inv EU28'!AA215-'TRA_Inv UK'!AA215</f>
        <v>0</v>
      </c>
      <c r="AB215" s="68">
        <f>'TRA_Inv EU28'!AB215-'TRA_Inv UK'!AB215</f>
        <v>0</v>
      </c>
      <c r="AC215" s="68">
        <f>'TRA_Inv EU28'!AC215-'TRA_Inv UK'!AC215</f>
        <v>0</v>
      </c>
      <c r="AD215" s="68">
        <f>'TRA_Inv EU28'!AD215-'TRA_Inv UK'!AD215</f>
        <v>0</v>
      </c>
      <c r="AE215" s="68">
        <f>'TRA_Inv EU28'!AE215-'TRA_Inv UK'!AE215</f>
        <v>0</v>
      </c>
      <c r="AF215" s="68">
        <f>'TRA_Inv EU28'!AF215-'TRA_Inv UK'!AF215</f>
        <v>0</v>
      </c>
      <c r="AG215" s="68">
        <f>'TRA_Inv EU28'!AG215-'TRA_Inv UK'!AG215</f>
        <v>0</v>
      </c>
      <c r="AH215" s="68">
        <f>'TRA_Inv EU28'!AH215-'TRA_Inv UK'!AH215</f>
        <v>0</v>
      </c>
      <c r="AI215" s="68">
        <f>'TRA_Inv EU28'!AI215-'TRA_Inv UK'!AI215</f>
        <v>0</v>
      </c>
      <c r="AJ215" s="68">
        <f>'TRA_Inv EU28'!AJ215-'TRA_Inv UK'!AJ215</f>
        <v>0</v>
      </c>
      <c r="AK215" s="68">
        <f>'TRA_Inv EU28'!AK215-'TRA_Inv UK'!AK215</f>
        <v>0</v>
      </c>
      <c r="AL215" s="68">
        <f>'TRA_Inv EU28'!AL215-'TRA_Inv UK'!AL215</f>
        <v>0</v>
      </c>
      <c r="AM215" s="68">
        <f>'TRA_Inv EU28'!AM215-'TRA_Inv UK'!AM215</f>
        <v>0</v>
      </c>
      <c r="AN215" s="68">
        <f>'TRA_Inv EU28'!AN215-'TRA_Inv UK'!AN215</f>
        <v>0</v>
      </c>
      <c r="AO215" s="68">
        <f>'TRA_Inv EU28'!AO215-'TRA_Inv UK'!AO215</f>
        <v>0</v>
      </c>
      <c r="AP215" s="68">
        <f>'TRA_Inv EU28'!AP215-'TRA_Inv UK'!AP215</f>
        <v>0</v>
      </c>
      <c r="AQ215" s="68">
        <f>'TRA_Inv EU28'!AQ215-'TRA_Inv UK'!AQ215</f>
        <v>0</v>
      </c>
      <c r="AR215" s="68">
        <f>'TRA_Inv EU28'!AR215-'TRA_Inv UK'!AR215</f>
        <v>0</v>
      </c>
      <c r="AS215" s="68">
        <f>'TRA_Inv EU28'!AS215-'TRA_Inv UK'!AS215</f>
        <v>0</v>
      </c>
      <c r="AT215" s="68">
        <f>'TRA_Inv EU28'!AT215-'TRA_Inv UK'!AT215</f>
        <v>0</v>
      </c>
      <c r="AU215" s="68">
        <f>'TRA_Inv EU28'!AU215-'TRA_Inv UK'!AU215</f>
        <v>0</v>
      </c>
      <c r="AV215" s="68">
        <f>'TRA_Inv EU28'!AV215-'TRA_Inv UK'!AV215</f>
        <v>0</v>
      </c>
      <c r="AW215" s="68">
        <f>'TRA_Inv EU28'!AW215-'TRA_Inv UK'!AW215</f>
        <v>0</v>
      </c>
      <c r="AX215" s="68">
        <f>'TRA_Inv EU28'!AX215-'TRA_Inv UK'!AX215</f>
        <v>0</v>
      </c>
      <c r="AY215" s="68">
        <f>'TRA_Inv EU28'!AY215-'TRA_Inv UK'!AY215</f>
        <v>0</v>
      </c>
      <c r="AZ215" s="68">
        <f>'TRA_Inv EU28'!AZ215-'TRA_Inv UK'!AZ215</f>
        <v>0</v>
      </c>
    </row>
    <row r="216" spans="1:52" x14ac:dyDescent="0.35">
      <c r="A216" s="74" t="s">
        <v>902</v>
      </c>
      <c r="B216" s="70"/>
      <c r="C216" s="70">
        <f>'TRA_Inv EU28'!C216-'TRA_Inv UK'!C216</f>
        <v>0</v>
      </c>
      <c r="D216" s="70">
        <f>'TRA_Inv EU28'!D216-'TRA_Inv UK'!D216</f>
        <v>0</v>
      </c>
      <c r="E216" s="70">
        <f>'TRA_Inv EU28'!E216-'TRA_Inv UK'!E216</f>
        <v>0</v>
      </c>
      <c r="F216" s="70">
        <f>'TRA_Inv EU28'!F216-'TRA_Inv UK'!F216</f>
        <v>0</v>
      </c>
      <c r="G216" s="70">
        <f>'TRA_Inv EU28'!G216-'TRA_Inv UK'!G216</f>
        <v>0</v>
      </c>
      <c r="H216" s="70">
        <f>'TRA_Inv EU28'!H216-'TRA_Inv UK'!H216</f>
        <v>0</v>
      </c>
      <c r="I216" s="70">
        <f>'TRA_Inv EU28'!I216-'TRA_Inv UK'!I216</f>
        <v>0</v>
      </c>
      <c r="J216" s="70">
        <f>'TRA_Inv EU28'!J216-'TRA_Inv UK'!J216</f>
        <v>0</v>
      </c>
      <c r="K216" s="70">
        <f>'TRA_Inv EU28'!K216-'TRA_Inv UK'!K216</f>
        <v>0</v>
      </c>
      <c r="L216" s="70">
        <f>'TRA_Inv EU28'!L216-'TRA_Inv UK'!L216</f>
        <v>0</v>
      </c>
      <c r="M216" s="70">
        <f>'TRA_Inv EU28'!M216-'TRA_Inv UK'!M216</f>
        <v>0</v>
      </c>
      <c r="N216" s="70">
        <f>'TRA_Inv EU28'!N216-'TRA_Inv UK'!N216</f>
        <v>0</v>
      </c>
      <c r="O216" s="70">
        <f>'TRA_Inv EU28'!O216-'TRA_Inv UK'!O216</f>
        <v>0</v>
      </c>
      <c r="P216" s="70">
        <f>'TRA_Inv EU28'!P216-'TRA_Inv UK'!P216</f>
        <v>0</v>
      </c>
      <c r="Q216" s="70">
        <f>'TRA_Inv EU28'!Q216-'TRA_Inv UK'!Q216</f>
        <v>0</v>
      </c>
      <c r="R216" s="70">
        <f>'TRA_Inv EU28'!R216-'TRA_Inv UK'!R216</f>
        <v>0</v>
      </c>
      <c r="S216" s="70">
        <f>'TRA_Inv EU28'!S216-'TRA_Inv UK'!S216</f>
        <v>0</v>
      </c>
      <c r="T216" s="70">
        <f>'TRA_Inv EU28'!T216-'TRA_Inv UK'!T216</f>
        <v>0</v>
      </c>
      <c r="U216" s="70">
        <f>'TRA_Inv EU28'!U216-'TRA_Inv UK'!U216</f>
        <v>0</v>
      </c>
      <c r="V216" s="70">
        <f>'TRA_Inv EU28'!V216-'TRA_Inv UK'!V216</f>
        <v>0</v>
      </c>
      <c r="W216" s="70">
        <f>'TRA_Inv EU28'!W216-'TRA_Inv UK'!W216</f>
        <v>0</v>
      </c>
      <c r="X216" s="70">
        <f>'TRA_Inv EU28'!X216-'TRA_Inv UK'!X216</f>
        <v>0</v>
      </c>
      <c r="Y216" s="70">
        <f>'TRA_Inv EU28'!Y216-'TRA_Inv UK'!Y216</f>
        <v>0</v>
      </c>
      <c r="Z216" s="70">
        <f>'TRA_Inv EU28'!Z216-'TRA_Inv UK'!Z216</f>
        <v>0</v>
      </c>
      <c r="AA216" s="70">
        <f>'TRA_Inv EU28'!AA216-'TRA_Inv UK'!AA216</f>
        <v>0</v>
      </c>
      <c r="AB216" s="70">
        <f>'TRA_Inv EU28'!AB216-'TRA_Inv UK'!AB216</f>
        <v>0</v>
      </c>
      <c r="AC216" s="70">
        <f>'TRA_Inv EU28'!AC216-'TRA_Inv UK'!AC216</f>
        <v>0</v>
      </c>
      <c r="AD216" s="70">
        <f>'TRA_Inv EU28'!AD216-'TRA_Inv UK'!AD216</f>
        <v>0</v>
      </c>
      <c r="AE216" s="70">
        <f>'TRA_Inv EU28'!AE216-'TRA_Inv UK'!AE216</f>
        <v>0</v>
      </c>
      <c r="AF216" s="70">
        <f>'TRA_Inv EU28'!AF216-'TRA_Inv UK'!AF216</f>
        <v>0</v>
      </c>
      <c r="AG216" s="70">
        <f>'TRA_Inv EU28'!AG216-'TRA_Inv UK'!AG216</f>
        <v>0</v>
      </c>
      <c r="AH216" s="70">
        <f>'TRA_Inv EU28'!AH216-'TRA_Inv UK'!AH216</f>
        <v>0</v>
      </c>
      <c r="AI216" s="70">
        <f>'TRA_Inv EU28'!AI216-'TRA_Inv UK'!AI216</f>
        <v>0</v>
      </c>
      <c r="AJ216" s="70">
        <f>'TRA_Inv EU28'!AJ216-'TRA_Inv UK'!AJ216</f>
        <v>0</v>
      </c>
      <c r="AK216" s="70">
        <f>'TRA_Inv EU28'!AK216-'TRA_Inv UK'!AK216</f>
        <v>0</v>
      </c>
      <c r="AL216" s="70">
        <f>'TRA_Inv EU28'!AL216-'TRA_Inv UK'!AL216</f>
        <v>0</v>
      </c>
      <c r="AM216" s="70">
        <f>'TRA_Inv EU28'!AM216-'TRA_Inv UK'!AM216</f>
        <v>0</v>
      </c>
      <c r="AN216" s="70">
        <f>'TRA_Inv EU28'!AN216-'TRA_Inv UK'!AN216</f>
        <v>0</v>
      </c>
      <c r="AO216" s="70">
        <f>'TRA_Inv EU28'!AO216-'TRA_Inv UK'!AO216</f>
        <v>0</v>
      </c>
      <c r="AP216" s="70">
        <f>'TRA_Inv EU28'!AP216-'TRA_Inv UK'!AP216</f>
        <v>0</v>
      </c>
      <c r="AQ216" s="70">
        <f>'TRA_Inv EU28'!AQ216-'TRA_Inv UK'!AQ216</f>
        <v>0</v>
      </c>
      <c r="AR216" s="70">
        <f>'TRA_Inv EU28'!AR216-'TRA_Inv UK'!AR216</f>
        <v>0</v>
      </c>
      <c r="AS216" s="70">
        <f>'TRA_Inv EU28'!AS216-'TRA_Inv UK'!AS216</f>
        <v>0</v>
      </c>
      <c r="AT216" s="70">
        <f>'TRA_Inv EU28'!AT216-'TRA_Inv UK'!AT216</f>
        <v>0</v>
      </c>
      <c r="AU216" s="70">
        <f>'TRA_Inv EU28'!AU216-'TRA_Inv UK'!AU216</f>
        <v>0</v>
      </c>
      <c r="AV216" s="70">
        <f>'TRA_Inv EU28'!AV216-'TRA_Inv UK'!AV216</f>
        <v>0</v>
      </c>
      <c r="AW216" s="70">
        <f>'TRA_Inv EU28'!AW216-'TRA_Inv UK'!AW216</f>
        <v>0</v>
      </c>
      <c r="AX216" s="70">
        <f>'TRA_Inv EU28'!AX216-'TRA_Inv UK'!AX216</f>
        <v>0</v>
      </c>
      <c r="AY216" s="70">
        <f>'TRA_Inv EU28'!AY216-'TRA_Inv UK'!AY216</f>
        <v>0</v>
      </c>
      <c r="AZ216" s="70">
        <f>'TRA_Inv EU28'!AZ216-'TRA_Inv UK'!AZ216</f>
        <v>0</v>
      </c>
    </row>
    <row r="217" spans="1:52" x14ac:dyDescent="0.35">
      <c r="A217" s="74" t="s">
        <v>903</v>
      </c>
      <c r="B217" s="70"/>
      <c r="C217" s="70">
        <f>'TRA_Inv EU28'!C217-'TRA_Inv UK'!C217</f>
        <v>0</v>
      </c>
      <c r="D217" s="70">
        <f>'TRA_Inv EU28'!D217-'TRA_Inv UK'!D217</f>
        <v>0</v>
      </c>
      <c r="E217" s="70">
        <f>'TRA_Inv EU28'!E217-'TRA_Inv UK'!E217</f>
        <v>0</v>
      </c>
      <c r="F217" s="70">
        <f>'TRA_Inv EU28'!F217-'TRA_Inv UK'!F217</f>
        <v>0</v>
      </c>
      <c r="G217" s="70">
        <f>'TRA_Inv EU28'!G217-'TRA_Inv UK'!G217</f>
        <v>0</v>
      </c>
      <c r="H217" s="70">
        <f>'TRA_Inv EU28'!H217-'TRA_Inv UK'!H217</f>
        <v>0</v>
      </c>
      <c r="I217" s="70">
        <f>'TRA_Inv EU28'!I217-'TRA_Inv UK'!I217</f>
        <v>0</v>
      </c>
      <c r="J217" s="70">
        <f>'TRA_Inv EU28'!J217-'TRA_Inv UK'!J217</f>
        <v>0</v>
      </c>
      <c r="K217" s="70">
        <f>'TRA_Inv EU28'!K217-'TRA_Inv UK'!K217</f>
        <v>0</v>
      </c>
      <c r="L217" s="70">
        <f>'TRA_Inv EU28'!L217-'TRA_Inv UK'!L217</f>
        <v>0</v>
      </c>
      <c r="M217" s="70">
        <f>'TRA_Inv EU28'!M217-'TRA_Inv UK'!M217</f>
        <v>0</v>
      </c>
      <c r="N217" s="70">
        <f>'TRA_Inv EU28'!N217-'TRA_Inv UK'!N217</f>
        <v>0</v>
      </c>
      <c r="O217" s="70">
        <f>'TRA_Inv EU28'!O217-'TRA_Inv UK'!O217</f>
        <v>0</v>
      </c>
      <c r="P217" s="70">
        <f>'TRA_Inv EU28'!P217-'TRA_Inv UK'!P217</f>
        <v>0</v>
      </c>
      <c r="Q217" s="70">
        <f>'TRA_Inv EU28'!Q217-'TRA_Inv UK'!Q217</f>
        <v>0</v>
      </c>
      <c r="R217" s="70">
        <f>'TRA_Inv EU28'!R217-'TRA_Inv UK'!R217</f>
        <v>0</v>
      </c>
      <c r="S217" s="70">
        <f>'TRA_Inv EU28'!S217-'TRA_Inv UK'!S217</f>
        <v>0</v>
      </c>
      <c r="T217" s="70">
        <f>'TRA_Inv EU28'!T217-'TRA_Inv UK'!T217</f>
        <v>0</v>
      </c>
      <c r="U217" s="70">
        <f>'TRA_Inv EU28'!U217-'TRA_Inv UK'!U217</f>
        <v>0</v>
      </c>
      <c r="V217" s="70">
        <f>'TRA_Inv EU28'!V217-'TRA_Inv UK'!V217</f>
        <v>0</v>
      </c>
      <c r="W217" s="70">
        <f>'TRA_Inv EU28'!W217-'TRA_Inv UK'!W217</f>
        <v>0</v>
      </c>
      <c r="X217" s="70">
        <f>'TRA_Inv EU28'!X217-'TRA_Inv UK'!X217</f>
        <v>0</v>
      </c>
      <c r="Y217" s="70">
        <f>'TRA_Inv EU28'!Y217-'TRA_Inv UK'!Y217</f>
        <v>0</v>
      </c>
      <c r="Z217" s="70">
        <f>'TRA_Inv EU28'!Z217-'TRA_Inv UK'!Z217</f>
        <v>0</v>
      </c>
      <c r="AA217" s="70">
        <f>'TRA_Inv EU28'!AA217-'TRA_Inv UK'!AA217</f>
        <v>0</v>
      </c>
      <c r="AB217" s="70">
        <f>'TRA_Inv EU28'!AB217-'TRA_Inv UK'!AB217</f>
        <v>0</v>
      </c>
      <c r="AC217" s="70">
        <f>'TRA_Inv EU28'!AC217-'TRA_Inv UK'!AC217</f>
        <v>0</v>
      </c>
      <c r="AD217" s="70">
        <f>'TRA_Inv EU28'!AD217-'TRA_Inv UK'!AD217</f>
        <v>0</v>
      </c>
      <c r="AE217" s="70">
        <f>'TRA_Inv EU28'!AE217-'TRA_Inv UK'!AE217</f>
        <v>0</v>
      </c>
      <c r="AF217" s="70">
        <f>'TRA_Inv EU28'!AF217-'TRA_Inv UK'!AF217</f>
        <v>0</v>
      </c>
      <c r="AG217" s="70">
        <f>'TRA_Inv EU28'!AG217-'TRA_Inv UK'!AG217</f>
        <v>0</v>
      </c>
      <c r="AH217" s="70">
        <f>'TRA_Inv EU28'!AH217-'TRA_Inv UK'!AH217</f>
        <v>0</v>
      </c>
      <c r="AI217" s="70">
        <f>'TRA_Inv EU28'!AI217-'TRA_Inv UK'!AI217</f>
        <v>0</v>
      </c>
      <c r="AJ217" s="70">
        <f>'TRA_Inv EU28'!AJ217-'TRA_Inv UK'!AJ217</f>
        <v>0</v>
      </c>
      <c r="AK217" s="70">
        <f>'TRA_Inv EU28'!AK217-'TRA_Inv UK'!AK217</f>
        <v>0</v>
      </c>
      <c r="AL217" s="70">
        <f>'TRA_Inv EU28'!AL217-'TRA_Inv UK'!AL217</f>
        <v>0</v>
      </c>
      <c r="AM217" s="70">
        <f>'TRA_Inv EU28'!AM217-'TRA_Inv UK'!AM217</f>
        <v>0</v>
      </c>
      <c r="AN217" s="70">
        <f>'TRA_Inv EU28'!AN217-'TRA_Inv UK'!AN217</f>
        <v>0</v>
      </c>
      <c r="AO217" s="70">
        <f>'TRA_Inv EU28'!AO217-'TRA_Inv UK'!AO217</f>
        <v>0</v>
      </c>
      <c r="AP217" s="70">
        <f>'TRA_Inv EU28'!AP217-'TRA_Inv UK'!AP217</f>
        <v>0</v>
      </c>
      <c r="AQ217" s="70">
        <f>'TRA_Inv EU28'!AQ217-'TRA_Inv UK'!AQ217</f>
        <v>0</v>
      </c>
      <c r="AR217" s="70">
        <f>'TRA_Inv EU28'!AR217-'TRA_Inv UK'!AR217</f>
        <v>0</v>
      </c>
      <c r="AS217" s="70">
        <f>'TRA_Inv EU28'!AS217-'TRA_Inv UK'!AS217</f>
        <v>0</v>
      </c>
      <c r="AT217" s="70">
        <f>'TRA_Inv EU28'!AT217-'TRA_Inv UK'!AT217</f>
        <v>0</v>
      </c>
      <c r="AU217" s="70">
        <f>'TRA_Inv EU28'!AU217-'TRA_Inv UK'!AU217</f>
        <v>0</v>
      </c>
      <c r="AV217" s="70">
        <f>'TRA_Inv EU28'!AV217-'TRA_Inv UK'!AV217</f>
        <v>0</v>
      </c>
      <c r="AW217" s="70">
        <f>'TRA_Inv EU28'!AW217-'TRA_Inv UK'!AW217</f>
        <v>0</v>
      </c>
      <c r="AX217" s="70">
        <f>'TRA_Inv EU28'!AX217-'TRA_Inv UK'!AX217</f>
        <v>0</v>
      </c>
      <c r="AY217" s="70">
        <f>'TRA_Inv EU28'!AY217-'TRA_Inv UK'!AY217</f>
        <v>0</v>
      </c>
      <c r="AZ217" s="70">
        <f>'TRA_Inv EU28'!AZ217-'TRA_Inv UK'!AZ217</f>
        <v>0</v>
      </c>
    </row>
    <row r="218" spans="1:52" x14ac:dyDescent="0.35">
      <c r="A218" s="74" t="s">
        <v>904</v>
      </c>
      <c r="B218" s="70"/>
      <c r="C218" s="70">
        <f>'TRA_Inv EU28'!C218-'TRA_Inv UK'!C218</f>
        <v>0</v>
      </c>
      <c r="D218" s="70">
        <f>'TRA_Inv EU28'!D218-'TRA_Inv UK'!D218</f>
        <v>0</v>
      </c>
      <c r="E218" s="70">
        <f>'TRA_Inv EU28'!E218-'TRA_Inv UK'!E218</f>
        <v>0</v>
      </c>
      <c r="F218" s="70">
        <f>'TRA_Inv EU28'!F218-'TRA_Inv UK'!F218</f>
        <v>0</v>
      </c>
      <c r="G218" s="70">
        <f>'TRA_Inv EU28'!G218-'TRA_Inv UK'!G218</f>
        <v>0</v>
      </c>
      <c r="H218" s="70">
        <f>'TRA_Inv EU28'!H218-'TRA_Inv UK'!H218</f>
        <v>0</v>
      </c>
      <c r="I218" s="70">
        <f>'TRA_Inv EU28'!I218-'TRA_Inv UK'!I218</f>
        <v>0</v>
      </c>
      <c r="J218" s="70">
        <f>'TRA_Inv EU28'!J218-'TRA_Inv UK'!J218</f>
        <v>0</v>
      </c>
      <c r="K218" s="70">
        <f>'TRA_Inv EU28'!K218-'TRA_Inv UK'!K218</f>
        <v>0</v>
      </c>
      <c r="L218" s="70">
        <f>'TRA_Inv EU28'!L218-'TRA_Inv UK'!L218</f>
        <v>0</v>
      </c>
      <c r="M218" s="70">
        <f>'TRA_Inv EU28'!M218-'TRA_Inv UK'!M218</f>
        <v>0</v>
      </c>
      <c r="N218" s="70">
        <f>'TRA_Inv EU28'!N218-'TRA_Inv UK'!N218</f>
        <v>0</v>
      </c>
      <c r="O218" s="70">
        <f>'TRA_Inv EU28'!O218-'TRA_Inv UK'!O218</f>
        <v>0</v>
      </c>
      <c r="P218" s="70">
        <f>'TRA_Inv EU28'!P218-'TRA_Inv UK'!P218</f>
        <v>0</v>
      </c>
      <c r="Q218" s="70">
        <f>'TRA_Inv EU28'!Q218-'TRA_Inv UK'!Q218</f>
        <v>0</v>
      </c>
      <c r="R218" s="70">
        <f>'TRA_Inv EU28'!R218-'TRA_Inv UK'!R218</f>
        <v>0</v>
      </c>
      <c r="S218" s="70">
        <f>'TRA_Inv EU28'!S218-'TRA_Inv UK'!S218</f>
        <v>0</v>
      </c>
      <c r="T218" s="70">
        <f>'TRA_Inv EU28'!T218-'TRA_Inv UK'!T218</f>
        <v>0</v>
      </c>
      <c r="U218" s="70">
        <f>'TRA_Inv EU28'!U218-'TRA_Inv UK'!U218</f>
        <v>0</v>
      </c>
      <c r="V218" s="70">
        <f>'TRA_Inv EU28'!V218-'TRA_Inv UK'!V218</f>
        <v>0</v>
      </c>
      <c r="W218" s="70">
        <f>'TRA_Inv EU28'!W218-'TRA_Inv UK'!W218</f>
        <v>0</v>
      </c>
      <c r="X218" s="70">
        <f>'TRA_Inv EU28'!X218-'TRA_Inv UK'!X218</f>
        <v>0</v>
      </c>
      <c r="Y218" s="70">
        <f>'TRA_Inv EU28'!Y218-'TRA_Inv UK'!Y218</f>
        <v>0</v>
      </c>
      <c r="Z218" s="70">
        <f>'TRA_Inv EU28'!Z218-'TRA_Inv UK'!Z218</f>
        <v>0</v>
      </c>
      <c r="AA218" s="70">
        <f>'TRA_Inv EU28'!AA218-'TRA_Inv UK'!AA218</f>
        <v>0</v>
      </c>
      <c r="AB218" s="70">
        <f>'TRA_Inv EU28'!AB218-'TRA_Inv UK'!AB218</f>
        <v>0</v>
      </c>
      <c r="AC218" s="70">
        <f>'TRA_Inv EU28'!AC218-'TRA_Inv UK'!AC218</f>
        <v>0</v>
      </c>
      <c r="AD218" s="70">
        <f>'TRA_Inv EU28'!AD218-'TRA_Inv UK'!AD218</f>
        <v>0</v>
      </c>
      <c r="AE218" s="70">
        <f>'TRA_Inv EU28'!AE218-'TRA_Inv UK'!AE218</f>
        <v>0</v>
      </c>
      <c r="AF218" s="70">
        <f>'TRA_Inv EU28'!AF218-'TRA_Inv UK'!AF218</f>
        <v>0</v>
      </c>
      <c r="AG218" s="70">
        <f>'TRA_Inv EU28'!AG218-'TRA_Inv UK'!AG218</f>
        <v>0</v>
      </c>
      <c r="AH218" s="70">
        <f>'TRA_Inv EU28'!AH218-'TRA_Inv UK'!AH218</f>
        <v>0</v>
      </c>
      <c r="AI218" s="70">
        <f>'TRA_Inv EU28'!AI218-'TRA_Inv UK'!AI218</f>
        <v>0</v>
      </c>
      <c r="AJ218" s="70">
        <f>'TRA_Inv EU28'!AJ218-'TRA_Inv UK'!AJ218</f>
        <v>0</v>
      </c>
      <c r="AK218" s="70">
        <f>'TRA_Inv EU28'!AK218-'TRA_Inv UK'!AK218</f>
        <v>0</v>
      </c>
      <c r="AL218" s="70">
        <f>'TRA_Inv EU28'!AL218-'TRA_Inv UK'!AL218</f>
        <v>0</v>
      </c>
      <c r="AM218" s="70">
        <f>'TRA_Inv EU28'!AM218-'TRA_Inv UK'!AM218</f>
        <v>0</v>
      </c>
      <c r="AN218" s="70">
        <f>'TRA_Inv EU28'!AN218-'TRA_Inv UK'!AN218</f>
        <v>0</v>
      </c>
      <c r="AO218" s="70">
        <f>'TRA_Inv EU28'!AO218-'TRA_Inv UK'!AO218</f>
        <v>0</v>
      </c>
      <c r="AP218" s="70">
        <f>'TRA_Inv EU28'!AP218-'TRA_Inv UK'!AP218</f>
        <v>0</v>
      </c>
      <c r="AQ218" s="70">
        <f>'TRA_Inv EU28'!AQ218-'TRA_Inv UK'!AQ218</f>
        <v>0</v>
      </c>
      <c r="AR218" s="70">
        <f>'TRA_Inv EU28'!AR218-'TRA_Inv UK'!AR218</f>
        <v>0</v>
      </c>
      <c r="AS218" s="70">
        <f>'TRA_Inv EU28'!AS218-'TRA_Inv UK'!AS218</f>
        <v>0</v>
      </c>
      <c r="AT218" s="70">
        <f>'TRA_Inv EU28'!AT218-'TRA_Inv UK'!AT218</f>
        <v>0</v>
      </c>
      <c r="AU218" s="70">
        <f>'TRA_Inv EU28'!AU218-'TRA_Inv UK'!AU218</f>
        <v>0</v>
      </c>
      <c r="AV218" s="70">
        <f>'TRA_Inv EU28'!AV218-'TRA_Inv UK'!AV218</f>
        <v>0</v>
      </c>
      <c r="AW218" s="70">
        <f>'TRA_Inv EU28'!AW218-'TRA_Inv UK'!AW218</f>
        <v>0</v>
      </c>
      <c r="AX218" s="70">
        <f>'TRA_Inv EU28'!AX218-'TRA_Inv UK'!AX218</f>
        <v>0</v>
      </c>
      <c r="AY218" s="70">
        <f>'TRA_Inv EU28'!AY218-'TRA_Inv UK'!AY218</f>
        <v>0</v>
      </c>
      <c r="AZ218" s="70">
        <f>'TRA_Inv EU28'!AZ218-'TRA_Inv UK'!AZ218</f>
        <v>0</v>
      </c>
    </row>
    <row r="219" spans="1:52" x14ac:dyDescent="0.35">
      <c r="A219" s="54" t="s">
        <v>905</v>
      </c>
      <c r="B219" s="55"/>
      <c r="C219" s="55">
        <f>'TRA_Inv EU28'!C219-'TRA_Inv UK'!C219</f>
        <v>0</v>
      </c>
      <c r="D219" s="55">
        <f>'TRA_Inv EU28'!D219-'TRA_Inv UK'!D219</f>
        <v>0</v>
      </c>
      <c r="E219" s="55">
        <f>'TRA_Inv EU28'!E219-'TRA_Inv UK'!E219</f>
        <v>0</v>
      </c>
      <c r="F219" s="55">
        <f>'TRA_Inv EU28'!F219-'TRA_Inv UK'!F219</f>
        <v>0</v>
      </c>
      <c r="G219" s="55">
        <f>'TRA_Inv EU28'!G219-'TRA_Inv UK'!G219</f>
        <v>0</v>
      </c>
      <c r="H219" s="55">
        <f>'TRA_Inv EU28'!H219-'TRA_Inv UK'!H219</f>
        <v>0</v>
      </c>
      <c r="I219" s="55">
        <f>'TRA_Inv EU28'!I219-'TRA_Inv UK'!I219</f>
        <v>0</v>
      </c>
      <c r="J219" s="55">
        <f>'TRA_Inv EU28'!J219-'TRA_Inv UK'!J219</f>
        <v>0</v>
      </c>
      <c r="K219" s="55">
        <f>'TRA_Inv EU28'!K219-'TRA_Inv UK'!K219</f>
        <v>0</v>
      </c>
      <c r="L219" s="55">
        <f>'TRA_Inv EU28'!L219-'TRA_Inv UK'!L219</f>
        <v>0</v>
      </c>
      <c r="M219" s="55">
        <f>'TRA_Inv EU28'!M219-'TRA_Inv UK'!M219</f>
        <v>0</v>
      </c>
      <c r="N219" s="55">
        <f>'TRA_Inv EU28'!N219-'TRA_Inv UK'!N219</f>
        <v>0</v>
      </c>
      <c r="O219" s="55">
        <f>'TRA_Inv EU28'!O219-'TRA_Inv UK'!O219</f>
        <v>0</v>
      </c>
      <c r="P219" s="55">
        <f>'TRA_Inv EU28'!P219-'TRA_Inv UK'!P219</f>
        <v>0</v>
      </c>
      <c r="Q219" s="55">
        <f>'TRA_Inv EU28'!Q219-'TRA_Inv UK'!Q219</f>
        <v>0</v>
      </c>
      <c r="R219" s="55">
        <f>'TRA_Inv EU28'!R219-'TRA_Inv UK'!R219</f>
        <v>0</v>
      </c>
      <c r="S219" s="55">
        <f>'TRA_Inv EU28'!S219-'TRA_Inv UK'!S219</f>
        <v>0</v>
      </c>
      <c r="T219" s="55">
        <f>'TRA_Inv EU28'!T219-'TRA_Inv UK'!T219</f>
        <v>0</v>
      </c>
      <c r="U219" s="55">
        <f>'TRA_Inv EU28'!U219-'TRA_Inv UK'!U219</f>
        <v>0</v>
      </c>
      <c r="V219" s="55">
        <f>'TRA_Inv EU28'!V219-'TRA_Inv UK'!V219</f>
        <v>0</v>
      </c>
      <c r="W219" s="55">
        <f>'TRA_Inv EU28'!W219-'TRA_Inv UK'!W219</f>
        <v>0</v>
      </c>
      <c r="X219" s="55">
        <f>'TRA_Inv EU28'!X219-'TRA_Inv UK'!X219</f>
        <v>0</v>
      </c>
      <c r="Y219" s="55">
        <f>'TRA_Inv EU28'!Y219-'TRA_Inv UK'!Y219</f>
        <v>0</v>
      </c>
      <c r="Z219" s="55">
        <f>'TRA_Inv EU28'!Z219-'TRA_Inv UK'!Z219</f>
        <v>0</v>
      </c>
      <c r="AA219" s="55">
        <f>'TRA_Inv EU28'!AA219-'TRA_Inv UK'!AA219</f>
        <v>0</v>
      </c>
      <c r="AB219" s="55">
        <f>'TRA_Inv EU28'!AB219-'TRA_Inv UK'!AB219</f>
        <v>0</v>
      </c>
      <c r="AC219" s="55">
        <f>'TRA_Inv EU28'!AC219-'TRA_Inv UK'!AC219</f>
        <v>0</v>
      </c>
      <c r="AD219" s="55">
        <f>'TRA_Inv EU28'!AD219-'TRA_Inv UK'!AD219</f>
        <v>0</v>
      </c>
      <c r="AE219" s="55">
        <f>'TRA_Inv EU28'!AE219-'TRA_Inv UK'!AE219</f>
        <v>0</v>
      </c>
      <c r="AF219" s="55">
        <f>'TRA_Inv EU28'!AF219-'TRA_Inv UK'!AF219</f>
        <v>0</v>
      </c>
      <c r="AG219" s="55">
        <f>'TRA_Inv EU28'!AG219-'TRA_Inv UK'!AG219</f>
        <v>0</v>
      </c>
      <c r="AH219" s="55">
        <f>'TRA_Inv EU28'!AH219-'TRA_Inv UK'!AH219</f>
        <v>0</v>
      </c>
      <c r="AI219" s="55">
        <f>'TRA_Inv EU28'!AI219-'TRA_Inv UK'!AI219</f>
        <v>0</v>
      </c>
      <c r="AJ219" s="55">
        <f>'TRA_Inv EU28'!AJ219-'TRA_Inv UK'!AJ219</f>
        <v>0</v>
      </c>
      <c r="AK219" s="55">
        <f>'TRA_Inv EU28'!AK219-'TRA_Inv UK'!AK219</f>
        <v>0</v>
      </c>
      <c r="AL219" s="55">
        <f>'TRA_Inv EU28'!AL219-'TRA_Inv UK'!AL219</f>
        <v>0</v>
      </c>
      <c r="AM219" s="55">
        <f>'TRA_Inv EU28'!AM219-'TRA_Inv UK'!AM219</f>
        <v>0</v>
      </c>
      <c r="AN219" s="55">
        <f>'TRA_Inv EU28'!AN219-'TRA_Inv UK'!AN219</f>
        <v>0</v>
      </c>
      <c r="AO219" s="55">
        <f>'TRA_Inv EU28'!AO219-'TRA_Inv UK'!AO219</f>
        <v>0</v>
      </c>
      <c r="AP219" s="55">
        <f>'TRA_Inv EU28'!AP219-'TRA_Inv UK'!AP219</f>
        <v>0</v>
      </c>
      <c r="AQ219" s="55">
        <f>'TRA_Inv EU28'!AQ219-'TRA_Inv UK'!AQ219</f>
        <v>0</v>
      </c>
      <c r="AR219" s="55">
        <f>'TRA_Inv EU28'!AR219-'TRA_Inv UK'!AR219</f>
        <v>0</v>
      </c>
      <c r="AS219" s="55">
        <f>'TRA_Inv EU28'!AS219-'TRA_Inv UK'!AS219</f>
        <v>0</v>
      </c>
      <c r="AT219" s="55">
        <f>'TRA_Inv EU28'!AT219-'TRA_Inv UK'!AT219</f>
        <v>0</v>
      </c>
      <c r="AU219" s="55">
        <f>'TRA_Inv EU28'!AU219-'TRA_Inv UK'!AU219</f>
        <v>0</v>
      </c>
      <c r="AV219" s="55">
        <f>'TRA_Inv EU28'!AV219-'TRA_Inv UK'!AV219</f>
        <v>0</v>
      </c>
      <c r="AW219" s="55">
        <f>'TRA_Inv EU28'!AW219-'TRA_Inv UK'!AW219</f>
        <v>0</v>
      </c>
      <c r="AX219" s="55">
        <f>'TRA_Inv EU28'!AX219-'TRA_Inv UK'!AX219</f>
        <v>0</v>
      </c>
      <c r="AY219" s="55">
        <f>'TRA_Inv EU28'!AY219-'TRA_Inv UK'!AY219</f>
        <v>0</v>
      </c>
      <c r="AZ219" s="55">
        <f>'TRA_Inv EU28'!AZ219-'TRA_Inv UK'!AZ219</f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/>
      <c r="C222" s="68">
        <f>'TRA_Inv EU28'!C222-'TRA_Inv UK'!C222</f>
        <v>38.218059794391507</v>
      </c>
      <c r="D222" s="68">
        <f>'TRA_Inv EU28'!D222-'TRA_Inv UK'!D222</f>
        <v>8.8382776312603983</v>
      </c>
      <c r="E222" s="68">
        <f>'TRA_Inv EU28'!E222-'TRA_Inv UK'!E222</f>
        <v>54.044043402949754</v>
      </c>
      <c r="F222" s="68">
        <f>'TRA_Inv EU28'!F222-'TRA_Inv UK'!F222</f>
        <v>24.14603132374198</v>
      </c>
      <c r="G222" s="68">
        <f>'TRA_Inv EU28'!G222-'TRA_Inv UK'!G222</f>
        <v>1.5781609674966717</v>
      </c>
      <c r="H222" s="68">
        <f>'TRA_Inv EU28'!H222-'TRA_Inv UK'!H222</f>
        <v>34.884485665682519</v>
      </c>
      <c r="I222" s="68">
        <f>'TRA_Inv EU28'!I222-'TRA_Inv UK'!I222</f>
        <v>8.2523577398273957</v>
      </c>
      <c r="J222" s="68">
        <f>'TRA_Inv EU28'!J222-'TRA_Inv UK'!J222</f>
        <v>9.6522754938916275</v>
      </c>
      <c r="K222" s="68">
        <f>'TRA_Inv EU28'!K222-'TRA_Inv UK'!K222</f>
        <v>40.794073890561108</v>
      </c>
      <c r="L222" s="68">
        <f>'TRA_Inv EU28'!L222-'TRA_Inv UK'!L222</f>
        <v>7.1736247502500685</v>
      </c>
      <c r="M222" s="68">
        <f>'TRA_Inv EU28'!M222-'TRA_Inv UK'!M222</f>
        <v>1.0533443750867946</v>
      </c>
      <c r="N222" s="68">
        <f>'TRA_Inv EU28'!N222-'TRA_Inv UK'!N222</f>
        <v>0</v>
      </c>
      <c r="O222" s="68">
        <f>'TRA_Inv EU28'!O222-'TRA_Inv UK'!O222</f>
        <v>0.65039527550355414</v>
      </c>
      <c r="P222" s="68">
        <f>'TRA_Inv EU28'!P222-'TRA_Inv UK'!P222</f>
        <v>0</v>
      </c>
      <c r="Q222" s="68">
        <f>'TRA_Inv EU28'!Q222-'TRA_Inv UK'!Q222</f>
        <v>10.694253473933374</v>
      </c>
      <c r="R222" s="68">
        <f>'TRA_Inv EU28'!R222-'TRA_Inv UK'!R222</f>
        <v>30.591107572519043</v>
      </c>
      <c r="S222" s="68">
        <f>'TRA_Inv EU28'!S222-'TRA_Inv UK'!S222</f>
        <v>37.743152268445421</v>
      </c>
      <c r="T222" s="68">
        <f>'TRA_Inv EU28'!T222-'TRA_Inv UK'!T222</f>
        <v>39.567772903750409</v>
      </c>
      <c r="U222" s="68">
        <f>'TRA_Inv EU28'!U222-'TRA_Inv UK'!U222</f>
        <v>40.17639647204696</v>
      </c>
      <c r="V222" s="68">
        <f>'TRA_Inv EU28'!V222-'TRA_Inv UK'!V222</f>
        <v>40.582754977908493</v>
      </c>
      <c r="W222" s="68">
        <f>'TRA_Inv EU28'!W222-'TRA_Inv UK'!W222</f>
        <v>39.494840063842666</v>
      </c>
      <c r="X222" s="68">
        <f>'TRA_Inv EU28'!X222-'TRA_Inv UK'!X222</f>
        <v>35.45567468936747</v>
      </c>
      <c r="Y222" s="68">
        <f>'TRA_Inv EU28'!Y222-'TRA_Inv UK'!Y222</f>
        <v>35.440616676643479</v>
      </c>
      <c r="Z222" s="68">
        <f>'TRA_Inv EU28'!Z222-'TRA_Inv UK'!Z222</f>
        <v>33.63526800931853</v>
      </c>
      <c r="AA222" s="68">
        <f>'TRA_Inv EU28'!AA222-'TRA_Inv UK'!AA222</f>
        <v>35.602074207541449</v>
      </c>
      <c r="AB222" s="68">
        <f>'TRA_Inv EU28'!AB222-'TRA_Inv UK'!AB222</f>
        <v>33.155487694246148</v>
      </c>
      <c r="AC222" s="68">
        <f>'TRA_Inv EU28'!AC222-'TRA_Inv UK'!AC222</f>
        <v>32.789751204997067</v>
      </c>
      <c r="AD222" s="68">
        <f>'TRA_Inv EU28'!AD222-'TRA_Inv UK'!AD222</f>
        <v>31.619749022242992</v>
      </c>
      <c r="AE222" s="68">
        <f>'TRA_Inv EU28'!AE222-'TRA_Inv UK'!AE222</f>
        <v>30.523676881114241</v>
      </c>
      <c r="AF222" s="68">
        <f>'TRA_Inv EU28'!AF222-'TRA_Inv UK'!AF222</f>
        <v>37.579441297332401</v>
      </c>
      <c r="AG222" s="68">
        <f>'TRA_Inv EU28'!AG222-'TRA_Inv UK'!AG222</f>
        <v>30.555591947523958</v>
      </c>
      <c r="AH222" s="68">
        <f>'TRA_Inv EU28'!AH222-'TRA_Inv UK'!AH222</f>
        <v>31.59908587514655</v>
      </c>
      <c r="AI222" s="68">
        <f>'TRA_Inv EU28'!AI222-'TRA_Inv UK'!AI222</f>
        <v>30.622346938033871</v>
      </c>
      <c r="AJ222" s="68">
        <f>'TRA_Inv EU28'!AJ222-'TRA_Inv UK'!AJ222</f>
        <v>27.622659525888857</v>
      </c>
      <c r="AK222" s="68">
        <f>'TRA_Inv EU28'!AK222-'TRA_Inv UK'!AK222</f>
        <v>29.619763602943451</v>
      </c>
      <c r="AL222" s="68">
        <f>'TRA_Inv EU28'!AL222-'TRA_Inv UK'!AL222</f>
        <v>28.730932878497683</v>
      </c>
      <c r="AM222" s="68">
        <f>'TRA_Inv EU28'!AM222-'TRA_Inv UK'!AM222</f>
        <v>26.788394861502226</v>
      </c>
      <c r="AN222" s="68">
        <f>'TRA_Inv EU28'!AN222-'TRA_Inv UK'!AN222</f>
        <v>60.126915971107934</v>
      </c>
      <c r="AO222" s="68">
        <f>'TRA_Inv EU28'!AO222-'TRA_Inv UK'!AO222</f>
        <v>24.710074149144454</v>
      </c>
      <c r="AP222" s="68">
        <f>'TRA_Inv EU28'!AP222-'TRA_Inv UK'!AP222</f>
        <v>35.128330234276007</v>
      </c>
      <c r="AQ222" s="68">
        <f>'TRA_Inv EU28'!AQ222-'TRA_Inv UK'!AQ222</f>
        <v>29.487073271468226</v>
      </c>
      <c r="AR222" s="68">
        <f>'TRA_Inv EU28'!AR222-'TRA_Inv UK'!AR222</f>
        <v>31.302498777814172</v>
      </c>
      <c r="AS222" s="68">
        <f>'TRA_Inv EU28'!AS222-'TRA_Inv UK'!AS222</f>
        <v>31.685830177640952</v>
      </c>
      <c r="AT222" s="68">
        <f>'TRA_Inv EU28'!AT222-'TRA_Inv UK'!AT222</f>
        <v>30.845410289470529</v>
      </c>
      <c r="AU222" s="68">
        <f>'TRA_Inv EU28'!AU222-'TRA_Inv UK'!AU222</f>
        <v>33.758767644285086</v>
      </c>
      <c r="AV222" s="68">
        <f>'TRA_Inv EU28'!AV222-'TRA_Inv UK'!AV222</f>
        <v>29.264776616591213</v>
      </c>
      <c r="AW222" s="68">
        <f>'TRA_Inv EU28'!AW222-'TRA_Inv UK'!AW222</f>
        <v>31.785019447129542</v>
      </c>
      <c r="AX222" s="68">
        <f>'TRA_Inv EU28'!AX222-'TRA_Inv UK'!AX222</f>
        <v>30.549939943666622</v>
      </c>
      <c r="AY222" s="68">
        <f>'TRA_Inv EU28'!AY222-'TRA_Inv UK'!AY222</f>
        <v>28.854410454637978</v>
      </c>
      <c r="AZ222" s="68">
        <f>'TRA_Inv EU28'!AZ222-'TRA_Inv UK'!AZ222</f>
        <v>35.382919329648423</v>
      </c>
    </row>
    <row r="223" spans="1:52" x14ac:dyDescent="0.35">
      <c r="A223" s="75" t="s">
        <v>906</v>
      </c>
      <c r="B223" s="70"/>
      <c r="C223" s="70">
        <f>'TRA_Inv EU28'!C223-'TRA_Inv UK'!C223</f>
        <v>38.218059794391507</v>
      </c>
      <c r="D223" s="70">
        <f>'TRA_Inv EU28'!D223-'TRA_Inv UK'!D223</f>
        <v>8.8382776312603983</v>
      </c>
      <c r="E223" s="70">
        <f>'TRA_Inv EU28'!E223-'TRA_Inv UK'!E223</f>
        <v>54.044043402949754</v>
      </c>
      <c r="F223" s="70">
        <f>'TRA_Inv EU28'!F223-'TRA_Inv UK'!F223</f>
        <v>24.14603132374198</v>
      </c>
      <c r="G223" s="70">
        <f>'TRA_Inv EU28'!G223-'TRA_Inv UK'!G223</f>
        <v>1.5781609674966717</v>
      </c>
      <c r="H223" s="70">
        <f>'TRA_Inv EU28'!H223-'TRA_Inv UK'!H223</f>
        <v>34.884485665682519</v>
      </c>
      <c r="I223" s="70">
        <f>'TRA_Inv EU28'!I223-'TRA_Inv UK'!I223</f>
        <v>8.2523577398273957</v>
      </c>
      <c r="J223" s="70">
        <f>'TRA_Inv EU28'!J223-'TRA_Inv UK'!J223</f>
        <v>9.6522754938916275</v>
      </c>
      <c r="K223" s="70">
        <f>'TRA_Inv EU28'!K223-'TRA_Inv UK'!K223</f>
        <v>40.794073890561108</v>
      </c>
      <c r="L223" s="70">
        <f>'TRA_Inv EU28'!L223-'TRA_Inv UK'!L223</f>
        <v>7.1736247502500685</v>
      </c>
      <c r="M223" s="70">
        <f>'TRA_Inv EU28'!M223-'TRA_Inv UK'!M223</f>
        <v>1.0533443750867946</v>
      </c>
      <c r="N223" s="70">
        <f>'TRA_Inv EU28'!N223-'TRA_Inv UK'!N223</f>
        <v>0</v>
      </c>
      <c r="O223" s="70">
        <f>'TRA_Inv EU28'!O223-'TRA_Inv UK'!O223</f>
        <v>0.65039527550355414</v>
      </c>
      <c r="P223" s="70">
        <f>'TRA_Inv EU28'!P223-'TRA_Inv UK'!P223</f>
        <v>0</v>
      </c>
      <c r="Q223" s="70">
        <f>'TRA_Inv EU28'!Q223-'TRA_Inv UK'!Q223</f>
        <v>10.694253473933374</v>
      </c>
      <c r="R223" s="70">
        <f>'TRA_Inv EU28'!R223-'TRA_Inv UK'!R223</f>
        <v>30.5832760135341</v>
      </c>
      <c r="S223" s="70">
        <f>'TRA_Inv EU28'!S223-'TRA_Inv UK'!S223</f>
        <v>37.732260103357142</v>
      </c>
      <c r="T223" s="70">
        <f>'TRA_Inv EU28'!T223-'TRA_Inv UK'!T223</f>
        <v>39.555473993549612</v>
      </c>
      <c r="U223" s="70">
        <f>'TRA_Inv EU28'!U223-'TRA_Inv UK'!U223</f>
        <v>40.163544240752195</v>
      </c>
      <c r="V223" s="70">
        <f>'TRA_Inv EU28'!V223-'TRA_Inv UK'!V223</f>
        <v>40.56951345321044</v>
      </c>
      <c r="W223" s="70">
        <f>'TRA_Inv EU28'!W223-'TRA_Inv UK'!W223</f>
        <v>39.481740947378512</v>
      </c>
      <c r="X223" s="70">
        <f>'TRA_Inv EU28'!X223-'TRA_Inv UK'!X223</f>
        <v>35.443882781077242</v>
      </c>
      <c r="Y223" s="70">
        <f>'TRA_Inv EU28'!Y223-'TRA_Inv UK'!Y223</f>
        <v>35.428681092362964</v>
      </c>
      <c r="Z223" s="70">
        <f>'TRA_Inv EU28'!Z223-'TRA_Inv UK'!Z223</f>
        <v>33.623907091105835</v>
      </c>
      <c r="AA223" s="70">
        <f>'TRA_Inv EU28'!AA223-'TRA_Inv UK'!AA223</f>
        <v>35.58991499729806</v>
      </c>
      <c r="AB223" s="70">
        <f>'TRA_Inv EU28'!AB223-'TRA_Inv UK'!AB223</f>
        <v>33.144107836993726</v>
      </c>
      <c r="AC223" s="70">
        <f>'TRA_Inv EU28'!AC223-'TRA_Inv UK'!AC223</f>
        <v>32.778445209636246</v>
      </c>
      <c r="AD223" s="70">
        <f>'TRA_Inv EU28'!AD223-'TRA_Inv UK'!AD223</f>
        <v>31.608696651735947</v>
      </c>
      <c r="AE223" s="70">
        <f>'TRA_Inv EU28'!AE223-'TRA_Inv UK'!AE223</f>
        <v>30.512772302242077</v>
      </c>
      <c r="AF223" s="70">
        <f>'TRA_Inv EU28'!AF223-'TRA_Inv UK'!AF223</f>
        <v>37.565940528182992</v>
      </c>
      <c r="AG223" s="70">
        <f>'TRA_Inv EU28'!AG223-'TRA_Inv UK'!AG223</f>
        <v>30.544414996148546</v>
      </c>
      <c r="AH223" s="70">
        <f>'TRA_Inv EU28'!AH223-'TRA_Inv UK'!AH223</f>
        <v>31.58729381273891</v>
      </c>
      <c r="AI223" s="70">
        <f>'TRA_Inv EU28'!AI223-'TRA_Inv UK'!AI223</f>
        <v>30.610686464728936</v>
      </c>
      <c r="AJ223" s="70">
        <f>'TRA_Inv EU28'!AJ223-'TRA_Inv UK'!AJ223</f>
        <v>27.611995761212629</v>
      </c>
      <c r="AK223" s="70">
        <f>'TRA_Inv EU28'!AK223-'TRA_Inv UK'!AK223</f>
        <v>29.608004567952648</v>
      </c>
      <c r="AL223" s="70">
        <f>'TRA_Inv EU28'!AL223-'TRA_Inv UK'!AL223</f>
        <v>28.719035706268997</v>
      </c>
      <c r="AM223" s="70">
        <f>'TRA_Inv EU28'!AM223-'TRA_Inv UK'!AM223</f>
        <v>26.776904899148803</v>
      </c>
      <c r="AN223" s="70">
        <f>'TRA_Inv EU28'!AN223-'TRA_Inv UK'!AN223</f>
        <v>60.101460636546854</v>
      </c>
      <c r="AO223" s="70">
        <f>'TRA_Inv EU28'!AO223-'TRA_Inv UK'!AO223</f>
        <v>24.699085448687249</v>
      </c>
      <c r="AP223" s="70">
        <f>'TRA_Inv EU28'!AP223-'TRA_Inv UK'!AP223</f>
        <v>35.112372498843818</v>
      </c>
      <c r="AQ223" s="70">
        <f>'TRA_Inv EU28'!AQ223-'TRA_Inv UK'!AQ223</f>
        <v>29.472433136546186</v>
      </c>
      <c r="AR223" s="70">
        <f>'TRA_Inv EU28'!AR223-'TRA_Inv UK'!AR223</f>
        <v>31.286251647496925</v>
      </c>
      <c r="AS223" s="70">
        <f>'TRA_Inv EU28'!AS223-'TRA_Inv UK'!AS223</f>
        <v>31.667739971590297</v>
      </c>
      <c r="AT223" s="70">
        <f>'TRA_Inv EU28'!AT223-'TRA_Inv UK'!AT223</f>
        <v>30.818061344454911</v>
      </c>
      <c r="AU223" s="70">
        <f>'TRA_Inv EU28'!AU223-'TRA_Inv UK'!AU223</f>
        <v>33.738988553636261</v>
      </c>
      <c r="AV223" s="70">
        <f>'TRA_Inv EU28'!AV223-'TRA_Inv UK'!AV223</f>
        <v>29.244894978931491</v>
      </c>
      <c r="AW223" s="70">
        <f>'TRA_Inv EU28'!AW223-'TRA_Inv UK'!AW223</f>
        <v>31.759891342160429</v>
      </c>
      <c r="AX223" s="70">
        <f>'TRA_Inv EU28'!AX223-'TRA_Inv UK'!AX223</f>
        <v>30.521660695487817</v>
      </c>
      <c r="AY223" s="70">
        <f>'TRA_Inv EU28'!AY223-'TRA_Inv UK'!AY223</f>
        <v>28.798162378516921</v>
      </c>
      <c r="AZ223" s="70">
        <f>'TRA_Inv EU28'!AZ223-'TRA_Inv UK'!AZ223</f>
        <v>35.350171820666908</v>
      </c>
    </row>
    <row r="224" spans="1:52" x14ac:dyDescent="0.35">
      <c r="A224" s="75" t="s">
        <v>907</v>
      </c>
      <c r="B224" s="70"/>
      <c r="C224" s="70">
        <f>'TRA_Inv EU28'!C224-'TRA_Inv UK'!C224</f>
        <v>0</v>
      </c>
      <c r="D224" s="70">
        <f>'TRA_Inv EU28'!D224-'TRA_Inv UK'!D224</f>
        <v>0</v>
      </c>
      <c r="E224" s="70">
        <f>'TRA_Inv EU28'!E224-'TRA_Inv UK'!E224</f>
        <v>0</v>
      </c>
      <c r="F224" s="70">
        <f>'TRA_Inv EU28'!F224-'TRA_Inv UK'!F224</f>
        <v>0</v>
      </c>
      <c r="G224" s="70">
        <f>'TRA_Inv EU28'!G224-'TRA_Inv UK'!G224</f>
        <v>0</v>
      </c>
      <c r="H224" s="70">
        <f>'TRA_Inv EU28'!H224-'TRA_Inv UK'!H224</f>
        <v>0</v>
      </c>
      <c r="I224" s="70">
        <f>'TRA_Inv EU28'!I224-'TRA_Inv UK'!I224</f>
        <v>0</v>
      </c>
      <c r="J224" s="70">
        <f>'TRA_Inv EU28'!J224-'TRA_Inv UK'!J224</f>
        <v>0</v>
      </c>
      <c r="K224" s="70">
        <f>'TRA_Inv EU28'!K224-'TRA_Inv UK'!K224</f>
        <v>0</v>
      </c>
      <c r="L224" s="70">
        <f>'TRA_Inv EU28'!L224-'TRA_Inv UK'!L224</f>
        <v>0</v>
      </c>
      <c r="M224" s="70">
        <f>'TRA_Inv EU28'!M224-'TRA_Inv UK'!M224</f>
        <v>0</v>
      </c>
      <c r="N224" s="70">
        <f>'TRA_Inv EU28'!N224-'TRA_Inv UK'!N224</f>
        <v>0</v>
      </c>
      <c r="O224" s="70">
        <f>'TRA_Inv EU28'!O224-'TRA_Inv UK'!O224</f>
        <v>0</v>
      </c>
      <c r="P224" s="70">
        <f>'TRA_Inv EU28'!P224-'TRA_Inv UK'!P224</f>
        <v>0</v>
      </c>
      <c r="Q224" s="70">
        <f>'TRA_Inv EU28'!Q224-'TRA_Inv UK'!Q224</f>
        <v>0</v>
      </c>
      <c r="R224" s="70">
        <f>'TRA_Inv EU28'!R224-'TRA_Inv UK'!R224</f>
        <v>7.8315025290476049E-3</v>
      </c>
      <c r="S224" s="70">
        <f>'TRA_Inv EU28'!S224-'TRA_Inv UK'!S224</f>
        <v>1.0892046936757461E-2</v>
      </c>
      <c r="T224" s="70">
        <f>'TRA_Inv EU28'!T224-'TRA_Inv UK'!T224</f>
        <v>1.2298708772261182E-2</v>
      </c>
      <c r="U224" s="70">
        <f>'TRA_Inv EU28'!U224-'TRA_Inv UK'!U224</f>
        <v>1.2851912613526022E-2</v>
      </c>
      <c r="V224" s="70">
        <f>'TRA_Inv EU28'!V224-'TRA_Inv UK'!V224</f>
        <v>1.3241031019987144E-2</v>
      </c>
      <c r="W224" s="70">
        <f>'TRA_Inv EU28'!W224-'TRA_Inv UK'!W224</f>
        <v>1.3098385009152542E-2</v>
      </c>
      <c r="X224" s="70">
        <f>'TRA_Inv EU28'!X224-'TRA_Inv UK'!X224</f>
        <v>1.1790925281549649E-2</v>
      </c>
      <c r="Y224" s="70">
        <f>'TRA_Inv EU28'!Y224-'TRA_Inv UK'!Y224</f>
        <v>1.1934115988796186E-2</v>
      </c>
      <c r="Z224" s="70">
        <f>'TRA_Inv EU28'!Z224-'TRA_Inv UK'!Z224</f>
        <v>1.1358824817277508E-2</v>
      </c>
      <c r="AA224" s="70">
        <f>'TRA_Inv EU28'!AA224-'TRA_Inv UK'!AA224</f>
        <v>1.2155854445563186E-2</v>
      </c>
      <c r="AB224" s="70">
        <f>'TRA_Inv EU28'!AB224-'TRA_Inv UK'!AB224</f>
        <v>1.1375228518055025E-2</v>
      </c>
      <c r="AC224" s="70">
        <f>'TRA_Inv EU28'!AC224-'TRA_Inv UK'!AC224</f>
        <v>1.1299092513705646E-2</v>
      </c>
      <c r="AD224" s="70">
        <f>'TRA_Inv EU28'!AD224-'TRA_Inv UK'!AD224</f>
        <v>1.1042510301229286E-2</v>
      </c>
      <c r="AE224" s="70">
        <f>'TRA_Inv EU28'!AE224-'TRA_Inv UK'!AE224</f>
        <v>1.0890376881613687E-2</v>
      </c>
      <c r="AF224" s="70">
        <f>'TRA_Inv EU28'!AF224-'TRA_Inv UK'!AF224</f>
        <v>1.3474566379687199E-2</v>
      </c>
      <c r="AG224" s="70">
        <f>'TRA_Inv EU28'!AG224-'TRA_Inv UK'!AG224</f>
        <v>1.1145864907048487E-2</v>
      </c>
      <c r="AH224" s="70">
        <f>'TRA_Inv EU28'!AH224-'TRA_Inv UK'!AH224</f>
        <v>1.1744282898486291E-2</v>
      </c>
      <c r="AI224" s="70">
        <f>'TRA_Inv EU28'!AI224-'TRA_Inv UK'!AI224</f>
        <v>1.1591459820481018E-2</v>
      </c>
      <c r="AJ224" s="70">
        <f>'TRA_Inv EU28'!AJ224-'TRA_Inv UK'!AJ224</f>
        <v>1.0573879509677999E-2</v>
      </c>
      <c r="AK224" s="70">
        <f>'TRA_Inv EU28'!AK224-'TRA_Inv UK'!AK224</f>
        <v>1.1617153232839808E-2</v>
      </c>
      <c r="AL224" s="70">
        <f>'TRA_Inv EU28'!AL224-'TRA_Inv UK'!AL224</f>
        <v>1.1693718266448938E-2</v>
      </c>
      <c r="AM224" s="70">
        <f>'TRA_Inv EU28'!AM224-'TRA_Inv UK'!AM224</f>
        <v>1.1218550512193689E-2</v>
      </c>
      <c r="AN224" s="70">
        <f>'TRA_Inv EU28'!AN224-'TRA_Inv UK'!AN224</f>
        <v>2.4578428578176263E-2</v>
      </c>
      <c r="AO224" s="70">
        <f>'TRA_Inv EU28'!AO224-'TRA_Inv UK'!AO224</f>
        <v>1.0502433446721506E-2</v>
      </c>
      <c r="AP224" s="70">
        <f>'TRA_Inv EU28'!AP224-'TRA_Inv UK'!AP224</f>
        <v>1.4943745675876904E-2</v>
      </c>
      <c r="AQ224" s="70">
        <f>'TRA_Inv EU28'!AQ224-'TRA_Inv UK'!AQ224</f>
        <v>1.3468631168632551E-2</v>
      </c>
      <c r="AR224" s="70">
        <f>'TRA_Inv EU28'!AR224-'TRA_Inv UK'!AR224</f>
        <v>1.4539627391134926E-2</v>
      </c>
      <c r="AS224" s="70">
        <f>'TRA_Inv EU28'!AS224-'TRA_Inv UK'!AS224</f>
        <v>1.5776469180062085E-2</v>
      </c>
      <c r="AT224" s="70">
        <f>'TRA_Inv EU28'!AT224-'TRA_Inv UK'!AT224</f>
        <v>2.2907589746309062E-2</v>
      </c>
      <c r="AU224" s="70">
        <f>'TRA_Inv EU28'!AU224-'TRA_Inv UK'!AU224</f>
        <v>1.5916139945389537E-2</v>
      </c>
      <c r="AV224" s="70">
        <f>'TRA_Inv EU28'!AV224-'TRA_Inv UK'!AV224</f>
        <v>1.5257593822588705E-2</v>
      </c>
      <c r="AW224" s="70">
        <f>'TRA_Inv EU28'!AW224-'TRA_Inv UK'!AW224</f>
        <v>1.8490949087402349E-2</v>
      </c>
      <c r="AX224" s="70">
        <f>'TRA_Inv EU28'!AX224-'TRA_Inv UK'!AX224</f>
        <v>2.0685058215042598E-2</v>
      </c>
      <c r="AY224" s="70">
        <f>'TRA_Inv EU28'!AY224-'TRA_Inv UK'!AY224</f>
        <v>3.8214614788460347E-2</v>
      </c>
      <c r="AZ224" s="70">
        <f>'TRA_Inv EU28'!AZ224-'TRA_Inv UK'!AZ224</f>
        <v>2.1043178815573785E-2</v>
      </c>
    </row>
    <row r="225" spans="1:52" x14ac:dyDescent="0.35">
      <c r="A225" s="75" t="s">
        <v>898</v>
      </c>
      <c r="B225" s="70"/>
      <c r="C225" s="70">
        <f>'TRA_Inv EU28'!C225-'TRA_Inv UK'!C225</f>
        <v>0</v>
      </c>
      <c r="D225" s="70">
        <f>'TRA_Inv EU28'!D225-'TRA_Inv UK'!D225</f>
        <v>0</v>
      </c>
      <c r="E225" s="70">
        <f>'TRA_Inv EU28'!E225-'TRA_Inv UK'!E225</f>
        <v>0</v>
      </c>
      <c r="F225" s="70">
        <f>'TRA_Inv EU28'!F225-'TRA_Inv UK'!F225</f>
        <v>0</v>
      </c>
      <c r="G225" s="70">
        <f>'TRA_Inv EU28'!G225-'TRA_Inv UK'!G225</f>
        <v>0</v>
      </c>
      <c r="H225" s="70">
        <f>'TRA_Inv EU28'!H225-'TRA_Inv UK'!H225</f>
        <v>0</v>
      </c>
      <c r="I225" s="70">
        <f>'TRA_Inv EU28'!I225-'TRA_Inv UK'!I225</f>
        <v>0</v>
      </c>
      <c r="J225" s="70">
        <f>'TRA_Inv EU28'!J225-'TRA_Inv UK'!J225</f>
        <v>0</v>
      </c>
      <c r="K225" s="70">
        <f>'TRA_Inv EU28'!K225-'TRA_Inv UK'!K225</f>
        <v>0</v>
      </c>
      <c r="L225" s="70">
        <f>'TRA_Inv EU28'!L225-'TRA_Inv UK'!L225</f>
        <v>0</v>
      </c>
      <c r="M225" s="70">
        <f>'TRA_Inv EU28'!M225-'TRA_Inv UK'!M225</f>
        <v>0</v>
      </c>
      <c r="N225" s="70">
        <f>'TRA_Inv EU28'!N225-'TRA_Inv UK'!N225</f>
        <v>0</v>
      </c>
      <c r="O225" s="70">
        <f>'TRA_Inv EU28'!O225-'TRA_Inv UK'!O225</f>
        <v>0</v>
      </c>
      <c r="P225" s="70">
        <f>'TRA_Inv EU28'!P225-'TRA_Inv UK'!P225</f>
        <v>0</v>
      </c>
      <c r="Q225" s="70">
        <f>'TRA_Inv EU28'!Q225-'TRA_Inv UK'!Q225</f>
        <v>0</v>
      </c>
      <c r="R225" s="70">
        <f>'TRA_Inv EU28'!R225-'TRA_Inv UK'!R225</f>
        <v>5.6455893864750503E-8</v>
      </c>
      <c r="S225" s="70">
        <f>'TRA_Inv EU28'!S225-'TRA_Inv UK'!S225</f>
        <v>1.1815152177940805E-7</v>
      </c>
      <c r="T225" s="70">
        <f>'TRA_Inv EU28'!T225-'TRA_Inv UK'!T225</f>
        <v>2.0142854223838806E-7</v>
      </c>
      <c r="U225" s="70">
        <f>'TRA_Inv EU28'!U225-'TRA_Inv UK'!U225</f>
        <v>3.1868123809623113E-7</v>
      </c>
      <c r="V225" s="70">
        <f>'TRA_Inv EU28'!V225-'TRA_Inv UK'!V225</f>
        <v>4.9367807008287232E-7</v>
      </c>
      <c r="W225" s="70">
        <f>'TRA_Inv EU28'!W225-'TRA_Inv UK'!W225</f>
        <v>7.3145500477617403E-7</v>
      </c>
      <c r="X225" s="70">
        <f>'TRA_Inv EU28'!X225-'TRA_Inv UK'!X225</f>
        <v>9.8300868277948556E-7</v>
      </c>
      <c r="Y225" s="70">
        <f>'TRA_Inv EU28'!Y225-'TRA_Inv UK'!Y225</f>
        <v>1.4682917227947166E-6</v>
      </c>
      <c r="Z225" s="70">
        <f>'TRA_Inv EU28'!Z225-'TRA_Inv UK'!Z225</f>
        <v>2.0933954220665961E-6</v>
      </c>
      <c r="AA225" s="70">
        <f>'TRA_Inv EU28'!AA225-'TRA_Inv UK'!AA225</f>
        <v>3.3557978240230468E-6</v>
      </c>
      <c r="AB225" s="70">
        <f>'TRA_Inv EU28'!AB225-'TRA_Inv UK'!AB225</f>
        <v>4.6287343712456028E-6</v>
      </c>
      <c r="AC225" s="70">
        <f>'TRA_Inv EU28'!AC225-'TRA_Inv UK'!AC225</f>
        <v>6.902847110583268E-6</v>
      </c>
      <c r="AD225" s="70">
        <f>'TRA_Inv EU28'!AD225-'TRA_Inv UK'!AD225</f>
        <v>9.8602058183462025E-6</v>
      </c>
      <c r="AE225" s="70">
        <f>'TRA_Inv EU28'!AE225-'TRA_Inv UK'!AE225</f>
        <v>1.4201990554167064E-5</v>
      </c>
      <c r="AF225" s="70">
        <f>'TRA_Inv EU28'!AF225-'TRA_Inv UK'!AF225</f>
        <v>2.6202769720262213E-5</v>
      </c>
      <c r="AG225" s="70">
        <f>'TRA_Inv EU28'!AG225-'TRA_Inv UK'!AG225</f>
        <v>3.1086468364590764E-5</v>
      </c>
      <c r="AH225" s="70">
        <f>'TRA_Inv EU28'!AH225-'TRA_Inv UK'!AH225</f>
        <v>4.7779509147859911E-5</v>
      </c>
      <c r="AI225" s="70">
        <f>'TRA_Inv EU28'!AI225-'TRA_Inv UK'!AI225</f>
        <v>6.9013484447701286E-5</v>
      </c>
      <c r="AJ225" s="70">
        <f>'TRA_Inv EU28'!AJ225-'TRA_Inv UK'!AJ225</f>
        <v>8.9885166547770391E-5</v>
      </c>
      <c r="AK225" s="70">
        <f>'TRA_Inv EU28'!AK225-'TRA_Inv UK'!AK225</f>
        <v>1.4188175796044141E-4</v>
      </c>
      <c r="AL225" s="70">
        <f>'TRA_Inv EU28'!AL225-'TRA_Inv UK'!AL225</f>
        <v>2.0345396223283641E-4</v>
      </c>
      <c r="AM225" s="70">
        <f>'TRA_Inv EU28'!AM225-'TRA_Inv UK'!AM225</f>
        <v>2.7141184123386463E-4</v>
      </c>
      <c r="AN225" s="70">
        <f>'TRA_Inv EU28'!AN225-'TRA_Inv UK'!AN225</f>
        <v>8.7690598291350361E-4</v>
      </c>
      <c r="AO225" s="70">
        <f>'TRA_Inv EU28'!AO225-'TRA_Inv UK'!AO225</f>
        <v>4.862670104848359E-4</v>
      </c>
      <c r="AP225" s="70">
        <f>'TRA_Inv EU28'!AP225-'TRA_Inv UK'!AP225</f>
        <v>1.0139897563079849E-3</v>
      </c>
      <c r="AQ225" s="70">
        <f>'TRA_Inv EU28'!AQ225-'TRA_Inv UK'!AQ225</f>
        <v>1.1715037534089207E-3</v>
      </c>
      <c r="AR225" s="70">
        <f>'TRA_Inv EU28'!AR225-'TRA_Inv UK'!AR225</f>
        <v>1.7075029261096404E-3</v>
      </c>
      <c r="AS225" s="70">
        <f>'TRA_Inv EU28'!AS225-'TRA_Inv UK'!AS225</f>
        <v>2.3137368705950625E-3</v>
      </c>
      <c r="AT225" s="70">
        <f>'TRA_Inv EU28'!AT225-'TRA_Inv UK'!AT225</f>
        <v>4.4413552693054114E-3</v>
      </c>
      <c r="AU225" s="70">
        <f>'TRA_Inv EU28'!AU225-'TRA_Inv UK'!AU225</f>
        <v>3.8629507034307398E-3</v>
      </c>
      <c r="AV225" s="70">
        <f>'TRA_Inv EU28'!AV225-'TRA_Inv UK'!AV225</f>
        <v>4.6240438371350735E-3</v>
      </c>
      <c r="AW225" s="70">
        <f>'TRA_Inv EU28'!AW225-'TRA_Inv UK'!AW225</f>
        <v>6.6371558817145656E-3</v>
      </c>
      <c r="AX225" s="70">
        <f>'TRA_Inv EU28'!AX225-'TRA_Inv UK'!AX225</f>
        <v>7.594189963765199E-3</v>
      </c>
      <c r="AY225" s="70">
        <f>'TRA_Inv EU28'!AY225-'TRA_Inv UK'!AY225</f>
        <v>1.8033461332594865E-2</v>
      </c>
      <c r="AZ225" s="70">
        <f>'TRA_Inv EU28'!AZ225-'TRA_Inv UK'!AZ225</f>
        <v>1.1704330165943719E-2</v>
      </c>
    </row>
    <row r="226" spans="1:52" x14ac:dyDescent="0.35">
      <c r="A226" s="75" t="s">
        <v>908</v>
      </c>
      <c r="B226" s="70"/>
      <c r="C226" s="70">
        <f>'TRA_Inv EU28'!C226-'TRA_Inv UK'!C226</f>
        <v>0</v>
      </c>
      <c r="D226" s="70">
        <f>'TRA_Inv EU28'!D226-'TRA_Inv UK'!D226</f>
        <v>0</v>
      </c>
      <c r="E226" s="70">
        <f>'TRA_Inv EU28'!E226-'TRA_Inv UK'!E226</f>
        <v>0</v>
      </c>
      <c r="F226" s="70">
        <f>'TRA_Inv EU28'!F226-'TRA_Inv UK'!F226</f>
        <v>0</v>
      </c>
      <c r="G226" s="70">
        <f>'TRA_Inv EU28'!G226-'TRA_Inv UK'!G226</f>
        <v>0</v>
      </c>
      <c r="H226" s="70">
        <f>'TRA_Inv EU28'!H226-'TRA_Inv UK'!H226</f>
        <v>0</v>
      </c>
      <c r="I226" s="70">
        <f>'TRA_Inv EU28'!I226-'TRA_Inv UK'!I226</f>
        <v>0</v>
      </c>
      <c r="J226" s="70">
        <f>'TRA_Inv EU28'!J226-'TRA_Inv UK'!J226</f>
        <v>0</v>
      </c>
      <c r="K226" s="70">
        <f>'TRA_Inv EU28'!K226-'TRA_Inv UK'!K226</f>
        <v>0</v>
      </c>
      <c r="L226" s="70">
        <f>'TRA_Inv EU28'!L226-'TRA_Inv UK'!L226</f>
        <v>0</v>
      </c>
      <c r="M226" s="70">
        <f>'TRA_Inv EU28'!M226-'TRA_Inv UK'!M226</f>
        <v>0</v>
      </c>
      <c r="N226" s="70">
        <f>'TRA_Inv EU28'!N226-'TRA_Inv UK'!N226</f>
        <v>0</v>
      </c>
      <c r="O226" s="70">
        <f>'TRA_Inv EU28'!O226-'TRA_Inv UK'!O226</f>
        <v>0</v>
      </c>
      <c r="P226" s="70">
        <f>'TRA_Inv EU28'!P226-'TRA_Inv UK'!P226</f>
        <v>0</v>
      </c>
      <c r="Q226" s="70">
        <f>'TRA_Inv EU28'!Q226-'TRA_Inv UK'!Q226</f>
        <v>0</v>
      </c>
      <c r="R226" s="70">
        <f>'TRA_Inv EU28'!R226-'TRA_Inv UK'!R226</f>
        <v>0</v>
      </c>
      <c r="S226" s="70">
        <f>'TRA_Inv EU28'!S226-'TRA_Inv UK'!S226</f>
        <v>0</v>
      </c>
      <c r="T226" s="70">
        <f>'TRA_Inv EU28'!T226-'TRA_Inv UK'!T226</f>
        <v>0</v>
      </c>
      <c r="U226" s="70">
        <f>'TRA_Inv EU28'!U226-'TRA_Inv UK'!U226</f>
        <v>0</v>
      </c>
      <c r="V226" s="70">
        <f>'TRA_Inv EU28'!V226-'TRA_Inv UK'!V226</f>
        <v>0</v>
      </c>
      <c r="W226" s="70">
        <f>'TRA_Inv EU28'!W226-'TRA_Inv UK'!W226</f>
        <v>0</v>
      </c>
      <c r="X226" s="70">
        <f>'TRA_Inv EU28'!X226-'TRA_Inv UK'!X226</f>
        <v>0</v>
      </c>
      <c r="Y226" s="70">
        <f>'TRA_Inv EU28'!Y226-'TRA_Inv UK'!Y226</f>
        <v>0</v>
      </c>
      <c r="Z226" s="70">
        <f>'TRA_Inv EU28'!Z226-'TRA_Inv UK'!Z226</f>
        <v>0</v>
      </c>
      <c r="AA226" s="70">
        <f>'TRA_Inv EU28'!AA226-'TRA_Inv UK'!AA226</f>
        <v>0</v>
      </c>
      <c r="AB226" s="70">
        <f>'TRA_Inv EU28'!AB226-'TRA_Inv UK'!AB226</f>
        <v>0</v>
      </c>
      <c r="AC226" s="70">
        <f>'TRA_Inv EU28'!AC226-'TRA_Inv UK'!AC226</f>
        <v>0</v>
      </c>
      <c r="AD226" s="70">
        <f>'TRA_Inv EU28'!AD226-'TRA_Inv UK'!AD226</f>
        <v>0</v>
      </c>
      <c r="AE226" s="70">
        <f>'TRA_Inv EU28'!AE226-'TRA_Inv UK'!AE226</f>
        <v>0</v>
      </c>
      <c r="AF226" s="70">
        <f>'TRA_Inv EU28'!AF226-'TRA_Inv UK'!AF226</f>
        <v>0</v>
      </c>
      <c r="AG226" s="70">
        <f>'TRA_Inv EU28'!AG226-'TRA_Inv UK'!AG226</f>
        <v>0</v>
      </c>
      <c r="AH226" s="70">
        <f>'TRA_Inv EU28'!AH226-'TRA_Inv UK'!AH226</f>
        <v>0</v>
      </c>
      <c r="AI226" s="70">
        <f>'TRA_Inv EU28'!AI226-'TRA_Inv UK'!AI226</f>
        <v>0</v>
      </c>
      <c r="AJ226" s="70">
        <f>'TRA_Inv EU28'!AJ226-'TRA_Inv UK'!AJ226</f>
        <v>0</v>
      </c>
      <c r="AK226" s="70">
        <f>'TRA_Inv EU28'!AK226-'TRA_Inv UK'!AK226</f>
        <v>0</v>
      </c>
      <c r="AL226" s="70">
        <f>'TRA_Inv EU28'!AL226-'TRA_Inv UK'!AL226</f>
        <v>0</v>
      </c>
      <c r="AM226" s="70">
        <f>'TRA_Inv EU28'!AM226-'TRA_Inv UK'!AM226</f>
        <v>0</v>
      </c>
      <c r="AN226" s="70">
        <f>'TRA_Inv EU28'!AN226-'TRA_Inv UK'!AN226</f>
        <v>0</v>
      </c>
      <c r="AO226" s="70">
        <f>'TRA_Inv EU28'!AO226-'TRA_Inv UK'!AO226</f>
        <v>0</v>
      </c>
      <c r="AP226" s="70">
        <f>'TRA_Inv EU28'!AP226-'TRA_Inv UK'!AP226</f>
        <v>0</v>
      </c>
      <c r="AQ226" s="70">
        <f>'TRA_Inv EU28'!AQ226-'TRA_Inv UK'!AQ226</f>
        <v>0</v>
      </c>
      <c r="AR226" s="70">
        <f>'TRA_Inv EU28'!AR226-'TRA_Inv UK'!AR226</f>
        <v>0</v>
      </c>
      <c r="AS226" s="70">
        <f>'TRA_Inv EU28'!AS226-'TRA_Inv UK'!AS226</f>
        <v>0</v>
      </c>
      <c r="AT226" s="70">
        <f>'TRA_Inv EU28'!AT226-'TRA_Inv UK'!AT226</f>
        <v>0</v>
      </c>
      <c r="AU226" s="70">
        <f>'TRA_Inv EU28'!AU226-'TRA_Inv UK'!AU226</f>
        <v>0</v>
      </c>
      <c r="AV226" s="70">
        <f>'TRA_Inv EU28'!AV226-'TRA_Inv UK'!AV226</f>
        <v>0</v>
      </c>
      <c r="AW226" s="70">
        <f>'TRA_Inv EU28'!AW226-'TRA_Inv UK'!AW226</f>
        <v>0</v>
      </c>
      <c r="AX226" s="70">
        <f>'TRA_Inv EU28'!AX226-'TRA_Inv UK'!AX226</f>
        <v>0</v>
      </c>
      <c r="AY226" s="70">
        <f>'TRA_Inv EU28'!AY226-'TRA_Inv UK'!AY226</f>
        <v>0</v>
      </c>
      <c r="AZ226" s="70">
        <f>'TRA_Inv EU28'!AZ226-'TRA_Inv UK'!AZ226</f>
        <v>0</v>
      </c>
    </row>
    <row r="227" spans="1:52" x14ac:dyDescent="0.35">
      <c r="A227" s="75" t="s">
        <v>909</v>
      </c>
      <c r="B227" s="70"/>
      <c r="C227" s="70">
        <f>'TRA_Inv EU28'!C227-'TRA_Inv UK'!C227</f>
        <v>0</v>
      </c>
      <c r="D227" s="70">
        <f>'TRA_Inv EU28'!D227-'TRA_Inv UK'!D227</f>
        <v>0</v>
      </c>
      <c r="E227" s="70">
        <f>'TRA_Inv EU28'!E227-'TRA_Inv UK'!E227</f>
        <v>0</v>
      </c>
      <c r="F227" s="70">
        <f>'TRA_Inv EU28'!F227-'TRA_Inv UK'!F227</f>
        <v>0</v>
      </c>
      <c r="G227" s="70">
        <f>'TRA_Inv EU28'!G227-'TRA_Inv UK'!G227</f>
        <v>0</v>
      </c>
      <c r="H227" s="70">
        <f>'TRA_Inv EU28'!H227-'TRA_Inv UK'!H227</f>
        <v>0</v>
      </c>
      <c r="I227" s="70">
        <f>'TRA_Inv EU28'!I227-'TRA_Inv UK'!I227</f>
        <v>0</v>
      </c>
      <c r="J227" s="70">
        <f>'TRA_Inv EU28'!J227-'TRA_Inv UK'!J227</f>
        <v>0</v>
      </c>
      <c r="K227" s="70">
        <f>'TRA_Inv EU28'!K227-'TRA_Inv UK'!K227</f>
        <v>0</v>
      </c>
      <c r="L227" s="70">
        <f>'TRA_Inv EU28'!L227-'TRA_Inv UK'!L227</f>
        <v>0</v>
      </c>
      <c r="M227" s="70">
        <f>'TRA_Inv EU28'!M227-'TRA_Inv UK'!M227</f>
        <v>0</v>
      </c>
      <c r="N227" s="70">
        <f>'TRA_Inv EU28'!N227-'TRA_Inv UK'!N227</f>
        <v>0</v>
      </c>
      <c r="O227" s="70">
        <f>'TRA_Inv EU28'!O227-'TRA_Inv UK'!O227</f>
        <v>0</v>
      </c>
      <c r="P227" s="70">
        <f>'TRA_Inv EU28'!P227-'TRA_Inv UK'!P227</f>
        <v>0</v>
      </c>
      <c r="Q227" s="70">
        <f>'TRA_Inv EU28'!Q227-'TRA_Inv UK'!Q227</f>
        <v>0</v>
      </c>
      <c r="R227" s="70">
        <f>'TRA_Inv EU28'!R227-'TRA_Inv UK'!R227</f>
        <v>0</v>
      </c>
      <c r="S227" s="70">
        <f>'TRA_Inv EU28'!S227-'TRA_Inv UK'!S227</f>
        <v>0</v>
      </c>
      <c r="T227" s="70">
        <f>'TRA_Inv EU28'!T227-'TRA_Inv UK'!T227</f>
        <v>0</v>
      </c>
      <c r="U227" s="70">
        <f>'TRA_Inv EU28'!U227-'TRA_Inv UK'!U227</f>
        <v>0</v>
      </c>
      <c r="V227" s="70">
        <f>'TRA_Inv EU28'!V227-'TRA_Inv UK'!V227</f>
        <v>0</v>
      </c>
      <c r="W227" s="70">
        <f>'TRA_Inv EU28'!W227-'TRA_Inv UK'!W227</f>
        <v>0</v>
      </c>
      <c r="X227" s="70">
        <f>'TRA_Inv EU28'!X227-'TRA_Inv UK'!X227</f>
        <v>0</v>
      </c>
      <c r="Y227" s="70">
        <f>'TRA_Inv EU28'!Y227-'TRA_Inv UK'!Y227</f>
        <v>0</v>
      </c>
      <c r="Z227" s="70">
        <f>'TRA_Inv EU28'!Z227-'TRA_Inv UK'!Z227</f>
        <v>0</v>
      </c>
      <c r="AA227" s="70">
        <f>'TRA_Inv EU28'!AA227-'TRA_Inv UK'!AA227</f>
        <v>0</v>
      </c>
      <c r="AB227" s="70">
        <f>'TRA_Inv EU28'!AB227-'TRA_Inv UK'!AB227</f>
        <v>0</v>
      </c>
      <c r="AC227" s="70">
        <f>'TRA_Inv EU28'!AC227-'TRA_Inv UK'!AC227</f>
        <v>0</v>
      </c>
      <c r="AD227" s="70">
        <f>'TRA_Inv EU28'!AD227-'TRA_Inv UK'!AD227</f>
        <v>0</v>
      </c>
      <c r="AE227" s="70">
        <f>'TRA_Inv EU28'!AE227-'TRA_Inv UK'!AE227</f>
        <v>0</v>
      </c>
      <c r="AF227" s="70">
        <f>'TRA_Inv EU28'!AF227-'TRA_Inv UK'!AF227</f>
        <v>0</v>
      </c>
      <c r="AG227" s="70">
        <f>'TRA_Inv EU28'!AG227-'TRA_Inv UK'!AG227</f>
        <v>0</v>
      </c>
      <c r="AH227" s="70">
        <f>'TRA_Inv EU28'!AH227-'TRA_Inv UK'!AH227</f>
        <v>0</v>
      </c>
      <c r="AI227" s="70">
        <f>'TRA_Inv EU28'!AI227-'TRA_Inv UK'!AI227</f>
        <v>0</v>
      </c>
      <c r="AJ227" s="70">
        <f>'TRA_Inv EU28'!AJ227-'TRA_Inv UK'!AJ227</f>
        <v>0</v>
      </c>
      <c r="AK227" s="70">
        <f>'TRA_Inv EU28'!AK227-'TRA_Inv UK'!AK227</f>
        <v>0</v>
      </c>
      <c r="AL227" s="70">
        <f>'TRA_Inv EU28'!AL227-'TRA_Inv UK'!AL227</f>
        <v>0</v>
      </c>
      <c r="AM227" s="70">
        <f>'TRA_Inv EU28'!AM227-'TRA_Inv UK'!AM227</f>
        <v>0</v>
      </c>
      <c r="AN227" s="70">
        <f>'TRA_Inv EU28'!AN227-'TRA_Inv UK'!AN227</f>
        <v>0</v>
      </c>
      <c r="AO227" s="70">
        <f>'TRA_Inv EU28'!AO227-'TRA_Inv UK'!AO227</f>
        <v>0</v>
      </c>
      <c r="AP227" s="70">
        <f>'TRA_Inv EU28'!AP227-'TRA_Inv UK'!AP227</f>
        <v>0</v>
      </c>
      <c r="AQ227" s="70">
        <f>'TRA_Inv EU28'!AQ227-'TRA_Inv UK'!AQ227</f>
        <v>0</v>
      </c>
      <c r="AR227" s="70">
        <f>'TRA_Inv EU28'!AR227-'TRA_Inv UK'!AR227</f>
        <v>0</v>
      </c>
      <c r="AS227" s="70">
        <f>'TRA_Inv EU28'!AS227-'TRA_Inv UK'!AS227</f>
        <v>0</v>
      </c>
      <c r="AT227" s="70">
        <f>'TRA_Inv EU28'!AT227-'TRA_Inv UK'!AT227</f>
        <v>0</v>
      </c>
      <c r="AU227" s="70">
        <f>'TRA_Inv EU28'!AU227-'TRA_Inv UK'!AU227</f>
        <v>0</v>
      </c>
      <c r="AV227" s="70">
        <f>'TRA_Inv EU28'!AV227-'TRA_Inv UK'!AV227</f>
        <v>0</v>
      </c>
      <c r="AW227" s="70">
        <f>'TRA_Inv EU28'!AW227-'TRA_Inv UK'!AW227</f>
        <v>0</v>
      </c>
      <c r="AX227" s="70">
        <f>'TRA_Inv EU28'!AX227-'TRA_Inv UK'!AX227</f>
        <v>0</v>
      </c>
      <c r="AY227" s="70">
        <f>'TRA_Inv EU28'!AY227-'TRA_Inv UK'!AY227</f>
        <v>0</v>
      </c>
      <c r="AZ227" s="70">
        <f>'TRA_Inv EU28'!AZ227-'TRA_Inv UK'!AZ227</f>
        <v>0</v>
      </c>
    </row>
    <row r="228" spans="1:52" x14ac:dyDescent="0.35">
      <c r="A228" s="75" t="s">
        <v>910</v>
      </c>
      <c r="B228" s="70"/>
      <c r="C228" s="70">
        <f>'TRA_Inv EU28'!C228-'TRA_Inv UK'!C228</f>
        <v>0</v>
      </c>
      <c r="D228" s="70">
        <f>'TRA_Inv EU28'!D228-'TRA_Inv UK'!D228</f>
        <v>0</v>
      </c>
      <c r="E228" s="70">
        <f>'TRA_Inv EU28'!E228-'TRA_Inv UK'!E228</f>
        <v>0</v>
      </c>
      <c r="F228" s="70">
        <f>'TRA_Inv EU28'!F228-'TRA_Inv UK'!F228</f>
        <v>0</v>
      </c>
      <c r="G228" s="70">
        <f>'TRA_Inv EU28'!G228-'TRA_Inv UK'!G228</f>
        <v>0</v>
      </c>
      <c r="H228" s="70">
        <f>'TRA_Inv EU28'!H228-'TRA_Inv UK'!H228</f>
        <v>0</v>
      </c>
      <c r="I228" s="70">
        <f>'TRA_Inv EU28'!I228-'TRA_Inv UK'!I228</f>
        <v>0</v>
      </c>
      <c r="J228" s="70">
        <f>'TRA_Inv EU28'!J228-'TRA_Inv UK'!J228</f>
        <v>0</v>
      </c>
      <c r="K228" s="70">
        <f>'TRA_Inv EU28'!K228-'TRA_Inv UK'!K228</f>
        <v>0</v>
      </c>
      <c r="L228" s="70">
        <f>'TRA_Inv EU28'!L228-'TRA_Inv UK'!L228</f>
        <v>0</v>
      </c>
      <c r="M228" s="70">
        <f>'TRA_Inv EU28'!M228-'TRA_Inv UK'!M228</f>
        <v>0</v>
      </c>
      <c r="N228" s="70">
        <f>'TRA_Inv EU28'!N228-'TRA_Inv UK'!N228</f>
        <v>0</v>
      </c>
      <c r="O228" s="70">
        <f>'TRA_Inv EU28'!O228-'TRA_Inv UK'!O228</f>
        <v>0</v>
      </c>
      <c r="P228" s="70">
        <f>'TRA_Inv EU28'!P228-'TRA_Inv UK'!P228</f>
        <v>0</v>
      </c>
      <c r="Q228" s="70">
        <f>'TRA_Inv EU28'!Q228-'TRA_Inv UK'!Q228</f>
        <v>0</v>
      </c>
      <c r="R228" s="70">
        <f>'TRA_Inv EU28'!R228-'TRA_Inv UK'!R228</f>
        <v>0</v>
      </c>
      <c r="S228" s="70">
        <f>'TRA_Inv EU28'!S228-'TRA_Inv UK'!S228</f>
        <v>0</v>
      </c>
      <c r="T228" s="70">
        <f>'TRA_Inv EU28'!T228-'TRA_Inv UK'!T228</f>
        <v>0</v>
      </c>
      <c r="U228" s="70">
        <f>'TRA_Inv EU28'!U228-'TRA_Inv UK'!U228</f>
        <v>0</v>
      </c>
      <c r="V228" s="70">
        <f>'TRA_Inv EU28'!V228-'TRA_Inv UK'!V228</f>
        <v>0</v>
      </c>
      <c r="W228" s="70">
        <f>'TRA_Inv EU28'!W228-'TRA_Inv UK'!W228</f>
        <v>0</v>
      </c>
      <c r="X228" s="70">
        <f>'TRA_Inv EU28'!X228-'TRA_Inv UK'!X228</f>
        <v>0</v>
      </c>
      <c r="Y228" s="70">
        <f>'TRA_Inv EU28'!Y228-'TRA_Inv UK'!Y228</f>
        <v>0</v>
      </c>
      <c r="Z228" s="70">
        <f>'TRA_Inv EU28'!Z228-'TRA_Inv UK'!Z228</f>
        <v>0</v>
      </c>
      <c r="AA228" s="70">
        <f>'TRA_Inv EU28'!AA228-'TRA_Inv UK'!AA228</f>
        <v>0</v>
      </c>
      <c r="AB228" s="70">
        <f>'TRA_Inv EU28'!AB228-'TRA_Inv UK'!AB228</f>
        <v>0</v>
      </c>
      <c r="AC228" s="70">
        <f>'TRA_Inv EU28'!AC228-'TRA_Inv UK'!AC228</f>
        <v>0</v>
      </c>
      <c r="AD228" s="70">
        <f>'TRA_Inv EU28'!AD228-'TRA_Inv UK'!AD228</f>
        <v>0</v>
      </c>
      <c r="AE228" s="70">
        <f>'TRA_Inv EU28'!AE228-'TRA_Inv UK'!AE228</f>
        <v>0</v>
      </c>
      <c r="AF228" s="70">
        <f>'TRA_Inv EU28'!AF228-'TRA_Inv UK'!AF228</f>
        <v>0</v>
      </c>
      <c r="AG228" s="70">
        <f>'TRA_Inv EU28'!AG228-'TRA_Inv UK'!AG228</f>
        <v>0</v>
      </c>
      <c r="AH228" s="70">
        <f>'TRA_Inv EU28'!AH228-'TRA_Inv UK'!AH228</f>
        <v>0</v>
      </c>
      <c r="AI228" s="70">
        <f>'TRA_Inv EU28'!AI228-'TRA_Inv UK'!AI228</f>
        <v>0</v>
      </c>
      <c r="AJ228" s="70">
        <f>'TRA_Inv EU28'!AJ228-'TRA_Inv UK'!AJ228</f>
        <v>0</v>
      </c>
      <c r="AK228" s="70">
        <f>'TRA_Inv EU28'!AK228-'TRA_Inv UK'!AK228</f>
        <v>0</v>
      </c>
      <c r="AL228" s="70">
        <f>'TRA_Inv EU28'!AL228-'TRA_Inv UK'!AL228</f>
        <v>0</v>
      </c>
      <c r="AM228" s="70">
        <f>'TRA_Inv EU28'!AM228-'TRA_Inv UK'!AM228</f>
        <v>0</v>
      </c>
      <c r="AN228" s="70">
        <f>'TRA_Inv EU28'!AN228-'TRA_Inv UK'!AN228</f>
        <v>0</v>
      </c>
      <c r="AO228" s="70">
        <f>'TRA_Inv EU28'!AO228-'TRA_Inv UK'!AO228</f>
        <v>0</v>
      </c>
      <c r="AP228" s="70">
        <f>'TRA_Inv EU28'!AP228-'TRA_Inv UK'!AP228</f>
        <v>0</v>
      </c>
      <c r="AQ228" s="70">
        <f>'TRA_Inv EU28'!AQ228-'TRA_Inv UK'!AQ228</f>
        <v>0</v>
      </c>
      <c r="AR228" s="70">
        <f>'TRA_Inv EU28'!AR228-'TRA_Inv UK'!AR228</f>
        <v>0</v>
      </c>
      <c r="AS228" s="70">
        <f>'TRA_Inv EU28'!AS228-'TRA_Inv UK'!AS228</f>
        <v>0</v>
      </c>
      <c r="AT228" s="70">
        <f>'TRA_Inv EU28'!AT228-'TRA_Inv UK'!AT228</f>
        <v>0</v>
      </c>
      <c r="AU228" s="70">
        <f>'TRA_Inv EU28'!AU228-'TRA_Inv UK'!AU228</f>
        <v>0</v>
      </c>
      <c r="AV228" s="70">
        <f>'TRA_Inv EU28'!AV228-'TRA_Inv UK'!AV228</f>
        <v>0</v>
      </c>
      <c r="AW228" s="70">
        <f>'TRA_Inv EU28'!AW228-'TRA_Inv UK'!AW228</f>
        <v>0</v>
      </c>
      <c r="AX228" s="70">
        <f>'TRA_Inv EU28'!AX228-'TRA_Inv UK'!AX228</f>
        <v>0</v>
      </c>
      <c r="AY228" s="70">
        <f>'TRA_Inv EU28'!AY228-'TRA_Inv UK'!AY228</f>
        <v>0</v>
      </c>
      <c r="AZ228" s="70">
        <f>'TRA_Inv EU28'!AZ228-'TRA_Inv UK'!AZ228</f>
        <v>0</v>
      </c>
    </row>
    <row r="229" spans="1:52" x14ac:dyDescent="0.35">
      <c r="A229" s="78" t="s">
        <v>877</v>
      </c>
      <c r="B229" s="68"/>
      <c r="C229" s="68">
        <f>'TRA_Inv EU28'!C229-'TRA_Inv UK'!C229</f>
        <v>10.09456565770707</v>
      </c>
      <c r="D229" s="68">
        <f>'TRA_Inv EU28'!D229-'TRA_Inv UK'!D229</f>
        <v>11.388333579333182</v>
      </c>
      <c r="E229" s="68">
        <f>'TRA_Inv EU28'!E229-'TRA_Inv UK'!E229</f>
        <v>71.465138476810466</v>
      </c>
      <c r="F229" s="68">
        <f>'TRA_Inv EU28'!F229-'TRA_Inv UK'!F229</f>
        <v>10.756389263744948</v>
      </c>
      <c r="G229" s="68">
        <f>'TRA_Inv EU28'!G229-'TRA_Inv UK'!G229</f>
        <v>52.886888184106638</v>
      </c>
      <c r="H229" s="68">
        <f>'TRA_Inv EU28'!H229-'TRA_Inv UK'!H229</f>
        <v>7.7353292533481941</v>
      </c>
      <c r="I229" s="68">
        <f>'TRA_Inv EU28'!I229-'TRA_Inv UK'!I229</f>
        <v>12.930714368831007</v>
      </c>
      <c r="J229" s="68">
        <f>'TRA_Inv EU28'!J229-'TRA_Inv UK'!J229</f>
        <v>17.172376286227333</v>
      </c>
      <c r="K229" s="68">
        <f>'TRA_Inv EU28'!K229-'TRA_Inv UK'!K229</f>
        <v>3.7259728541712036</v>
      </c>
      <c r="L229" s="68">
        <f>'TRA_Inv EU28'!L229-'TRA_Inv UK'!L229</f>
        <v>22.857172620836884</v>
      </c>
      <c r="M229" s="68">
        <f>'TRA_Inv EU28'!M229-'TRA_Inv UK'!M229</f>
        <v>6.2353291181455859</v>
      </c>
      <c r="N229" s="68">
        <f>'TRA_Inv EU28'!N229-'TRA_Inv UK'!N229</f>
        <v>1.5514816382820573</v>
      </c>
      <c r="O229" s="68">
        <f>'TRA_Inv EU28'!O229-'TRA_Inv UK'!O229</f>
        <v>1.9223035725303177</v>
      </c>
      <c r="P229" s="68">
        <f>'TRA_Inv EU28'!P229-'TRA_Inv UK'!P229</f>
        <v>9.8981299353430785</v>
      </c>
      <c r="Q229" s="68">
        <f>'TRA_Inv EU28'!Q229-'TRA_Inv UK'!Q229</f>
        <v>64.497069184003522</v>
      </c>
      <c r="R229" s="68">
        <f>'TRA_Inv EU28'!R229-'TRA_Inv UK'!R229</f>
        <v>54.433362033126286</v>
      </c>
      <c r="S229" s="68">
        <f>'TRA_Inv EU28'!S229-'TRA_Inv UK'!S229</f>
        <v>62.192247197147353</v>
      </c>
      <c r="T229" s="68">
        <f>'TRA_Inv EU28'!T229-'TRA_Inv UK'!T229</f>
        <v>62.404602771685859</v>
      </c>
      <c r="U229" s="68">
        <f>'TRA_Inv EU28'!U229-'TRA_Inv UK'!U229</f>
        <v>61.884191033804179</v>
      </c>
      <c r="V229" s="68">
        <f>'TRA_Inv EU28'!V229-'TRA_Inv UK'!V229</f>
        <v>63.052848783034705</v>
      </c>
      <c r="W229" s="68">
        <f>'TRA_Inv EU28'!W229-'TRA_Inv UK'!W229</f>
        <v>63.043966440170792</v>
      </c>
      <c r="X229" s="68">
        <f>'TRA_Inv EU28'!X229-'TRA_Inv UK'!X229</f>
        <v>61.336444726123503</v>
      </c>
      <c r="Y229" s="68">
        <f>'TRA_Inv EU28'!Y229-'TRA_Inv UK'!Y229</f>
        <v>63.635336800998097</v>
      </c>
      <c r="Z229" s="68">
        <f>'TRA_Inv EU28'!Z229-'TRA_Inv UK'!Z229</f>
        <v>59.120477085683738</v>
      </c>
      <c r="AA229" s="68">
        <f>'TRA_Inv EU28'!AA229-'TRA_Inv UK'!AA229</f>
        <v>57.792102775523375</v>
      </c>
      <c r="AB229" s="68">
        <f>'TRA_Inv EU28'!AB229-'TRA_Inv UK'!AB229</f>
        <v>59.079714827434969</v>
      </c>
      <c r="AC229" s="68">
        <f>'TRA_Inv EU28'!AC229-'TRA_Inv UK'!AC229</f>
        <v>60.64817605095358</v>
      </c>
      <c r="AD229" s="68">
        <f>'TRA_Inv EU28'!AD229-'TRA_Inv UK'!AD229</f>
        <v>58.342920485156512</v>
      </c>
      <c r="AE229" s="68">
        <f>'TRA_Inv EU28'!AE229-'TRA_Inv UK'!AE229</f>
        <v>59.036473783918204</v>
      </c>
      <c r="AF229" s="68">
        <f>'TRA_Inv EU28'!AF229-'TRA_Inv UK'!AF229</f>
        <v>58.617261990985625</v>
      </c>
      <c r="AG229" s="68">
        <f>'TRA_Inv EU28'!AG229-'TRA_Inv UK'!AG229</f>
        <v>59.098915630998938</v>
      </c>
      <c r="AH229" s="68">
        <f>'TRA_Inv EU28'!AH229-'TRA_Inv UK'!AH229</f>
        <v>58.784427636736083</v>
      </c>
      <c r="AI229" s="68">
        <f>'TRA_Inv EU28'!AI229-'TRA_Inv UK'!AI229</f>
        <v>55.22542589471503</v>
      </c>
      <c r="AJ229" s="68">
        <f>'TRA_Inv EU28'!AJ229-'TRA_Inv UK'!AJ229</f>
        <v>55.48419581574084</v>
      </c>
      <c r="AK229" s="68">
        <f>'TRA_Inv EU28'!AK229-'TRA_Inv UK'!AK229</f>
        <v>55.511086604284202</v>
      </c>
      <c r="AL229" s="68">
        <f>'TRA_Inv EU28'!AL229-'TRA_Inv UK'!AL229</f>
        <v>56.660416990598513</v>
      </c>
      <c r="AM229" s="68">
        <f>'TRA_Inv EU28'!AM229-'TRA_Inv UK'!AM229</f>
        <v>57.995663729411874</v>
      </c>
      <c r="AN229" s="68">
        <f>'TRA_Inv EU28'!AN229-'TRA_Inv UK'!AN229</f>
        <v>107.77899410467334</v>
      </c>
      <c r="AO229" s="68">
        <f>'TRA_Inv EU28'!AO229-'TRA_Inv UK'!AO229</f>
        <v>54.58482001126589</v>
      </c>
      <c r="AP229" s="68">
        <f>'TRA_Inv EU28'!AP229-'TRA_Inv UK'!AP229</f>
        <v>58.990095694990984</v>
      </c>
      <c r="AQ229" s="68">
        <f>'TRA_Inv EU28'!AQ229-'TRA_Inv UK'!AQ229</f>
        <v>60.619184470515307</v>
      </c>
      <c r="AR229" s="68">
        <f>'TRA_Inv EU28'!AR229-'TRA_Inv UK'!AR229</f>
        <v>60.19143850209182</v>
      </c>
      <c r="AS229" s="68">
        <f>'TRA_Inv EU28'!AS229-'TRA_Inv UK'!AS229</f>
        <v>67.009184074360064</v>
      </c>
      <c r="AT229" s="68">
        <f>'TRA_Inv EU28'!AT229-'TRA_Inv UK'!AT229</f>
        <v>64.984674797127383</v>
      </c>
      <c r="AU229" s="68">
        <f>'TRA_Inv EU28'!AU229-'TRA_Inv UK'!AU229</f>
        <v>74.46033923081383</v>
      </c>
      <c r="AV229" s="68">
        <f>'TRA_Inv EU28'!AV229-'TRA_Inv UK'!AV229</f>
        <v>66.21918640366539</v>
      </c>
      <c r="AW229" s="68">
        <f>'TRA_Inv EU28'!AW229-'TRA_Inv UK'!AW229</f>
        <v>63.036305880348429</v>
      </c>
      <c r="AX229" s="68">
        <f>'TRA_Inv EU28'!AX229-'TRA_Inv UK'!AX229</f>
        <v>64.97534067265245</v>
      </c>
      <c r="AY229" s="68">
        <f>'TRA_Inv EU28'!AY229-'TRA_Inv UK'!AY229</f>
        <v>68.488984884267907</v>
      </c>
      <c r="AZ229" s="68">
        <f>'TRA_Inv EU28'!AZ229-'TRA_Inv UK'!AZ229</f>
        <v>63.812006368834709</v>
      </c>
    </row>
    <row r="230" spans="1:52" x14ac:dyDescent="0.35">
      <c r="A230" s="75" t="s">
        <v>906</v>
      </c>
      <c r="B230" s="70"/>
      <c r="C230" s="70">
        <f>'TRA_Inv EU28'!C230-'TRA_Inv UK'!C230</f>
        <v>10.09456565770707</v>
      </c>
      <c r="D230" s="70">
        <f>'TRA_Inv EU28'!D230-'TRA_Inv UK'!D230</f>
        <v>11.388333579333182</v>
      </c>
      <c r="E230" s="70">
        <f>'TRA_Inv EU28'!E230-'TRA_Inv UK'!E230</f>
        <v>71.465138476810466</v>
      </c>
      <c r="F230" s="70">
        <f>'TRA_Inv EU28'!F230-'TRA_Inv UK'!F230</f>
        <v>10.756389263744948</v>
      </c>
      <c r="G230" s="70">
        <f>'TRA_Inv EU28'!G230-'TRA_Inv UK'!G230</f>
        <v>52.886888184106638</v>
      </c>
      <c r="H230" s="70">
        <f>'TRA_Inv EU28'!H230-'TRA_Inv UK'!H230</f>
        <v>7.7353292533481941</v>
      </c>
      <c r="I230" s="70">
        <f>'TRA_Inv EU28'!I230-'TRA_Inv UK'!I230</f>
        <v>12.930714368831007</v>
      </c>
      <c r="J230" s="70">
        <f>'TRA_Inv EU28'!J230-'TRA_Inv UK'!J230</f>
        <v>17.172376286227333</v>
      </c>
      <c r="K230" s="70">
        <f>'TRA_Inv EU28'!K230-'TRA_Inv UK'!K230</f>
        <v>3.7259728541712036</v>
      </c>
      <c r="L230" s="70">
        <f>'TRA_Inv EU28'!L230-'TRA_Inv UK'!L230</f>
        <v>22.857172620836884</v>
      </c>
      <c r="M230" s="70">
        <f>'TRA_Inv EU28'!M230-'TRA_Inv UK'!M230</f>
        <v>6.2353291181455859</v>
      </c>
      <c r="N230" s="70">
        <f>'TRA_Inv EU28'!N230-'TRA_Inv UK'!N230</f>
        <v>1.5514816382820573</v>
      </c>
      <c r="O230" s="70">
        <f>'TRA_Inv EU28'!O230-'TRA_Inv UK'!O230</f>
        <v>1.9223035725303177</v>
      </c>
      <c r="P230" s="70">
        <f>'TRA_Inv EU28'!P230-'TRA_Inv UK'!P230</f>
        <v>9.8981299353430785</v>
      </c>
      <c r="Q230" s="70">
        <f>'TRA_Inv EU28'!Q230-'TRA_Inv UK'!Q230</f>
        <v>64.497069184003522</v>
      </c>
      <c r="R230" s="70">
        <f>'TRA_Inv EU28'!R230-'TRA_Inv UK'!R230</f>
        <v>54.419861135300167</v>
      </c>
      <c r="S230" s="70">
        <f>'TRA_Inv EU28'!S230-'TRA_Inv UK'!S230</f>
        <v>62.176168002758665</v>
      </c>
      <c r="T230" s="70">
        <f>'TRA_Inv EU28'!T230-'TRA_Inv UK'!T230</f>
        <v>62.388098577382657</v>
      </c>
      <c r="U230" s="70">
        <f>'TRA_Inv EU28'!U230-'TRA_Inv UK'!U230</f>
        <v>61.867426343017939</v>
      </c>
      <c r="V230" s="70">
        <f>'TRA_Inv EU28'!V230-'TRA_Inv UK'!V230</f>
        <v>63.035464180286027</v>
      </c>
      <c r="W230" s="70">
        <f>'TRA_Inv EU28'!W230-'TRA_Inv UK'!W230</f>
        <v>63.026415282815172</v>
      </c>
      <c r="X230" s="70">
        <f>'TRA_Inv EU28'!X230-'TRA_Inv UK'!X230</f>
        <v>61.319162156940003</v>
      </c>
      <c r="Y230" s="70">
        <f>'TRA_Inv EU28'!Y230-'TRA_Inv UK'!Y230</f>
        <v>63.61725229230678</v>
      </c>
      <c r="Z230" s="70">
        <f>'TRA_Inv EU28'!Z230-'TRA_Inv UK'!Z230</f>
        <v>59.103597656153966</v>
      </c>
      <c r="AA230" s="70">
        <f>'TRA_Inv EU28'!AA230-'TRA_Inv UK'!AA230</f>
        <v>57.775329035544281</v>
      </c>
      <c r="AB230" s="70">
        <f>'TRA_Inv EU28'!AB230-'TRA_Inv UK'!AB230</f>
        <v>59.062400717951967</v>
      </c>
      <c r="AC230" s="70">
        <f>'TRA_Inv EU28'!AC230-'TRA_Inv UK'!AC230</f>
        <v>60.630172917161424</v>
      </c>
      <c r="AD230" s="70">
        <f>'TRA_Inv EU28'!AD230-'TRA_Inv UK'!AD230</f>
        <v>58.325353880819691</v>
      </c>
      <c r="AE230" s="70">
        <f>'TRA_Inv EU28'!AE230-'TRA_Inv UK'!AE230</f>
        <v>59.018469252374103</v>
      </c>
      <c r="AF230" s="70">
        <f>'TRA_Inv EU28'!AF230-'TRA_Inv UK'!AF230</f>
        <v>58.599116948354187</v>
      </c>
      <c r="AG230" s="70">
        <f>'TRA_Inv EU28'!AG230-'TRA_Inv UK'!AG230</f>
        <v>59.080152288747961</v>
      </c>
      <c r="AH230" s="70">
        <f>'TRA_Inv EU28'!AH230-'TRA_Inv UK'!AH230</f>
        <v>58.765505708997921</v>
      </c>
      <c r="AI230" s="70">
        <f>'TRA_Inv EU28'!AI230-'TRA_Inv UK'!AI230</f>
        <v>55.207275013287273</v>
      </c>
      <c r="AJ230" s="70">
        <f>'TRA_Inv EU28'!AJ230-'TRA_Inv UK'!AJ230</f>
        <v>55.465628430545671</v>
      </c>
      <c r="AK230" s="70">
        <f>'TRA_Inv EU28'!AK230-'TRA_Inv UK'!AK230</f>
        <v>55.492019750548316</v>
      </c>
      <c r="AL230" s="70">
        <f>'TRA_Inv EU28'!AL230-'TRA_Inv UK'!AL230</f>
        <v>56.640560000902639</v>
      </c>
      <c r="AM230" s="70">
        <f>'TRA_Inv EU28'!AM230-'TRA_Inv UK'!AM230</f>
        <v>57.974485231800244</v>
      </c>
      <c r="AN230" s="70">
        <f>'TRA_Inv EU28'!AN230-'TRA_Inv UK'!AN230</f>
        <v>107.73813015724114</v>
      </c>
      <c r="AO230" s="70">
        <f>'TRA_Inv EU28'!AO230-'TRA_Inv UK'!AO230</f>
        <v>54.563242427868296</v>
      </c>
      <c r="AP230" s="70">
        <f>'TRA_Inv EU28'!AP230-'TRA_Inv UK'!AP230</f>
        <v>58.965307392608921</v>
      </c>
      <c r="AQ230" s="70">
        <f>'TRA_Inv EU28'!AQ230-'TRA_Inv UK'!AQ230</f>
        <v>60.592463444788841</v>
      </c>
      <c r="AR230" s="70">
        <f>'TRA_Inv EU28'!AR230-'TRA_Inv UK'!AR230</f>
        <v>60.16352194763568</v>
      </c>
      <c r="AS230" s="70">
        <f>'TRA_Inv EU28'!AS230-'TRA_Inv UK'!AS230</f>
        <v>66.975619278807486</v>
      </c>
      <c r="AT230" s="70">
        <f>'TRA_Inv EU28'!AT230-'TRA_Inv UK'!AT230</f>
        <v>64.949246302626946</v>
      </c>
      <c r="AU230" s="70">
        <f>'TRA_Inv EU28'!AU230-'TRA_Inv UK'!AU230</f>
        <v>74.415587886894357</v>
      </c>
      <c r="AV230" s="70">
        <f>'TRA_Inv EU28'!AV230-'TRA_Inv UK'!AV230</f>
        <v>66.174732231903945</v>
      </c>
      <c r="AW230" s="70">
        <f>'TRA_Inv EU28'!AW230-'TRA_Inv UK'!AW230</f>
        <v>62.98875428670253</v>
      </c>
      <c r="AX230" s="70">
        <f>'TRA_Inv EU28'!AX230-'TRA_Inv UK'!AX230</f>
        <v>64.919668364058069</v>
      </c>
      <c r="AY230" s="70">
        <f>'TRA_Inv EU28'!AY230-'TRA_Inv UK'!AY230</f>
        <v>68.422041778465442</v>
      </c>
      <c r="AZ230" s="70">
        <f>'TRA_Inv EU28'!AZ230-'TRA_Inv UK'!AZ230</f>
        <v>63.73995452561315</v>
      </c>
    </row>
    <row r="231" spans="1:52" x14ac:dyDescent="0.35">
      <c r="A231" s="75" t="s">
        <v>907</v>
      </c>
      <c r="B231" s="70"/>
      <c r="C231" s="70">
        <f>'TRA_Inv EU28'!C231-'TRA_Inv UK'!C231</f>
        <v>0</v>
      </c>
      <c r="D231" s="70">
        <f>'TRA_Inv EU28'!D231-'TRA_Inv UK'!D231</f>
        <v>0</v>
      </c>
      <c r="E231" s="70">
        <f>'TRA_Inv EU28'!E231-'TRA_Inv UK'!E231</f>
        <v>0</v>
      </c>
      <c r="F231" s="70">
        <f>'TRA_Inv EU28'!F231-'TRA_Inv UK'!F231</f>
        <v>0</v>
      </c>
      <c r="G231" s="70">
        <f>'TRA_Inv EU28'!G231-'TRA_Inv UK'!G231</f>
        <v>0</v>
      </c>
      <c r="H231" s="70">
        <f>'TRA_Inv EU28'!H231-'TRA_Inv UK'!H231</f>
        <v>0</v>
      </c>
      <c r="I231" s="70">
        <f>'TRA_Inv EU28'!I231-'TRA_Inv UK'!I231</f>
        <v>0</v>
      </c>
      <c r="J231" s="70">
        <f>'TRA_Inv EU28'!J231-'TRA_Inv UK'!J231</f>
        <v>0</v>
      </c>
      <c r="K231" s="70">
        <f>'TRA_Inv EU28'!K231-'TRA_Inv UK'!K231</f>
        <v>0</v>
      </c>
      <c r="L231" s="70">
        <f>'TRA_Inv EU28'!L231-'TRA_Inv UK'!L231</f>
        <v>0</v>
      </c>
      <c r="M231" s="70">
        <f>'TRA_Inv EU28'!M231-'TRA_Inv UK'!M231</f>
        <v>0</v>
      </c>
      <c r="N231" s="70">
        <f>'TRA_Inv EU28'!N231-'TRA_Inv UK'!N231</f>
        <v>0</v>
      </c>
      <c r="O231" s="70">
        <f>'TRA_Inv EU28'!O231-'TRA_Inv UK'!O231</f>
        <v>0</v>
      </c>
      <c r="P231" s="70">
        <f>'TRA_Inv EU28'!P231-'TRA_Inv UK'!P231</f>
        <v>0</v>
      </c>
      <c r="Q231" s="70">
        <f>'TRA_Inv EU28'!Q231-'TRA_Inv UK'!Q231</f>
        <v>0</v>
      </c>
      <c r="R231" s="70">
        <f>'TRA_Inv EU28'!R231-'TRA_Inv UK'!R231</f>
        <v>1.3500897295771112E-2</v>
      </c>
      <c r="S231" s="70">
        <f>'TRA_Inv EU28'!S231-'TRA_Inv UK'!S231</f>
        <v>1.6079193258479986E-2</v>
      </c>
      <c r="T231" s="70">
        <f>'TRA_Inv EU28'!T231-'TRA_Inv UK'!T231</f>
        <v>1.6504192235883185E-2</v>
      </c>
      <c r="U231" s="70">
        <f>'TRA_Inv EU28'!U231-'TRA_Inv UK'!U231</f>
        <v>1.6764687050605454E-2</v>
      </c>
      <c r="V231" s="70">
        <f>'TRA_Inv EU28'!V231-'TRA_Inv UK'!V231</f>
        <v>1.7384595865801246E-2</v>
      </c>
      <c r="W231" s="70">
        <f>'TRA_Inv EU28'!W231-'TRA_Inv UK'!W231</f>
        <v>1.7551145007955547E-2</v>
      </c>
      <c r="X231" s="70">
        <f>'TRA_Inv EU28'!X231-'TRA_Inv UK'!X231</f>
        <v>1.7282547649709958E-2</v>
      </c>
      <c r="Y231" s="70">
        <f>'TRA_Inv EU28'!Y231-'TRA_Inv UK'!Y231</f>
        <v>1.808446883905496E-2</v>
      </c>
      <c r="Z231" s="70">
        <f>'TRA_Inv EU28'!Z231-'TRA_Inv UK'!Z231</f>
        <v>1.6879363781353619E-2</v>
      </c>
      <c r="AA231" s="70">
        <f>'TRA_Inv EU28'!AA231-'TRA_Inv UK'!AA231</f>
        <v>1.6773624886084994E-2</v>
      </c>
      <c r="AB231" s="70">
        <f>'TRA_Inv EU28'!AB231-'TRA_Inv UK'!AB231</f>
        <v>1.7313900712305742E-2</v>
      </c>
      <c r="AC231" s="70">
        <f>'TRA_Inv EU28'!AC231-'TRA_Inv UK'!AC231</f>
        <v>1.8002752201196764E-2</v>
      </c>
      <c r="AD231" s="70">
        <f>'TRA_Inv EU28'!AD231-'TRA_Inv UK'!AD231</f>
        <v>1.7565954530306141E-2</v>
      </c>
      <c r="AE231" s="70">
        <f>'TRA_Inv EU28'!AE231-'TRA_Inv UK'!AE231</f>
        <v>1.8003365922206103E-2</v>
      </c>
      <c r="AF231" s="70">
        <f>'TRA_Inv EU28'!AF231-'TRA_Inv UK'!AF231</f>
        <v>1.8143006962284561E-2</v>
      </c>
      <c r="AG231" s="70">
        <f>'TRA_Inv EU28'!AG231-'TRA_Inv UK'!AG231</f>
        <v>1.8759699933961354E-2</v>
      </c>
      <c r="AH231" s="70">
        <f>'TRA_Inv EU28'!AH231-'TRA_Inv UK'!AH231</f>
        <v>1.8915641950354643E-2</v>
      </c>
      <c r="AI231" s="70">
        <f>'TRA_Inv EU28'!AI231-'TRA_Inv UK'!AI231</f>
        <v>1.8140559854248946E-2</v>
      </c>
      <c r="AJ231" s="70">
        <f>'TRA_Inv EU28'!AJ231-'TRA_Inv UK'!AJ231</f>
        <v>1.8549530473400404E-2</v>
      </c>
      <c r="AK231" s="70">
        <f>'TRA_Inv EU28'!AK231-'TRA_Inv UK'!AK231</f>
        <v>1.9036107160673565E-2</v>
      </c>
      <c r="AL231" s="70">
        <f>'TRA_Inv EU28'!AL231-'TRA_Inv UK'!AL231</f>
        <v>1.9803772185432115E-2</v>
      </c>
      <c r="AM231" s="70">
        <f>'TRA_Inv EU28'!AM231-'TRA_Inv UK'!AM231</f>
        <v>2.1085227804671477E-2</v>
      </c>
      <c r="AN231" s="70">
        <f>'TRA_Inv EU28'!AN231-'TRA_Inv UK'!AN231</f>
        <v>4.0574843001184836E-2</v>
      </c>
      <c r="AO231" s="70">
        <f>'TRA_Inv EU28'!AO231-'TRA_Inv UK'!AO231</f>
        <v>2.133302381733496E-2</v>
      </c>
      <c r="AP231" s="70">
        <f>'TRA_Inv EU28'!AP231-'TRA_Inv UK'!AP231</f>
        <v>2.4351285888865214E-2</v>
      </c>
      <c r="AQ231" s="70">
        <f>'TRA_Inv EU28'!AQ231-'TRA_Inv UK'!AQ231</f>
        <v>2.6004020045850625E-2</v>
      </c>
      <c r="AR231" s="70">
        <f>'TRA_Inv EU28'!AR231-'TRA_Inv UK'!AR231</f>
        <v>2.6812597915037532E-2</v>
      </c>
      <c r="AS231" s="70">
        <f>'TRA_Inv EU28'!AS231-'TRA_Inv UK'!AS231</f>
        <v>3.1651785412154319E-2</v>
      </c>
      <c r="AT231" s="70">
        <f>'TRA_Inv EU28'!AT231-'TRA_Inv UK'!AT231</f>
        <v>3.2616801895364256E-2</v>
      </c>
      <c r="AU231" s="70">
        <f>'TRA_Inv EU28'!AU231-'TRA_Inv UK'!AU231</f>
        <v>3.9971917485113168E-2</v>
      </c>
      <c r="AV231" s="70">
        <f>'TRA_Inv EU28'!AV231-'TRA_Inv UK'!AV231</f>
        <v>3.8294653992304938E-2</v>
      </c>
      <c r="AW231" s="70">
        <f>'TRA_Inv EU28'!AW231-'TRA_Inv UK'!AW231</f>
        <v>3.9275549984381847E-2</v>
      </c>
      <c r="AX231" s="70">
        <f>'TRA_Inv EU28'!AX231-'TRA_Inv UK'!AX231</f>
        <v>4.3904599043718059E-2</v>
      </c>
      <c r="AY231" s="70">
        <f>'TRA_Inv EU28'!AY231-'TRA_Inv UK'!AY231</f>
        <v>5.0238422005264738E-2</v>
      </c>
      <c r="AZ231" s="70">
        <f>'TRA_Inv EU28'!AZ231-'TRA_Inv UK'!AZ231</f>
        <v>5.1411508427221794E-2</v>
      </c>
    </row>
    <row r="232" spans="1:52" x14ac:dyDescent="0.35">
      <c r="A232" s="75" t="s">
        <v>898</v>
      </c>
      <c r="B232" s="70"/>
      <c r="C232" s="70">
        <f>'TRA_Inv EU28'!C232-'TRA_Inv UK'!C232</f>
        <v>0</v>
      </c>
      <c r="D232" s="70">
        <f>'TRA_Inv EU28'!D232-'TRA_Inv UK'!D232</f>
        <v>0</v>
      </c>
      <c r="E232" s="70">
        <f>'TRA_Inv EU28'!E232-'TRA_Inv UK'!E232</f>
        <v>0</v>
      </c>
      <c r="F232" s="70">
        <f>'TRA_Inv EU28'!F232-'TRA_Inv UK'!F232</f>
        <v>0</v>
      </c>
      <c r="G232" s="70">
        <f>'TRA_Inv EU28'!G232-'TRA_Inv UK'!G232</f>
        <v>0</v>
      </c>
      <c r="H232" s="70">
        <f>'TRA_Inv EU28'!H232-'TRA_Inv UK'!H232</f>
        <v>0</v>
      </c>
      <c r="I232" s="70">
        <f>'TRA_Inv EU28'!I232-'TRA_Inv UK'!I232</f>
        <v>0</v>
      </c>
      <c r="J232" s="70">
        <f>'TRA_Inv EU28'!J232-'TRA_Inv UK'!J232</f>
        <v>0</v>
      </c>
      <c r="K232" s="70">
        <f>'TRA_Inv EU28'!K232-'TRA_Inv UK'!K232</f>
        <v>0</v>
      </c>
      <c r="L232" s="70">
        <f>'TRA_Inv EU28'!L232-'TRA_Inv UK'!L232</f>
        <v>0</v>
      </c>
      <c r="M232" s="70">
        <f>'TRA_Inv EU28'!M232-'TRA_Inv UK'!M232</f>
        <v>0</v>
      </c>
      <c r="N232" s="70">
        <f>'TRA_Inv EU28'!N232-'TRA_Inv UK'!N232</f>
        <v>0</v>
      </c>
      <c r="O232" s="70">
        <f>'TRA_Inv EU28'!O232-'TRA_Inv UK'!O232</f>
        <v>0</v>
      </c>
      <c r="P232" s="70">
        <f>'TRA_Inv EU28'!P232-'TRA_Inv UK'!P232</f>
        <v>0</v>
      </c>
      <c r="Q232" s="70">
        <f>'TRA_Inv EU28'!Q232-'TRA_Inv UK'!Q232</f>
        <v>0</v>
      </c>
      <c r="R232" s="70">
        <f>'TRA_Inv EU28'!R232-'TRA_Inv UK'!R232</f>
        <v>5.303440753680989E-10</v>
      </c>
      <c r="S232" s="70">
        <f>'TRA_Inv EU28'!S232-'TRA_Inv UK'!S232</f>
        <v>1.1302160244744457E-9</v>
      </c>
      <c r="T232" s="70">
        <f>'TRA_Inv EU28'!T232-'TRA_Inv UK'!T232</f>
        <v>2.0673219406299127E-9</v>
      </c>
      <c r="U232" s="70">
        <f>'TRA_Inv EU28'!U232-'TRA_Inv UK'!U232</f>
        <v>3.7356298714772134E-9</v>
      </c>
      <c r="V232" s="70">
        <f>'TRA_Inv EU28'!V232-'TRA_Inv UK'!V232</f>
        <v>6.8828734997599825E-9</v>
      </c>
      <c r="W232" s="70">
        <f>'TRA_Inv EU28'!W232-'TRA_Inv UK'!W232</f>
        <v>1.2347666665057903E-8</v>
      </c>
      <c r="X232" s="70">
        <f>'TRA_Inv EU28'!X232-'TRA_Inv UK'!X232</f>
        <v>2.1533794009090202E-8</v>
      </c>
      <c r="Y232" s="70">
        <f>'TRA_Inv EU28'!Y232-'TRA_Inv UK'!Y232</f>
        <v>3.9852263436800895E-8</v>
      </c>
      <c r="Z232" s="70">
        <f>'TRA_Inv EU28'!Z232-'TRA_Inv UK'!Z232</f>
        <v>6.5748414422818989E-8</v>
      </c>
      <c r="AA232" s="70">
        <f>'TRA_Inv EU28'!AA232-'TRA_Inv UK'!AA232</f>
        <v>1.15093013336724E-7</v>
      </c>
      <c r="AB232" s="70">
        <f>'TRA_Inv EU28'!AB232-'TRA_Inv UK'!AB232</f>
        <v>2.0877069087443377E-7</v>
      </c>
      <c r="AC232" s="70">
        <f>'TRA_Inv EU28'!AC232-'TRA_Inv UK'!AC232</f>
        <v>3.8159095746087703E-7</v>
      </c>
      <c r="AD232" s="70">
        <f>'TRA_Inv EU28'!AD232-'TRA_Inv UK'!AD232</f>
        <v>6.4980650555258894E-7</v>
      </c>
      <c r="AE232" s="70">
        <f>'TRA_Inv EU28'!AE232-'TRA_Inv UK'!AE232</f>
        <v>1.1656218909875778E-6</v>
      </c>
      <c r="AF232" s="70">
        <f>'TRA_Inv EU28'!AF232-'TRA_Inv UK'!AF232</f>
        <v>2.0356691634205327E-6</v>
      </c>
      <c r="AG232" s="70">
        <f>'TRA_Inv EU28'!AG232-'TRA_Inv UK'!AG232</f>
        <v>3.6423170197182656E-6</v>
      </c>
      <c r="AH232" s="70">
        <f>'TRA_Inv EU28'!AH232-'TRA_Inv UK'!AH232</f>
        <v>6.285787805483675E-6</v>
      </c>
      <c r="AI232" s="70">
        <f>'TRA_Inv EU28'!AI232-'TRA_Inv UK'!AI232</f>
        <v>1.0321573506719596E-5</v>
      </c>
      <c r="AJ232" s="70">
        <f>'TRA_Inv EU28'!AJ232-'TRA_Inv UK'!AJ232</f>
        <v>1.7854721770382115E-5</v>
      </c>
      <c r="AK232" s="70">
        <f>'TRA_Inv EU28'!AK232-'TRA_Inv UK'!AK232</f>
        <v>3.0746575215011209E-5</v>
      </c>
      <c r="AL232" s="70">
        <f>'TRA_Inv EU28'!AL232-'TRA_Inv UK'!AL232</f>
        <v>5.3217510437894001E-5</v>
      </c>
      <c r="AM232" s="70">
        <f>'TRA_Inv EU28'!AM232-'TRA_Inv UK'!AM232</f>
        <v>9.3269806949893819E-5</v>
      </c>
      <c r="AN232" s="70">
        <f>'TRA_Inv EU28'!AN232-'TRA_Inv UK'!AN232</f>
        <v>2.891044310216294E-4</v>
      </c>
      <c r="AO232" s="70">
        <f>'TRA_Inv EU28'!AO232-'TRA_Inv UK'!AO232</f>
        <v>2.4455958025132186E-4</v>
      </c>
      <c r="AP232" s="70">
        <f>'TRA_Inv EU28'!AP232-'TRA_Inv UK'!AP232</f>
        <v>4.370164932043222E-4</v>
      </c>
      <c r="AQ232" s="70">
        <f>'TRA_Inv EU28'!AQ232-'TRA_Inv UK'!AQ232</f>
        <v>7.1700568062146679E-4</v>
      </c>
      <c r="AR232" s="70">
        <f>'TRA_Inv EU28'!AR232-'TRA_Inv UK'!AR232</f>
        <v>1.1039565411042507E-3</v>
      </c>
      <c r="AS232" s="70">
        <f>'TRA_Inv EU28'!AS232-'TRA_Inv UK'!AS232</f>
        <v>1.9130101404263727E-3</v>
      </c>
      <c r="AT232" s="70">
        <f>'TRA_Inv EU28'!AT232-'TRA_Inv UK'!AT232</f>
        <v>2.811692605077624E-3</v>
      </c>
      <c r="AU232" s="70">
        <f>'TRA_Inv EU28'!AU232-'TRA_Inv UK'!AU232</f>
        <v>4.7794264343694708E-3</v>
      </c>
      <c r="AV232" s="70">
        <f>'TRA_Inv EU28'!AV232-'TRA_Inv UK'!AV232</f>
        <v>6.159517769151566E-3</v>
      </c>
      <c r="AW232" s="70">
        <f>'TRA_Inv EU28'!AW232-'TRA_Inv UK'!AW232</f>
        <v>8.2760436615198357E-3</v>
      </c>
      <c r="AX232" s="70">
        <f>'TRA_Inv EU28'!AX232-'TRA_Inv UK'!AX232</f>
        <v>1.1767709550670885E-2</v>
      </c>
      <c r="AY232" s="70">
        <f>'TRA_Inv EU28'!AY232-'TRA_Inv UK'!AY232</f>
        <v>1.6704683797200713E-2</v>
      </c>
      <c r="AZ232" s="70">
        <f>'TRA_Inv EU28'!AZ232-'TRA_Inv UK'!AZ232</f>
        <v>2.0640334794338286E-2</v>
      </c>
    </row>
    <row r="233" spans="1:52" x14ac:dyDescent="0.35">
      <c r="A233" s="75" t="s">
        <v>908</v>
      </c>
      <c r="B233" s="70"/>
      <c r="C233" s="70">
        <f>'TRA_Inv EU28'!C233-'TRA_Inv UK'!C233</f>
        <v>0</v>
      </c>
      <c r="D233" s="70">
        <f>'TRA_Inv EU28'!D233-'TRA_Inv UK'!D233</f>
        <v>0</v>
      </c>
      <c r="E233" s="70">
        <f>'TRA_Inv EU28'!E233-'TRA_Inv UK'!E233</f>
        <v>0</v>
      </c>
      <c r="F233" s="70">
        <f>'TRA_Inv EU28'!F233-'TRA_Inv UK'!F233</f>
        <v>0</v>
      </c>
      <c r="G233" s="70">
        <f>'TRA_Inv EU28'!G233-'TRA_Inv UK'!G233</f>
        <v>0</v>
      </c>
      <c r="H233" s="70">
        <f>'TRA_Inv EU28'!H233-'TRA_Inv UK'!H233</f>
        <v>0</v>
      </c>
      <c r="I233" s="70">
        <f>'TRA_Inv EU28'!I233-'TRA_Inv UK'!I233</f>
        <v>0</v>
      </c>
      <c r="J233" s="70">
        <f>'TRA_Inv EU28'!J233-'TRA_Inv UK'!J233</f>
        <v>0</v>
      </c>
      <c r="K233" s="70">
        <f>'TRA_Inv EU28'!K233-'TRA_Inv UK'!K233</f>
        <v>0</v>
      </c>
      <c r="L233" s="70">
        <f>'TRA_Inv EU28'!L233-'TRA_Inv UK'!L233</f>
        <v>0</v>
      </c>
      <c r="M233" s="70">
        <f>'TRA_Inv EU28'!M233-'TRA_Inv UK'!M233</f>
        <v>0</v>
      </c>
      <c r="N233" s="70">
        <f>'TRA_Inv EU28'!N233-'TRA_Inv UK'!N233</f>
        <v>0</v>
      </c>
      <c r="O233" s="70">
        <f>'TRA_Inv EU28'!O233-'TRA_Inv UK'!O233</f>
        <v>0</v>
      </c>
      <c r="P233" s="70">
        <f>'TRA_Inv EU28'!P233-'TRA_Inv UK'!P233</f>
        <v>0</v>
      </c>
      <c r="Q233" s="70">
        <f>'TRA_Inv EU28'!Q233-'TRA_Inv UK'!Q233</f>
        <v>0</v>
      </c>
      <c r="R233" s="70">
        <f>'TRA_Inv EU28'!R233-'TRA_Inv UK'!R233</f>
        <v>0</v>
      </c>
      <c r="S233" s="70">
        <f>'TRA_Inv EU28'!S233-'TRA_Inv UK'!S233</f>
        <v>0</v>
      </c>
      <c r="T233" s="70">
        <f>'TRA_Inv EU28'!T233-'TRA_Inv UK'!T233</f>
        <v>0</v>
      </c>
      <c r="U233" s="70">
        <f>'TRA_Inv EU28'!U233-'TRA_Inv UK'!U233</f>
        <v>0</v>
      </c>
      <c r="V233" s="70">
        <f>'TRA_Inv EU28'!V233-'TRA_Inv UK'!V233</f>
        <v>0</v>
      </c>
      <c r="W233" s="70">
        <f>'TRA_Inv EU28'!W233-'TRA_Inv UK'!W233</f>
        <v>0</v>
      </c>
      <c r="X233" s="70">
        <f>'TRA_Inv EU28'!X233-'TRA_Inv UK'!X233</f>
        <v>0</v>
      </c>
      <c r="Y233" s="70">
        <f>'TRA_Inv EU28'!Y233-'TRA_Inv UK'!Y233</f>
        <v>0</v>
      </c>
      <c r="Z233" s="70">
        <f>'TRA_Inv EU28'!Z233-'TRA_Inv UK'!Z233</f>
        <v>0</v>
      </c>
      <c r="AA233" s="70">
        <f>'TRA_Inv EU28'!AA233-'TRA_Inv UK'!AA233</f>
        <v>0</v>
      </c>
      <c r="AB233" s="70">
        <f>'TRA_Inv EU28'!AB233-'TRA_Inv UK'!AB233</f>
        <v>0</v>
      </c>
      <c r="AC233" s="70">
        <f>'TRA_Inv EU28'!AC233-'TRA_Inv UK'!AC233</f>
        <v>0</v>
      </c>
      <c r="AD233" s="70">
        <f>'TRA_Inv EU28'!AD233-'TRA_Inv UK'!AD233</f>
        <v>0</v>
      </c>
      <c r="AE233" s="70">
        <f>'TRA_Inv EU28'!AE233-'TRA_Inv UK'!AE233</f>
        <v>0</v>
      </c>
      <c r="AF233" s="70">
        <f>'TRA_Inv EU28'!AF233-'TRA_Inv UK'!AF233</f>
        <v>0</v>
      </c>
      <c r="AG233" s="70">
        <f>'TRA_Inv EU28'!AG233-'TRA_Inv UK'!AG233</f>
        <v>0</v>
      </c>
      <c r="AH233" s="70">
        <f>'TRA_Inv EU28'!AH233-'TRA_Inv UK'!AH233</f>
        <v>0</v>
      </c>
      <c r="AI233" s="70">
        <f>'TRA_Inv EU28'!AI233-'TRA_Inv UK'!AI233</f>
        <v>0</v>
      </c>
      <c r="AJ233" s="70">
        <f>'TRA_Inv EU28'!AJ233-'TRA_Inv UK'!AJ233</f>
        <v>0</v>
      </c>
      <c r="AK233" s="70">
        <f>'TRA_Inv EU28'!AK233-'TRA_Inv UK'!AK233</f>
        <v>0</v>
      </c>
      <c r="AL233" s="70">
        <f>'TRA_Inv EU28'!AL233-'TRA_Inv UK'!AL233</f>
        <v>0</v>
      </c>
      <c r="AM233" s="70">
        <f>'TRA_Inv EU28'!AM233-'TRA_Inv UK'!AM233</f>
        <v>0</v>
      </c>
      <c r="AN233" s="70">
        <f>'TRA_Inv EU28'!AN233-'TRA_Inv UK'!AN233</f>
        <v>0</v>
      </c>
      <c r="AO233" s="70">
        <f>'TRA_Inv EU28'!AO233-'TRA_Inv UK'!AO233</f>
        <v>0</v>
      </c>
      <c r="AP233" s="70">
        <f>'TRA_Inv EU28'!AP233-'TRA_Inv UK'!AP233</f>
        <v>0</v>
      </c>
      <c r="AQ233" s="70">
        <f>'TRA_Inv EU28'!AQ233-'TRA_Inv UK'!AQ233</f>
        <v>0</v>
      </c>
      <c r="AR233" s="70">
        <f>'TRA_Inv EU28'!AR233-'TRA_Inv UK'!AR233</f>
        <v>0</v>
      </c>
      <c r="AS233" s="70">
        <f>'TRA_Inv EU28'!AS233-'TRA_Inv UK'!AS233</f>
        <v>0</v>
      </c>
      <c r="AT233" s="70">
        <f>'TRA_Inv EU28'!AT233-'TRA_Inv UK'!AT233</f>
        <v>0</v>
      </c>
      <c r="AU233" s="70">
        <f>'TRA_Inv EU28'!AU233-'TRA_Inv UK'!AU233</f>
        <v>0</v>
      </c>
      <c r="AV233" s="70">
        <f>'TRA_Inv EU28'!AV233-'TRA_Inv UK'!AV233</f>
        <v>0</v>
      </c>
      <c r="AW233" s="70">
        <f>'TRA_Inv EU28'!AW233-'TRA_Inv UK'!AW233</f>
        <v>0</v>
      </c>
      <c r="AX233" s="70">
        <f>'TRA_Inv EU28'!AX233-'TRA_Inv UK'!AX233</f>
        <v>0</v>
      </c>
      <c r="AY233" s="70">
        <f>'TRA_Inv EU28'!AY233-'TRA_Inv UK'!AY233</f>
        <v>0</v>
      </c>
      <c r="AZ233" s="70">
        <f>'TRA_Inv EU28'!AZ233-'TRA_Inv UK'!AZ233</f>
        <v>0</v>
      </c>
    </row>
    <row r="234" spans="1:52" x14ac:dyDescent="0.35">
      <c r="A234" s="75" t="s">
        <v>909</v>
      </c>
      <c r="B234" s="70"/>
      <c r="C234" s="70">
        <f>'TRA_Inv EU28'!C234-'TRA_Inv UK'!C234</f>
        <v>0</v>
      </c>
      <c r="D234" s="70">
        <f>'TRA_Inv EU28'!D234-'TRA_Inv UK'!D234</f>
        <v>0</v>
      </c>
      <c r="E234" s="70">
        <f>'TRA_Inv EU28'!E234-'TRA_Inv UK'!E234</f>
        <v>0</v>
      </c>
      <c r="F234" s="70">
        <f>'TRA_Inv EU28'!F234-'TRA_Inv UK'!F234</f>
        <v>0</v>
      </c>
      <c r="G234" s="70">
        <f>'TRA_Inv EU28'!G234-'TRA_Inv UK'!G234</f>
        <v>0</v>
      </c>
      <c r="H234" s="70">
        <f>'TRA_Inv EU28'!H234-'TRA_Inv UK'!H234</f>
        <v>0</v>
      </c>
      <c r="I234" s="70">
        <f>'TRA_Inv EU28'!I234-'TRA_Inv UK'!I234</f>
        <v>0</v>
      </c>
      <c r="J234" s="70">
        <f>'TRA_Inv EU28'!J234-'TRA_Inv UK'!J234</f>
        <v>0</v>
      </c>
      <c r="K234" s="70">
        <f>'TRA_Inv EU28'!K234-'TRA_Inv UK'!K234</f>
        <v>0</v>
      </c>
      <c r="L234" s="70">
        <f>'TRA_Inv EU28'!L234-'TRA_Inv UK'!L234</f>
        <v>0</v>
      </c>
      <c r="M234" s="70">
        <f>'TRA_Inv EU28'!M234-'TRA_Inv UK'!M234</f>
        <v>0</v>
      </c>
      <c r="N234" s="70">
        <f>'TRA_Inv EU28'!N234-'TRA_Inv UK'!N234</f>
        <v>0</v>
      </c>
      <c r="O234" s="70">
        <f>'TRA_Inv EU28'!O234-'TRA_Inv UK'!O234</f>
        <v>0</v>
      </c>
      <c r="P234" s="70">
        <f>'TRA_Inv EU28'!P234-'TRA_Inv UK'!P234</f>
        <v>0</v>
      </c>
      <c r="Q234" s="70">
        <f>'TRA_Inv EU28'!Q234-'TRA_Inv UK'!Q234</f>
        <v>0</v>
      </c>
      <c r="R234" s="70">
        <f>'TRA_Inv EU28'!R234-'TRA_Inv UK'!R234</f>
        <v>0</v>
      </c>
      <c r="S234" s="70">
        <f>'TRA_Inv EU28'!S234-'TRA_Inv UK'!S234</f>
        <v>0</v>
      </c>
      <c r="T234" s="70">
        <f>'TRA_Inv EU28'!T234-'TRA_Inv UK'!T234</f>
        <v>0</v>
      </c>
      <c r="U234" s="70">
        <f>'TRA_Inv EU28'!U234-'TRA_Inv UK'!U234</f>
        <v>0</v>
      </c>
      <c r="V234" s="70">
        <f>'TRA_Inv EU28'!V234-'TRA_Inv UK'!V234</f>
        <v>0</v>
      </c>
      <c r="W234" s="70">
        <f>'TRA_Inv EU28'!W234-'TRA_Inv UK'!W234</f>
        <v>0</v>
      </c>
      <c r="X234" s="70">
        <f>'TRA_Inv EU28'!X234-'TRA_Inv UK'!X234</f>
        <v>0</v>
      </c>
      <c r="Y234" s="70">
        <f>'TRA_Inv EU28'!Y234-'TRA_Inv UK'!Y234</f>
        <v>0</v>
      </c>
      <c r="Z234" s="70">
        <f>'TRA_Inv EU28'!Z234-'TRA_Inv UK'!Z234</f>
        <v>0</v>
      </c>
      <c r="AA234" s="70">
        <f>'TRA_Inv EU28'!AA234-'TRA_Inv UK'!AA234</f>
        <v>0</v>
      </c>
      <c r="AB234" s="70">
        <f>'TRA_Inv EU28'!AB234-'TRA_Inv UK'!AB234</f>
        <v>0</v>
      </c>
      <c r="AC234" s="70">
        <f>'TRA_Inv EU28'!AC234-'TRA_Inv UK'!AC234</f>
        <v>0</v>
      </c>
      <c r="AD234" s="70">
        <f>'TRA_Inv EU28'!AD234-'TRA_Inv UK'!AD234</f>
        <v>0</v>
      </c>
      <c r="AE234" s="70">
        <f>'TRA_Inv EU28'!AE234-'TRA_Inv UK'!AE234</f>
        <v>0</v>
      </c>
      <c r="AF234" s="70">
        <f>'TRA_Inv EU28'!AF234-'TRA_Inv UK'!AF234</f>
        <v>0</v>
      </c>
      <c r="AG234" s="70">
        <f>'TRA_Inv EU28'!AG234-'TRA_Inv UK'!AG234</f>
        <v>0</v>
      </c>
      <c r="AH234" s="70">
        <f>'TRA_Inv EU28'!AH234-'TRA_Inv UK'!AH234</f>
        <v>0</v>
      </c>
      <c r="AI234" s="70">
        <f>'TRA_Inv EU28'!AI234-'TRA_Inv UK'!AI234</f>
        <v>0</v>
      </c>
      <c r="AJ234" s="70">
        <f>'TRA_Inv EU28'!AJ234-'TRA_Inv UK'!AJ234</f>
        <v>0</v>
      </c>
      <c r="AK234" s="70">
        <f>'TRA_Inv EU28'!AK234-'TRA_Inv UK'!AK234</f>
        <v>0</v>
      </c>
      <c r="AL234" s="70">
        <f>'TRA_Inv EU28'!AL234-'TRA_Inv UK'!AL234</f>
        <v>0</v>
      </c>
      <c r="AM234" s="70">
        <f>'TRA_Inv EU28'!AM234-'TRA_Inv UK'!AM234</f>
        <v>0</v>
      </c>
      <c r="AN234" s="70">
        <f>'TRA_Inv EU28'!AN234-'TRA_Inv UK'!AN234</f>
        <v>0</v>
      </c>
      <c r="AO234" s="70">
        <f>'TRA_Inv EU28'!AO234-'TRA_Inv UK'!AO234</f>
        <v>0</v>
      </c>
      <c r="AP234" s="70">
        <f>'TRA_Inv EU28'!AP234-'TRA_Inv UK'!AP234</f>
        <v>0</v>
      </c>
      <c r="AQ234" s="70">
        <f>'TRA_Inv EU28'!AQ234-'TRA_Inv UK'!AQ234</f>
        <v>0</v>
      </c>
      <c r="AR234" s="70">
        <f>'TRA_Inv EU28'!AR234-'TRA_Inv UK'!AR234</f>
        <v>0</v>
      </c>
      <c r="AS234" s="70">
        <f>'TRA_Inv EU28'!AS234-'TRA_Inv UK'!AS234</f>
        <v>0</v>
      </c>
      <c r="AT234" s="70">
        <f>'TRA_Inv EU28'!AT234-'TRA_Inv UK'!AT234</f>
        <v>0</v>
      </c>
      <c r="AU234" s="70">
        <f>'TRA_Inv EU28'!AU234-'TRA_Inv UK'!AU234</f>
        <v>0</v>
      </c>
      <c r="AV234" s="70">
        <f>'TRA_Inv EU28'!AV234-'TRA_Inv UK'!AV234</f>
        <v>0</v>
      </c>
      <c r="AW234" s="70">
        <f>'TRA_Inv EU28'!AW234-'TRA_Inv UK'!AW234</f>
        <v>0</v>
      </c>
      <c r="AX234" s="70">
        <f>'TRA_Inv EU28'!AX234-'TRA_Inv UK'!AX234</f>
        <v>0</v>
      </c>
      <c r="AY234" s="70">
        <f>'TRA_Inv EU28'!AY234-'TRA_Inv UK'!AY234</f>
        <v>0</v>
      </c>
      <c r="AZ234" s="70">
        <f>'TRA_Inv EU28'!AZ234-'TRA_Inv UK'!AZ234</f>
        <v>0</v>
      </c>
    </row>
    <row r="235" spans="1:52" x14ac:dyDescent="0.35">
      <c r="A235" s="76" t="s">
        <v>910</v>
      </c>
      <c r="B235" s="55"/>
      <c r="C235" s="55">
        <f>'TRA_Inv EU28'!C235-'TRA_Inv UK'!C235</f>
        <v>0</v>
      </c>
      <c r="D235" s="55">
        <f>'TRA_Inv EU28'!D235-'TRA_Inv UK'!D235</f>
        <v>0</v>
      </c>
      <c r="E235" s="55">
        <f>'TRA_Inv EU28'!E235-'TRA_Inv UK'!E235</f>
        <v>0</v>
      </c>
      <c r="F235" s="55">
        <f>'TRA_Inv EU28'!F235-'TRA_Inv UK'!F235</f>
        <v>0</v>
      </c>
      <c r="G235" s="55">
        <f>'TRA_Inv EU28'!G235-'TRA_Inv UK'!G235</f>
        <v>0</v>
      </c>
      <c r="H235" s="55">
        <f>'TRA_Inv EU28'!H235-'TRA_Inv UK'!H235</f>
        <v>0</v>
      </c>
      <c r="I235" s="55">
        <f>'TRA_Inv EU28'!I235-'TRA_Inv UK'!I235</f>
        <v>0</v>
      </c>
      <c r="J235" s="55">
        <f>'TRA_Inv EU28'!J235-'TRA_Inv UK'!J235</f>
        <v>0</v>
      </c>
      <c r="K235" s="55">
        <f>'TRA_Inv EU28'!K235-'TRA_Inv UK'!K235</f>
        <v>0</v>
      </c>
      <c r="L235" s="55">
        <f>'TRA_Inv EU28'!L235-'TRA_Inv UK'!L235</f>
        <v>0</v>
      </c>
      <c r="M235" s="55">
        <f>'TRA_Inv EU28'!M235-'TRA_Inv UK'!M235</f>
        <v>0</v>
      </c>
      <c r="N235" s="55">
        <f>'TRA_Inv EU28'!N235-'TRA_Inv UK'!N235</f>
        <v>0</v>
      </c>
      <c r="O235" s="55">
        <f>'TRA_Inv EU28'!O235-'TRA_Inv UK'!O235</f>
        <v>0</v>
      </c>
      <c r="P235" s="55">
        <f>'TRA_Inv EU28'!P235-'TRA_Inv UK'!P235</f>
        <v>0</v>
      </c>
      <c r="Q235" s="55">
        <f>'TRA_Inv EU28'!Q235-'TRA_Inv UK'!Q235</f>
        <v>0</v>
      </c>
      <c r="R235" s="55">
        <f>'TRA_Inv EU28'!R235-'TRA_Inv UK'!R235</f>
        <v>0</v>
      </c>
      <c r="S235" s="55">
        <f>'TRA_Inv EU28'!S235-'TRA_Inv UK'!S235</f>
        <v>0</v>
      </c>
      <c r="T235" s="55">
        <f>'TRA_Inv EU28'!T235-'TRA_Inv UK'!T235</f>
        <v>0</v>
      </c>
      <c r="U235" s="55">
        <f>'TRA_Inv EU28'!U235-'TRA_Inv UK'!U235</f>
        <v>0</v>
      </c>
      <c r="V235" s="55">
        <f>'TRA_Inv EU28'!V235-'TRA_Inv UK'!V235</f>
        <v>0</v>
      </c>
      <c r="W235" s="55">
        <f>'TRA_Inv EU28'!W235-'TRA_Inv UK'!W235</f>
        <v>0</v>
      </c>
      <c r="X235" s="55">
        <f>'TRA_Inv EU28'!X235-'TRA_Inv UK'!X235</f>
        <v>0</v>
      </c>
      <c r="Y235" s="55">
        <f>'TRA_Inv EU28'!Y235-'TRA_Inv UK'!Y235</f>
        <v>0</v>
      </c>
      <c r="Z235" s="55">
        <f>'TRA_Inv EU28'!Z235-'TRA_Inv UK'!Z235</f>
        <v>0</v>
      </c>
      <c r="AA235" s="55">
        <f>'TRA_Inv EU28'!AA235-'TRA_Inv UK'!AA235</f>
        <v>0</v>
      </c>
      <c r="AB235" s="55">
        <f>'TRA_Inv EU28'!AB235-'TRA_Inv UK'!AB235</f>
        <v>0</v>
      </c>
      <c r="AC235" s="55">
        <f>'TRA_Inv EU28'!AC235-'TRA_Inv UK'!AC235</f>
        <v>0</v>
      </c>
      <c r="AD235" s="55">
        <f>'TRA_Inv EU28'!AD235-'TRA_Inv UK'!AD235</f>
        <v>0</v>
      </c>
      <c r="AE235" s="55">
        <f>'TRA_Inv EU28'!AE235-'TRA_Inv UK'!AE235</f>
        <v>0</v>
      </c>
      <c r="AF235" s="55">
        <f>'TRA_Inv EU28'!AF235-'TRA_Inv UK'!AF235</f>
        <v>0</v>
      </c>
      <c r="AG235" s="55">
        <f>'TRA_Inv EU28'!AG235-'TRA_Inv UK'!AG235</f>
        <v>0</v>
      </c>
      <c r="AH235" s="55">
        <f>'TRA_Inv EU28'!AH235-'TRA_Inv UK'!AH235</f>
        <v>0</v>
      </c>
      <c r="AI235" s="55">
        <f>'TRA_Inv EU28'!AI235-'TRA_Inv UK'!AI235</f>
        <v>0</v>
      </c>
      <c r="AJ235" s="55">
        <f>'TRA_Inv EU28'!AJ235-'TRA_Inv UK'!AJ235</f>
        <v>0</v>
      </c>
      <c r="AK235" s="55">
        <f>'TRA_Inv EU28'!AK235-'TRA_Inv UK'!AK235</f>
        <v>0</v>
      </c>
      <c r="AL235" s="55">
        <f>'TRA_Inv EU28'!AL235-'TRA_Inv UK'!AL235</f>
        <v>0</v>
      </c>
      <c r="AM235" s="55">
        <f>'TRA_Inv EU28'!AM235-'TRA_Inv UK'!AM235</f>
        <v>0</v>
      </c>
      <c r="AN235" s="55">
        <f>'TRA_Inv EU28'!AN235-'TRA_Inv UK'!AN235</f>
        <v>0</v>
      </c>
      <c r="AO235" s="55">
        <f>'TRA_Inv EU28'!AO235-'TRA_Inv UK'!AO235</f>
        <v>0</v>
      </c>
      <c r="AP235" s="55">
        <f>'TRA_Inv EU28'!AP235-'TRA_Inv UK'!AP235</f>
        <v>0</v>
      </c>
      <c r="AQ235" s="55">
        <f>'TRA_Inv EU28'!AQ235-'TRA_Inv UK'!AQ235</f>
        <v>0</v>
      </c>
      <c r="AR235" s="55">
        <f>'TRA_Inv EU28'!AR235-'TRA_Inv UK'!AR235</f>
        <v>0</v>
      </c>
      <c r="AS235" s="55">
        <f>'TRA_Inv EU28'!AS235-'TRA_Inv UK'!AS235</f>
        <v>0</v>
      </c>
      <c r="AT235" s="55">
        <f>'TRA_Inv EU28'!AT235-'TRA_Inv UK'!AT235</f>
        <v>0</v>
      </c>
      <c r="AU235" s="55">
        <f>'TRA_Inv EU28'!AU235-'TRA_Inv UK'!AU235</f>
        <v>0</v>
      </c>
      <c r="AV235" s="55">
        <f>'TRA_Inv EU28'!AV235-'TRA_Inv UK'!AV235</f>
        <v>0</v>
      </c>
      <c r="AW235" s="55">
        <f>'TRA_Inv EU28'!AW235-'TRA_Inv UK'!AW235</f>
        <v>0</v>
      </c>
      <c r="AX235" s="55">
        <f>'TRA_Inv EU28'!AX235-'TRA_Inv UK'!AX235</f>
        <v>0</v>
      </c>
      <c r="AY235" s="55">
        <f>'TRA_Inv EU28'!AY235-'TRA_Inv UK'!AY235</f>
        <v>0</v>
      </c>
      <c r="AZ235" s="55">
        <f>'TRA_Inv EU28'!AZ235-'TRA_Inv UK'!AZ235</f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/>
      <c r="C238" s="68">
        <f>'TRA_Inv EU28'!C238-'TRA_Inv UK'!C238</f>
        <v>13.512785742275039</v>
      </c>
      <c r="D238" s="68">
        <f>'TRA_Inv EU28'!D238-'TRA_Inv UK'!D238</f>
        <v>13.776181147474189</v>
      </c>
      <c r="E238" s="68">
        <f>'TRA_Inv EU28'!E238-'TRA_Inv UK'!E238</f>
        <v>4.7870763209094349</v>
      </c>
      <c r="F238" s="68">
        <f>'TRA_Inv EU28'!F238-'TRA_Inv UK'!F238</f>
        <v>16.173287044748943</v>
      </c>
      <c r="G238" s="68">
        <f>'TRA_Inv EU28'!G238-'TRA_Inv UK'!G238</f>
        <v>11.551666012567198</v>
      </c>
      <c r="H238" s="68">
        <f>'TRA_Inv EU28'!H238-'TRA_Inv UK'!H238</f>
        <v>6.7915881256349939</v>
      </c>
      <c r="I238" s="68">
        <f>'TRA_Inv EU28'!I238-'TRA_Inv UK'!I238</f>
        <v>6.9808923682100872</v>
      </c>
      <c r="J238" s="68">
        <f>'TRA_Inv EU28'!J238-'TRA_Inv UK'!J238</f>
        <v>5.2033508394710406</v>
      </c>
      <c r="K238" s="68">
        <f>'TRA_Inv EU28'!K238-'TRA_Inv UK'!K238</f>
        <v>4.4110486601394863</v>
      </c>
      <c r="L238" s="68">
        <f>'TRA_Inv EU28'!L238-'TRA_Inv UK'!L238</f>
        <v>3.9634910485830925</v>
      </c>
      <c r="M238" s="68">
        <f>'TRA_Inv EU28'!M238-'TRA_Inv UK'!M238</f>
        <v>2.1919335755515075</v>
      </c>
      <c r="N238" s="68">
        <f>'TRA_Inv EU28'!N238-'TRA_Inv UK'!N238</f>
        <v>1.3941233812426042</v>
      </c>
      <c r="O238" s="68">
        <f>'TRA_Inv EU28'!O238-'TRA_Inv UK'!O238</f>
        <v>2.3451938924000757</v>
      </c>
      <c r="P238" s="68">
        <f>'TRA_Inv EU28'!P238-'TRA_Inv UK'!P238</f>
        <v>17.251232683777715</v>
      </c>
      <c r="Q238" s="68">
        <f>'TRA_Inv EU28'!Q238-'TRA_Inv UK'!Q238</f>
        <v>0.14683102594341912</v>
      </c>
      <c r="R238" s="68">
        <f>'TRA_Inv EU28'!R238-'TRA_Inv UK'!R238</f>
        <v>17.52126346126202</v>
      </c>
      <c r="S238" s="68">
        <f>'TRA_Inv EU28'!S238-'TRA_Inv UK'!S238</f>
        <v>21.324595792098634</v>
      </c>
      <c r="T238" s="68">
        <f>'TRA_Inv EU28'!T238-'TRA_Inv UK'!T238</f>
        <v>21.886162905069209</v>
      </c>
      <c r="U238" s="68">
        <f>'TRA_Inv EU28'!U238-'TRA_Inv UK'!U238</f>
        <v>20.952812921539692</v>
      </c>
      <c r="V238" s="68">
        <f>'TRA_Inv EU28'!V238-'TRA_Inv UK'!V238</f>
        <v>22.135494382463605</v>
      </c>
      <c r="W238" s="68">
        <f>'TRA_Inv EU28'!W238-'TRA_Inv UK'!W238</f>
        <v>21.574269738743393</v>
      </c>
      <c r="X238" s="68">
        <f>'TRA_Inv EU28'!X238-'TRA_Inv UK'!X238</f>
        <v>19.097193635435072</v>
      </c>
      <c r="Y238" s="68">
        <f>'TRA_Inv EU28'!Y238-'TRA_Inv UK'!Y238</f>
        <v>20.531465953304483</v>
      </c>
      <c r="Z238" s="68">
        <f>'TRA_Inv EU28'!Z238-'TRA_Inv UK'!Z238</f>
        <v>18.245386473757073</v>
      </c>
      <c r="AA238" s="68">
        <f>'TRA_Inv EU28'!AA238-'TRA_Inv UK'!AA238</f>
        <v>18.110557333814821</v>
      </c>
      <c r="AB238" s="68">
        <f>'TRA_Inv EU28'!AB238-'TRA_Inv UK'!AB238</f>
        <v>17.129137689836782</v>
      </c>
      <c r="AC238" s="68">
        <f>'TRA_Inv EU28'!AC238-'TRA_Inv UK'!AC238</f>
        <v>18.150021709431307</v>
      </c>
      <c r="AD238" s="68">
        <f>'TRA_Inv EU28'!AD238-'TRA_Inv UK'!AD238</f>
        <v>16.174547620302963</v>
      </c>
      <c r="AE238" s="68">
        <f>'TRA_Inv EU28'!AE238-'TRA_Inv UK'!AE238</f>
        <v>17.171956981741687</v>
      </c>
      <c r="AF238" s="68">
        <f>'TRA_Inv EU28'!AF238-'TRA_Inv UK'!AF238</f>
        <v>16.123706279663161</v>
      </c>
      <c r="AG238" s="68">
        <f>'TRA_Inv EU28'!AG238-'TRA_Inv UK'!AG238</f>
        <v>16.005918259586998</v>
      </c>
      <c r="AH238" s="68">
        <f>'TRA_Inv EU28'!AH238-'TRA_Inv UK'!AH238</f>
        <v>15.951157431128696</v>
      </c>
      <c r="AI238" s="68">
        <f>'TRA_Inv EU28'!AI238-'TRA_Inv UK'!AI238</f>
        <v>15.993808762450801</v>
      </c>
      <c r="AJ238" s="68">
        <f>'TRA_Inv EU28'!AJ238-'TRA_Inv UK'!AJ238</f>
        <v>14.11665102766311</v>
      </c>
      <c r="AK238" s="68">
        <f>'TRA_Inv EU28'!AK238-'TRA_Inv UK'!AK238</f>
        <v>15.302187424021636</v>
      </c>
      <c r="AL238" s="68">
        <f>'TRA_Inv EU28'!AL238-'TRA_Inv UK'!AL238</f>
        <v>14.550372169393835</v>
      </c>
      <c r="AM238" s="68">
        <f>'TRA_Inv EU28'!AM238-'TRA_Inv UK'!AM238</f>
        <v>14.327124549199354</v>
      </c>
      <c r="AN238" s="68">
        <f>'TRA_Inv EU28'!AN238-'TRA_Inv UK'!AN238</f>
        <v>13.524783284968972</v>
      </c>
      <c r="AO238" s="68">
        <f>'TRA_Inv EU28'!AO238-'TRA_Inv UK'!AO238</f>
        <v>10.697294703961706</v>
      </c>
      <c r="AP238" s="68">
        <f>'TRA_Inv EU28'!AP238-'TRA_Inv UK'!AP238</f>
        <v>10.862598450822761</v>
      </c>
      <c r="AQ238" s="68">
        <f>'TRA_Inv EU28'!AQ238-'TRA_Inv UK'!AQ238</f>
        <v>14.692937644208133</v>
      </c>
      <c r="AR238" s="68">
        <f>'TRA_Inv EU28'!AR238-'TRA_Inv UK'!AR238</f>
        <v>14.845685439225637</v>
      </c>
      <c r="AS238" s="68">
        <f>'TRA_Inv EU28'!AS238-'TRA_Inv UK'!AS238</f>
        <v>10.939050353266593</v>
      </c>
      <c r="AT238" s="68">
        <f>'TRA_Inv EU28'!AT238-'TRA_Inv UK'!AT238</f>
        <v>57.654294078835534</v>
      </c>
      <c r="AU238" s="68">
        <f>'TRA_Inv EU28'!AU238-'TRA_Inv UK'!AU238</f>
        <v>12.2496771344507</v>
      </c>
      <c r="AV238" s="68">
        <f>'TRA_Inv EU28'!AV238-'TRA_Inv UK'!AV238</f>
        <v>12.543284541510234</v>
      </c>
      <c r="AW238" s="68">
        <f>'TRA_Inv EU28'!AW238-'TRA_Inv UK'!AW238</f>
        <v>14.92189397142139</v>
      </c>
      <c r="AX238" s="68">
        <f>'TRA_Inv EU28'!AX238-'TRA_Inv UK'!AX238</f>
        <v>17.221137651598223</v>
      </c>
      <c r="AY238" s="68">
        <f>'TRA_Inv EU28'!AY238-'TRA_Inv UK'!AY238</f>
        <v>12.114261661747191</v>
      </c>
      <c r="AZ238" s="68">
        <f>'TRA_Inv EU28'!AZ238-'TRA_Inv UK'!AZ238</f>
        <v>18.022303580980605</v>
      </c>
    </row>
    <row r="239" spans="1:52" x14ac:dyDescent="0.35">
      <c r="A239" s="75" t="s">
        <v>906</v>
      </c>
      <c r="B239" s="70"/>
      <c r="C239" s="70">
        <f>'TRA_Inv EU28'!C239-'TRA_Inv UK'!C239</f>
        <v>13.512785742275039</v>
      </c>
      <c r="D239" s="70">
        <f>'TRA_Inv EU28'!D239-'TRA_Inv UK'!D239</f>
        <v>13.776181147474189</v>
      </c>
      <c r="E239" s="70">
        <f>'TRA_Inv EU28'!E239-'TRA_Inv UK'!E239</f>
        <v>4.7870763209094349</v>
      </c>
      <c r="F239" s="70">
        <f>'TRA_Inv EU28'!F239-'TRA_Inv UK'!F239</f>
        <v>16.173287044748943</v>
      </c>
      <c r="G239" s="70">
        <f>'TRA_Inv EU28'!G239-'TRA_Inv UK'!G239</f>
        <v>11.551666012567198</v>
      </c>
      <c r="H239" s="70">
        <f>'TRA_Inv EU28'!H239-'TRA_Inv UK'!H239</f>
        <v>6.7915881256349939</v>
      </c>
      <c r="I239" s="70">
        <f>'TRA_Inv EU28'!I239-'TRA_Inv UK'!I239</f>
        <v>6.9808923682100872</v>
      </c>
      <c r="J239" s="70">
        <f>'TRA_Inv EU28'!J239-'TRA_Inv UK'!J239</f>
        <v>5.2033508394710406</v>
      </c>
      <c r="K239" s="70">
        <f>'TRA_Inv EU28'!K239-'TRA_Inv UK'!K239</f>
        <v>4.4110486601394863</v>
      </c>
      <c r="L239" s="70">
        <f>'TRA_Inv EU28'!L239-'TRA_Inv UK'!L239</f>
        <v>3.9634910485830925</v>
      </c>
      <c r="M239" s="70">
        <f>'TRA_Inv EU28'!M239-'TRA_Inv UK'!M239</f>
        <v>2.1919335755515075</v>
      </c>
      <c r="N239" s="70">
        <f>'TRA_Inv EU28'!N239-'TRA_Inv UK'!N239</f>
        <v>1.3941233812426042</v>
      </c>
      <c r="O239" s="70">
        <f>'TRA_Inv EU28'!O239-'TRA_Inv UK'!O239</f>
        <v>2.3451938924000757</v>
      </c>
      <c r="P239" s="70">
        <f>'TRA_Inv EU28'!P239-'TRA_Inv UK'!P239</f>
        <v>17.251232683777715</v>
      </c>
      <c r="Q239" s="70">
        <f>'TRA_Inv EU28'!Q239-'TRA_Inv UK'!Q239</f>
        <v>0.14683102594341912</v>
      </c>
      <c r="R239" s="70">
        <f>'TRA_Inv EU28'!R239-'TRA_Inv UK'!R239</f>
        <v>17.516908009294873</v>
      </c>
      <c r="S239" s="70">
        <f>'TRA_Inv EU28'!S239-'TRA_Inv UK'!S239</f>
        <v>21.319287101023917</v>
      </c>
      <c r="T239" s="70">
        <f>'TRA_Inv EU28'!T239-'TRA_Inv UK'!T239</f>
        <v>21.880643584810421</v>
      </c>
      <c r="U239" s="70">
        <f>'TRA_Inv EU28'!U239-'TRA_Inv UK'!U239</f>
        <v>20.947468113455763</v>
      </c>
      <c r="V239" s="70">
        <f>'TRA_Inv EU28'!V239-'TRA_Inv UK'!V239</f>
        <v>22.129801907907272</v>
      </c>
      <c r="W239" s="70">
        <f>'TRA_Inv EU28'!W239-'TRA_Inv UK'!W239</f>
        <v>21.56870545927557</v>
      </c>
      <c r="X239" s="70">
        <f>'TRA_Inv EU28'!X239-'TRA_Inv UK'!X239</f>
        <v>19.092251086857289</v>
      </c>
      <c r="Y239" s="70">
        <f>'TRA_Inv EU28'!Y239-'TRA_Inv UK'!Y239</f>
        <v>20.526059798508861</v>
      </c>
      <c r="Z239" s="70">
        <f>'TRA_Inv EU28'!Z239-'TRA_Inv UK'!Z239</f>
        <v>18.240544050293771</v>
      </c>
      <c r="AA239" s="70">
        <f>'TRA_Inv EU28'!AA239-'TRA_Inv UK'!AA239</f>
        <v>18.105694725407439</v>
      </c>
      <c r="AB239" s="70">
        <f>'TRA_Inv EU28'!AB239-'TRA_Inv UK'!AB239</f>
        <v>17.124472267572333</v>
      </c>
      <c r="AC239" s="70">
        <f>'TRA_Inv EU28'!AC239-'TRA_Inv UK'!AC239</f>
        <v>18.144988860653012</v>
      </c>
      <c r="AD239" s="70">
        <f>'TRA_Inv EU28'!AD239-'TRA_Inv UK'!AD239</f>
        <v>16.169988536589294</v>
      </c>
      <c r="AE239" s="70">
        <f>'TRA_Inv EU28'!AE239-'TRA_Inv UK'!AE239</f>
        <v>17.167047120477196</v>
      </c>
      <c r="AF239" s="70">
        <f>'TRA_Inv EU28'!AF239-'TRA_Inv UK'!AF239</f>
        <v>16.11900795298903</v>
      </c>
      <c r="AG239" s="70">
        <f>'TRA_Inv EU28'!AG239-'TRA_Inv UK'!AG239</f>
        <v>16.001121998206436</v>
      </c>
      <c r="AH239" s="70">
        <f>'TRA_Inv EU28'!AH239-'TRA_Inv UK'!AH239</f>
        <v>15.946294385497673</v>
      </c>
      <c r="AI239" s="70">
        <f>'TRA_Inv EU28'!AI239-'TRA_Inv UK'!AI239</f>
        <v>15.988747627547335</v>
      </c>
      <c r="AJ239" s="70">
        <f>'TRA_Inv EU28'!AJ239-'TRA_Inv UK'!AJ239</f>
        <v>14.112099444935316</v>
      </c>
      <c r="AK239" s="70">
        <f>'TRA_Inv EU28'!AK239-'TRA_Inv UK'!AK239</f>
        <v>15.297055607856935</v>
      </c>
      <c r="AL239" s="70">
        <f>'TRA_Inv EU28'!AL239-'TRA_Inv UK'!AL239</f>
        <v>14.545415481273828</v>
      </c>
      <c r="AM239" s="70">
        <f>'TRA_Inv EU28'!AM239-'TRA_Inv UK'!AM239</f>
        <v>14.321918566140823</v>
      </c>
      <c r="AN239" s="70">
        <f>'TRA_Inv EU28'!AN239-'TRA_Inv UK'!AN239</f>
        <v>13.519722701884952</v>
      </c>
      <c r="AO239" s="70">
        <f>'TRA_Inv EU28'!AO239-'TRA_Inv UK'!AO239</f>
        <v>10.693092170544658</v>
      </c>
      <c r="AP239" s="70">
        <f>'TRA_Inv EU28'!AP239-'TRA_Inv UK'!AP239</f>
        <v>10.858097140301389</v>
      </c>
      <c r="AQ239" s="70">
        <f>'TRA_Inv EU28'!AQ239-'TRA_Inv UK'!AQ239</f>
        <v>14.686393851986571</v>
      </c>
      <c r="AR239" s="70">
        <f>'TRA_Inv EU28'!AR239-'TRA_Inv UK'!AR239</f>
        <v>14.838662859296935</v>
      </c>
      <c r="AS239" s="70">
        <f>'TRA_Inv EU28'!AS239-'TRA_Inv UK'!AS239</f>
        <v>10.933354579184552</v>
      </c>
      <c r="AT239" s="70">
        <f>'TRA_Inv EU28'!AT239-'TRA_Inv UK'!AT239</f>
        <v>57.621780665352958</v>
      </c>
      <c r="AU239" s="70">
        <f>'TRA_Inv EU28'!AU239-'TRA_Inv UK'!AU239</f>
        <v>12.242132331967527</v>
      </c>
      <c r="AV239" s="70">
        <f>'TRA_Inv EU28'!AV239-'TRA_Inv UK'!AV239</f>
        <v>12.534625336646226</v>
      </c>
      <c r="AW239" s="70">
        <f>'TRA_Inv EU28'!AW239-'TRA_Inv UK'!AW239</f>
        <v>14.910381116811394</v>
      </c>
      <c r="AX239" s="70">
        <f>'TRA_Inv EU28'!AX239-'TRA_Inv UK'!AX239</f>
        <v>17.206471808662556</v>
      </c>
      <c r="AY239" s="70">
        <f>'TRA_Inv EU28'!AY239-'TRA_Inv UK'!AY239</f>
        <v>12.1024877236104</v>
      </c>
      <c r="AZ239" s="70">
        <f>'TRA_Inv EU28'!AZ239-'TRA_Inv UK'!AZ239</f>
        <v>18.002286811529856</v>
      </c>
    </row>
    <row r="240" spans="1:52" x14ac:dyDescent="0.35">
      <c r="A240" s="75" t="s">
        <v>907</v>
      </c>
      <c r="B240" s="70"/>
      <c r="C240" s="70">
        <f>'TRA_Inv EU28'!C240-'TRA_Inv UK'!C240</f>
        <v>0</v>
      </c>
      <c r="D240" s="70">
        <f>'TRA_Inv EU28'!D240-'TRA_Inv UK'!D240</f>
        <v>0</v>
      </c>
      <c r="E240" s="70">
        <f>'TRA_Inv EU28'!E240-'TRA_Inv UK'!E240</f>
        <v>0</v>
      </c>
      <c r="F240" s="70">
        <f>'TRA_Inv EU28'!F240-'TRA_Inv UK'!F240</f>
        <v>0</v>
      </c>
      <c r="G240" s="70">
        <f>'TRA_Inv EU28'!G240-'TRA_Inv UK'!G240</f>
        <v>0</v>
      </c>
      <c r="H240" s="70">
        <f>'TRA_Inv EU28'!H240-'TRA_Inv UK'!H240</f>
        <v>0</v>
      </c>
      <c r="I240" s="70">
        <f>'TRA_Inv EU28'!I240-'TRA_Inv UK'!I240</f>
        <v>0</v>
      </c>
      <c r="J240" s="70">
        <f>'TRA_Inv EU28'!J240-'TRA_Inv UK'!J240</f>
        <v>0</v>
      </c>
      <c r="K240" s="70">
        <f>'TRA_Inv EU28'!K240-'TRA_Inv UK'!K240</f>
        <v>0</v>
      </c>
      <c r="L240" s="70">
        <f>'TRA_Inv EU28'!L240-'TRA_Inv UK'!L240</f>
        <v>0</v>
      </c>
      <c r="M240" s="70">
        <f>'TRA_Inv EU28'!M240-'TRA_Inv UK'!M240</f>
        <v>0</v>
      </c>
      <c r="N240" s="70">
        <f>'TRA_Inv EU28'!N240-'TRA_Inv UK'!N240</f>
        <v>0</v>
      </c>
      <c r="O240" s="70">
        <f>'TRA_Inv EU28'!O240-'TRA_Inv UK'!O240</f>
        <v>0</v>
      </c>
      <c r="P240" s="70">
        <f>'TRA_Inv EU28'!P240-'TRA_Inv UK'!P240</f>
        <v>0</v>
      </c>
      <c r="Q240" s="70">
        <f>'TRA_Inv EU28'!Q240-'TRA_Inv UK'!Q240</f>
        <v>0</v>
      </c>
      <c r="R240" s="70">
        <f>'TRA_Inv EU28'!R240-'TRA_Inv UK'!R240</f>
        <v>4.3553639426660556E-3</v>
      </c>
      <c r="S240" s="70">
        <f>'TRA_Inv EU28'!S240-'TRA_Inv UK'!S240</f>
        <v>5.3085342375415578E-3</v>
      </c>
      <c r="T240" s="70">
        <f>'TRA_Inv EU28'!T240-'TRA_Inv UK'!T240</f>
        <v>5.5190832737089688E-3</v>
      </c>
      <c r="U240" s="70">
        <f>'TRA_Inv EU28'!U240-'TRA_Inv UK'!U240</f>
        <v>5.344473956412894E-3</v>
      </c>
      <c r="V240" s="70">
        <f>'TRA_Inv EU28'!V240-'TRA_Inv UK'!V240</f>
        <v>5.6919560282363939E-3</v>
      </c>
      <c r="W240" s="70">
        <f>'TRA_Inv EU28'!W240-'TRA_Inv UK'!W240</f>
        <v>5.5635448200694075E-3</v>
      </c>
      <c r="X240" s="70">
        <f>'TRA_Inv EU28'!X240-'TRA_Inv UK'!X240</f>
        <v>4.9416012084452579E-3</v>
      </c>
      <c r="Y240" s="70">
        <f>'TRA_Inv EU28'!Y240-'TRA_Inv UK'!Y240</f>
        <v>5.4046668359826527E-3</v>
      </c>
      <c r="Z240" s="70">
        <f>'TRA_Inv EU28'!Z240-'TRA_Inv UK'!Z240</f>
        <v>4.8405026783408574E-3</v>
      </c>
      <c r="AA240" s="70">
        <f>'TRA_Inv EU28'!AA240-'TRA_Inv UK'!AA240</f>
        <v>4.8598568372146675E-3</v>
      </c>
      <c r="AB240" s="70">
        <f>'TRA_Inv EU28'!AB240-'TRA_Inv UK'!AB240</f>
        <v>4.6616461783671632E-3</v>
      </c>
      <c r="AC240" s="70">
        <f>'TRA_Inv EU28'!AC240-'TRA_Inv UK'!AC240</f>
        <v>5.0270427075311212E-3</v>
      </c>
      <c r="AD240" s="70">
        <f>'TRA_Inv EU28'!AD240-'TRA_Inv UK'!AD240</f>
        <v>4.5516416650666931E-3</v>
      </c>
      <c r="AE240" s="70">
        <f>'TRA_Inv EU28'!AE240-'TRA_Inv UK'!AE240</f>
        <v>4.8984500094047213E-3</v>
      </c>
      <c r="AF240" s="70">
        <f>'TRA_Inv EU28'!AF240-'TRA_Inv UK'!AF240</f>
        <v>4.6832225557144084E-3</v>
      </c>
      <c r="AG240" s="70">
        <f>'TRA_Inv EU28'!AG240-'TRA_Inv UK'!AG240</f>
        <v>4.7759797530094609E-3</v>
      </c>
      <c r="AH240" s="70">
        <f>'TRA_Inv EU28'!AH240-'TRA_Inv UK'!AH240</f>
        <v>4.8327448497789017E-3</v>
      </c>
      <c r="AI240" s="70">
        <f>'TRA_Inv EU28'!AI240-'TRA_Inv UK'!AI240</f>
        <v>5.0176118323728884E-3</v>
      </c>
      <c r="AJ240" s="70">
        <f>'TRA_Inv EU28'!AJ240-'TRA_Inv UK'!AJ240</f>
        <v>4.4979137613587548E-3</v>
      </c>
      <c r="AK240" s="70">
        <f>'TRA_Inv EU28'!AK240-'TRA_Inv UK'!AK240</f>
        <v>5.0501592421255169E-3</v>
      </c>
      <c r="AL240" s="70">
        <f>'TRA_Inv EU28'!AL240-'TRA_Inv UK'!AL240</f>
        <v>4.8571689416257065E-3</v>
      </c>
      <c r="AM240" s="70">
        <f>'TRA_Inv EU28'!AM240-'TRA_Inv UK'!AM240</f>
        <v>5.0580359988263816E-3</v>
      </c>
      <c r="AN240" s="70">
        <f>'TRA_Inv EU28'!AN240-'TRA_Inv UK'!AN240</f>
        <v>4.8727216579573067E-3</v>
      </c>
      <c r="AO240" s="70">
        <f>'TRA_Inv EU28'!AO240-'TRA_Inv UK'!AO240</f>
        <v>4.0007094429584528E-3</v>
      </c>
      <c r="AP240" s="70">
        <f>'TRA_Inv EU28'!AP240-'TRA_Inv UK'!AP240</f>
        <v>4.2481030606955142E-3</v>
      </c>
      <c r="AQ240" s="70">
        <f>'TRA_Inv EU28'!AQ240-'TRA_Inv UK'!AQ240</f>
        <v>6.0710779122795447E-3</v>
      </c>
      <c r="AR240" s="70">
        <f>'TRA_Inv EU28'!AR240-'TRA_Inv UK'!AR240</f>
        <v>6.3555987083135576E-3</v>
      </c>
      <c r="AS240" s="70">
        <f>'TRA_Inv EU28'!AS240-'TRA_Inv UK'!AS240</f>
        <v>5.0382081569093377E-3</v>
      </c>
      <c r="AT240" s="70">
        <f>'TRA_Inv EU28'!AT240-'TRA_Inv UK'!AT240</f>
        <v>2.8311516642792009E-2</v>
      </c>
      <c r="AU240" s="70">
        <f>'TRA_Inv EU28'!AU240-'TRA_Inv UK'!AU240</f>
        <v>6.3333054320334325E-3</v>
      </c>
      <c r="AV240" s="70">
        <f>'TRA_Inv EU28'!AV240-'TRA_Inv UK'!AV240</f>
        <v>7.0438496963831226E-3</v>
      </c>
      <c r="AW240" s="70">
        <f>'TRA_Inv EU28'!AW240-'TRA_Inv UK'!AW240</f>
        <v>9.0552225767868057E-3</v>
      </c>
      <c r="AX240" s="70">
        <f>'TRA_Inv EU28'!AX240-'TRA_Inv UK'!AX240</f>
        <v>1.1209162218886069E-2</v>
      </c>
      <c r="AY240" s="70">
        <f>'TRA_Inv EU28'!AY240-'TRA_Inv UK'!AY240</f>
        <v>8.6999026284713538E-3</v>
      </c>
      <c r="AZ240" s="70">
        <f>'TRA_Inv EU28'!AZ240-'TRA_Inv UK'!AZ240</f>
        <v>1.4271308655546204E-2</v>
      </c>
    </row>
    <row r="241" spans="1:52" x14ac:dyDescent="0.35">
      <c r="A241" s="75" t="s">
        <v>898</v>
      </c>
      <c r="B241" s="70"/>
      <c r="C241" s="70">
        <f>'TRA_Inv EU28'!C241-'TRA_Inv UK'!C241</f>
        <v>0</v>
      </c>
      <c r="D241" s="70">
        <f>'TRA_Inv EU28'!D241-'TRA_Inv UK'!D241</f>
        <v>0</v>
      </c>
      <c r="E241" s="70">
        <f>'TRA_Inv EU28'!E241-'TRA_Inv UK'!E241</f>
        <v>0</v>
      </c>
      <c r="F241" s="70">
        <f>'TRA_Inv EU28'!F241-'TRA_Inv UK'!F241</f>
        <v>0</v>
      </c>
      <c r="G241" s="70">
        <f>'TRA_Inv EU28'!G241-'TRA_Inv UK'!G241</f>
        <v>0</v>
      </c>
      <c r="H241" s="70">
        <f>'TRA_Inv EU28'!H241-'TRA_Inv UK'!H241</f>
        <v>0</v>
      </c>
      <c r="I241" s="70">
        <f>'TRA_Inv EU28'!I241-'TRA_Inv UK'!I241</f>
        <v>0</v>
      </c>
      <c r="J241" s="70">
        <f>'TRA_Inv EU28'!J241-'TRA_Inv UK'!J241</f>
        <v>0</v>
      </c>
      <c r="K241" s="70">
        <f>'TRA_Inv EU28'!K241-'TRA_Inv UK'!K241</f>
        <v>0</v>
      </c>
      <c r="L241" s="70">
        <f>'TRA_Inv EU28'!L241-'TRA_Inv UK'!L241</f>
        <v>0</v>
      </c>
      <c r="M241" s="70">
        <f>'TRA_Inv EU28'!M241-'TRA_Inv UK'!M241</f>
        <v>0</v>
      </c>
      <c r="N241" s="70">
        <f>'TRA_Inv EU28'!N241-'TRA_Inv UK'!N241</f>
        <v>0</v>
      </c>
      <c r="O241" s="70">
        <f>'TRA_Inv EU28'!O241-'TRA_Inv UK'!O241</f>
        <v>0</v>
      </c>
      <c r="P241" s="70">
        <f>'TRA_Inv EU28'!P241-'TRA_Inv UK'!P241</f>
        <v>0</v>
      </c>
      <c r="Q241" s="70">
        <f>'TRA_Inv EU28'!Q241-'TRA_Inv UK'!Q241</f>
        <v>0</v>
      </c>
      <c r="R241" s="70">
        <f>'TRA_Inv EU28'!R241-'TRA_Inv UK'!R241</f>
        <v>8.8024481420890439E-8</v>
      </c>
      <c r="S241" s="70">
        <f>'TRA_Inv EU28'!S241-'TRA_Inv UK'!S241</f>
        <v>1.5683717536461819E-7</v>
      </c>
      <c r="T241" s="70">
        <f>'TRA_Inv EU28'!T241-'TRA_Inv UK'!T241</f>
        <v>2.3698507727085714E-7</v>
      </c>
      <c r="U241" s="70">
        <f>'TRA_Inv EU28'!U241-'TRA_Inv UK'!U241</f>
        <v>3.3412751738528388E-7</v>
      </c>
      <c r="V241" s="70">
        <f>'TRA_Inv EU28'!V241-'TRA_Inv UK'!V241</f>
        <v>5.1852810004635056E-7</v>
      </c>
      <c r="W241" s="70">
        <f>'TRA_Inv EU28'!W241-'TRA_Inv UK'!W241</f>
        <v>7.3464775347200131E-7</v>
      </c>
      <c r="X241" s="70">
        <f>'TRA_Inv EU28'!X241-'TRA_Inv UK'!X241</f>
        <v>9.4736933914512383E-7</v>
      </c>
      <c r="Y241" s="70">
        <f>'TRA_Inv EU28'!Y241-'TRA_Inv UK'!Y241</f>
        <v>1.4879596384607246E-6</v>
      </c>
      <c r="Z241" s="70">
        <f>'TRA_Inv EU28'!Z241-'TRA_Inv UK'!Z241</f>
        <v>1.9207849613737404E-6</v>
      </c>
      <c r="AA241" s="70">
        <f>'TRA_Inv EU28'!AA241-'TRA_Inv UK'!AA241</f>
        <v>2.7515701657755139E-6</v>
      </c>
      <c r="AB241" s="70">
        <f>'TRA_Inv EU28'!AB241-'TRA_Inv UK'!AB241</f>
        <v>3.7760860816523962E-6</v>
      </c>
      <c r="AC241" s="70">
        <f>'TRA_Inv EU28'!AC241-'TRA_Inv UK'!AC241</f>
        <v>5.8060707652953137E-6</v>
      </c>
      <c r="AD241" s="70">
        <f>'TRA_Inv EU28'!AD241-'TRA_Inv UK'!AD241</f>
        <v>7.4420486042113048E-6</v>
      </c>
      <c r="AE241" s="70">
        <f>'TRA_Inv EU28'!AE241-'TRA_Inv UK'!AE241</f>
        <v>1.1411255085541885E-5</v>
      </c>
      <c r="AF241" s="70">
        <f>'TRA_Inv EU28'!AF241-'TRA_Inv UK'!AF241</f>
        <v>1.5104118419713244E-5</v>
      </c>
      <c r="AG241" s="70">
        <f>'TRA_Inv EU28'!AG241-'TRA_Inv UK'!AG241</f>
        <v>2.0281627550507881E-5</v>
      </c>
      <c r="AH241" s="70">
        <f>'TRA_Inv EU28'!AH241-'TRA_Inv UK'!AH241</f>
        <v>3.0300781241384015E-5</v>
      </c>
      <c r="AI241" s="70">
        <f>'TRA_Inv EU28'!AI241-'TRA_Inv UK'!AI241</f>
        <v>4.3523071091931261E-5</v>
      </c>
      <c r="AJ241" s="70">
        <f>'TRA_Inv EU28'!AJ241-'TRA_Inv UK'!AJ241</f>
        <v>5.3668966435417298E-5</v>
      </c>
      <c r="AK241" s="70">
        <f>'TRA_Inv EU28'!AK241-'TRA_Inv UK'!AK241</f>
        <v>8.16569225759425E-5</v>
      </c>
      <c r="AL241" s="70">
        <f>'TRA_Inv EU28'!AL241-'TRA_Inv UK'!AL241</f>
        <v>9.9519178380989525E-5</v>
      </c>
      <c r="AM241" s="70">
        <f>'TRA_Inv EU28'!AM241-'TRA_Inv UK'!AM241</f>
        <v>1.4794705970470542E-4</v>
      </c>
      <c r="AN241" s="70">
        <f>'TRA_Inv EU28'!AN241-'TRA_Inv UK'!AN241</f>
        <v>1.8786142606259183E-4</v>
      </c>
      <c r="AO241" s="70">
        <f>'TRA_Inv EU28'!AO241-'TRA_Inv UK'!AO241</f>
        <v>2.0182397409022217E-4</v>
      </c>
      <c r="AP241" s="70">
        <f>'TRA_Inv EU28'!AP241-'TRA_Inv UK'!AP241</f>
        <v>2.5320746067694627E-4</v>
      </c>
      <c r="AQ241" s="70">
        <f>'TRA_Inv EU28'!AQ241-'TRA_Inv UK'!AQ241</f>
        <v>4.7271430928214276E-4</v>
      </c>
      <c r="AR241" s="70">
        <f>'TRA_Inv EU28'!AR241-'TRA_Inv UK'!AR241</f>
        <v>6.6698122038680806E-4</v>
      </c>
      <c r="AS241" s="70">
        <f>'TRA_Inv EU28'!AS241-'TRA_Inv UK'!AS241</f>
        <v>6.575659251317487E-4</v>
      </c>
      <c r="AT241" s="70">
        <f>'TRA_Inv EU28'!AT241-'TRA_Inv UK'!AT241</f>
        <v>4.201896839783322E-3</v>
      </c>
      <c r="AU241" s="70">
        <f>'TRA_Inv EU28'!AU241-'TRA_Inv UK'!AU241</f>
        <v>1.2114970511382145E-3</v>
      </c>
      <c r="AV241" s="70">
        <f>'TRA_Inv EU28'!AV241-'TRA_Inv UK'!AV241</f>
        <v>1.6153551676247983E-3</v>
      </c>
      <c r="AW241" s="70">
        <f>'TRA_Inv EU28'!AW241-'TRA_Inv UK'!AW241</f>
        <v>2.4576320332093953E-3</v>
      </c>
      <c r="AX241" s="70">
        <f>'TRA_Inv EU28'!AX241-'TRA_Inv UK'!AX241</f>
        <v>3.4566807167779818E-3</v>
      </c>
      <c r="AY241" s="70">
        <f>'TRA_Inv EU28'!AY241-'TRA_Inv UK'!AY241</f>
        <v>3.0740355083190558E-3</v>
      </c>
      <c r="AZ241" s="70">
        <f>'TRA_Inv EU28'!AZ241-'TRA_Inv UK'!AZ241</f>
        <v>5.7454607952038038E-3</v>
      </c>
    </row>
    <row r="242" spans="1:52" x14ac:dyDescent="0.35">
      <c r="A242" s="75" t="s">
        <v>908</v>
      </c>
      <c r="B242" s="70"/>
      <c r="C242" s="70">
        <f>'TRA_Inv EU28'!C242-'TRA_Inv UK'!C242</f>
        <v>0</v>
      </c>
      <c r="D242" s="70">
        <f>'TRA_Inv EU28'!D242-'TRA_Inv UK'!D242</f>
        <v>0</v>
      </c>
      <c r="E242" s="70">
        <f>'TRA_Inv EU28'!E242-'TRA_Inv UK'!E242</f>
        <v>0</v>
      </c>
      <c r="F242" s="70">
        <f>'TRA_Inv EU28'!F242-'TRA_Inv UK'!F242</f>
        <v>0</v>
      </c>
      <c r="G242" s="70">
        <f>'TRA_Inv EU28'!G242-'TRA_Inv UK'!G242</f>
        <v>0</v>
      </c>
      <c r="H242" s="70">
        <f>'TRA_Inv EU28'!H242-'TRA_Inv UK'!H242</f>
        <v>0</v>
      </c>
      <c r="I242" s="70">
        <f>'TRA_Inv EU28'!I242-'TRA_Inv UK'!I242</f>
        <v>0</v>
      </c>
      <c r="J242" s="70">
        <f>'TRA_Inv EU28'!J242-'TRA_Inv UK'!J242</f>
        <v>0</v>
      </c>
      <c r="K242" s="70">
        <f>'TRA_Inv EU28'!K242-'TRA_Inv UK'!K242</f>
        <v>0</v>
      </c>
      <c r="L242" s="70">
        <f>'TRA_Inv EU28'!L242-'TRA_Inv UK'!L242</f>
        <v>0</v>
      </c>
      <c r="M242" s="70">
        <f>'TRA_Inv EU28'!M242-'TRA_Inv UK'!M242</f>
        <v>0</v>
      </c>
      <c r="N242" s="70">
        <f>'TRA_Inv EU28'!N242-'TRA_Inv UK'!N242</f>
        <v>0</v>
      </c>
      <c r="O242" s="70">
        <f>'TRA_Inv EU28'!O242-'TRA_Inv UK'!O242</f>
        <v>0</v>
      </c>
      <c r="P242" s="70">
        <f>'TRA_Inv EU28'!P242-'TRA_Inv UK'!P242</f>
        <v>0</v>
      </c>
      <c r="Q242" s="70">
        <f>'TRA_Inv EU28'!Q242-'TRA_Inv UK'!Q242</f>
        <v>0</v>
      </c>
      <c r="R242" s="70">
        <f>'TRA_Inv EU28'!R242-'TRA_Inv UK'!R242</f>
        <v>0</v>
      </c>
      <c r="S242" s="70">
        <f>'TRA_Inv EU28'!S242-'TRA_Inv UK'!S242</f>
        <v>0</v>
      </c>
      <c r="T242" s="70">
        <f>'TRA_Inv EU28'!T242-'TRA_Inv UK'!T242</f>
        <v>0</v>
      </c>
      <c r="U242" s="70">
        <f>'TRA_Inv EU28'!U242-'TRA_Inv UK'!U242</f>
        <v>0</v>
      </c>
      <c r="V242" s="70">
        <f>'TRA_Inv EU28'!V242-'TRA_Inv UK'!V242</f>
        <v>0</v>
      </c>
      <c r="W242" s="70">
        <f>'TRA_Inv EU28'!W242-'TRA_Inv UK'!W242</f>
        <v>0</v>
      </c>
      <c r="X242" s="70">
        <f>'TRA_Inv EU28'!X242-'TRA_Inv UK'!X242</f>
        <v>0</v>
      </c>
      <c r="Y242" s="70">
        <f>'TRA_Inv EU28'!Y242-'TRA_Inv UK'!Y242</f>
        <v>0</v>
      </c>
      <c r="Z242" s="70">
        <f>'TRA_Inv EU28'!Z242-'TRA_Inv UK'!Z242</f>
        <v>0</v>
      </c>
      <c r="AA242" s="70">
        <f>'TRA_Inv EU28'!AA242-'TRA_Inv UK'!AA242</f>
        <v>0</v>
      </c>
      <c r="AB242" s="70">
        <f>'TRA_Inv EU28'!AB242-'TRA_Inv UK'!AB242</f>
        <v>0</v>
      </c>
      <c r="AC242" s="70">
        <f>'TRA_Inv EU28'!AC242-'TRA_Inv UK'!AC242</f>
        <v>0</v>
      </c>
      <c r="AD242" s="70">
        <f>'TRA_Inv EU28'!AD242-'TRA_Inv UK'!AD242</f>
        <v>0</v>
      </c>
      <c r="AE242" s="70">
        <f>'TRA_Inv EU28'!AE242-'TRA_Inv UK'!AE242</f>
        <v>0</v>
      </c>
      <c r="AF242" s="70">
        <f>'TRA_Inv EU28'!AF242-'TRA_Inv UK'!AF242</f>
        <v>0</v>
      </c>
      <c r="AG242" s="70">
        <f>'TRA_Inv EU28'!AG242-'TRA_Inv UK'!AG242</f>
        <v>0</v>
      </c>
      <c r="AH242" s="70">
        <f>'TRA_Inv EU28'!AH242-'TRA_Inv UK'!AH242</f>
        <v>0</v>
      </c>
      <c r="AI242" s="70">
        <f>'TRA_Inv EU28'!AI242-'TRA_Inv UK'!AI242</f>
        <v>0</v>
      </c>
      <c r="AJ242" s="70">
        <f>'TRA_Inv EU28'!AJ242-'TRA_Inv UK'!AJ242</f>
        <v>0</v>
      </c>
      <c r="AK242" s="70">
        <f>'TRA_Inv EU28'!AK242-'TRA_Inv UK'!AK242</f>
        <v>0</v>
      </c>
      <c r="AL242" s="70">
        <f>'TRA_Inv EU28'!AL242-'TRA_Inv UK'!AL242</f>
        <v>0</v>
      </c>
      <c r="AM242" s="70">
        <f>'TRA_Inv EU28'!AM242-'TRA_Inv UK'!AM242</f>
        <v>0</v>
      </c>
      <c r="AN242" s="70">
        <f>'TRA_Inv EU28'!AN242-'TRA_Inv UK'!AN242</f>
        <v>0</v>
      </c>
      <c r="AO242" s="70">
        <f>'TRA_Inv EU28'!AO242-'TRA_Inv UK'!AO242</f>
        <v>0</v>
      </c>
      <c r="AP242" s="70">
        <f>'TRA_Inv EU28'!AP242-'TRA_Inv UK'!AP242</f>
        <v>0</v>
      </c>
      <c r="AQ242" s="70">
        <f>'TRA_Inv EU28'!AQ242-'TRA_Inv UK'!AQ242</f>
        <v>0</v>
      </c>
      <c r="AR242" s="70">
        <f>'TRA_Inv EU28'!AR242-'TRA_Inv UK'!AR242</f>
        <v>0</v>
      </c>
      <c r="AS242" s="70">
        <f>'TRA_Inv EU28'!AS242-'TRA_Inv UK'!AS242</f>
        <v>0</v>
      </c>
      <c r="AT242" s="70">
        <f>'TRA_Inv EU28'!AT242-'TRA_Inv UK'!AT242</f>
        <v>0</v>
      </c>
      <c r="AU242" s="70">
        <f>'TRA_Inv EU28'!AU242-'TRA_Inv UK'!AU242</f>
        <v>0</v>
      </c>
      <c r="AV242" s="70">
        <f>'TRA_Inv EU28'!AV242-'TRA_Inv UK'!AV242</f>
        <v>0</v>
      </c>
      <c r="AW242" s="70">
        <f>'TRA_Inv EU28'!AW242-'TRA_Inv UK'!AW242</f>
        <v>0</v>
      </c>
      <c r="AX242" s="70">
        <f>'TRA_Inv EU28'!AX242-'TRA_Inv UK'!AX242</f>
        <v>0</v>
      </c>
      <c r="AY242" s="70">
        <f>'TRA_Inv EU28'!AY242-'TRA_Inv UK'!AY242</f>
        <v>0</v>
      </c>
      <c r="AZ242" s="70">
        <f>'TRA_Inv EU28'!AZ242-'TRA_Inv UK'!AZ242</f>
        <v>0</v>
      </c>
    </row>
    <row r="243" spans="1:52" x14ac:dyDescent="0.35">
      <c r="A243" s="75" t="s">
        <v>909</v>
      </c>
      <c r="B243" s="70"/>
      <c r="C243" s="70">
        <f>'TRA_Inv EU28'!C243-'TRA_Inv UK'!C243</f>
        <v>0</v>
      </c>
      <c r="D243" s="70">
        <f>'TRA_Inv EU28'!D243-'TRA_Inv UK'!D243</f>
        <v>0</v>
      </c>
      <c r="E243" s="70">
        <f>'TRA_Inv EU28'!E243-'TRA_Inv UK'!E243</f>
        <v>0</v>
      </c>
      <c r="F243" s="70">
        <f>'TRA_Inv EU28'!F243-'TRA_Inv UK'!F243</f>
        <v>0</v>
      </c>
      <c r="G243" s="70">
        <f>'TRA_Inv EU28'!G243-'TRA_Inv UK'!G243</f>
        <v>0</v>
      </c>
      <c r="H243" s="70">
        <f>'TRA_Inv EU28'!H243-'TRA_Inv UK'!H243</f>
        <v>0</v>
      </c>
      <c r="I243" s="70">
        <f>'TRA_Inv EU28'!I243-'TRA_Inv UK'!I243</f>
        <v>0</v>
      </c>
      <c r="J243" s="70">
        <f>'TRA_Inv EU28'!J243-'TRA_Inv UK'!J243</f>
        <v>0</v>
      </c>
      <c r="K243" s="70">
        <f>'TRA_Inv EU28'!K243-'TRA_Inv UK'!K243</f>
        <v>0</v>
      </c>
      <c r="L243" s="70">
        <f>'TRA_Inv EU28'!L243-'TRA_Inv UK'!L243</f>
        <v>0</v>
      </c>
      <c r="M243" s="70">
        <f>'TRA_Inv EU28'!M243-'TRA_Inv UK'!M243</f>
        <v>0</v>
      </c>
      <c r="N243" s="70">
        <f>'TRA_Inv EU28'!N243-'TRA_Inv UK'!N243</f>
        <v>0</v>
      </c>
      <c r="O243" s="70">
        <f>'TRA_Inv EU28'!O243-'TRA_Inv UK'!O243</f>
        <v>0</v>
      </c>
      <c r="P243" s="70">
        <f>'TRA_Inv EU28'!P243-'TRA_Inv UK'!P243</f>
        <v>0</v>
      </c>
      <c r="Q243" s="70">
        <f>'TRA_Inv EU28'!Q243-'TRA_Inv UK'!Q243</f>
        <v>0</v>
      </c>
      <c r="R243" s="70">
        <f>'TRA_Inv EU28'!R243-'TRA_Inv UK'!R243</f>
        <v>0</v>
      </c>
      <c r="S243" s="70">
        <f>'TRA_Inv EU28'!S243-'TRA_Inv UK'!S243</f>
        <v>0</v>
      </c>
      <c r="T243" s="70">
        <f>'TRA_Inv EU28'!T243-'TRA_Inv UK'!T243</f>
        <v>0</v>
      </c>
      <c r="U243" s="70">
        <f>'TRA_Inv EU28'!U243-'TRA_Inv UK'!U243</f>
        <v>0</v>
      </c>
      <c r="V243" s="70">
        <f>'TRA_Inv EU28'!V243-'TRA_Inv UK'!V243</f>
        <v>0</v>
      </c>
      <c r="W243" s="70">
        <f>'TRA_Inv EU28'!W243-'TRA_Inv UK'!W243</f>
        <v>0</v>
      </c>
      <c r="X243" s="70">
        <f>'TRA_Inv EU28'!X243-'TRA_Inv UK'!X243</f>
        <v>0</v>
      </c>
      <c r="Y243" s="70">
        <f>'TRA_Inv EU28'!Y243-'TRA_Inv UK'!Y243</f>
        <v>0</v>
      </c>
      <c r="Z243" s="70">
        <f>'TRA_Inv EU28'!Z243-'TRA_Inv UK'!Z243</f>
        <v>0</v>
      </c>
      <c r="AA243" s="70">
        <f>'TRA_Inv EU28'!AA243-'TRA_Inv UK'!AA243</f>
        <v>0</v>
      </c>
      <c r="AB243" s="70">
        <f>'TRA_Inv EU28'!AB243-'TRA_Inv UK'!AB243</f>
        <v>0</v>
      </c>
      <c r="AC243" s="70">
        <f>'TRA_Inv EU28'!AC243-'TRA_Inv UK'!AC243</f>
        <v>0</v>
      </c>
      <c r="AD243" s="70">
        <f>'TRA_Inv EU28'!AD243-'TRA_Inv UK'!AD243</f>
        <v>0</v>
      </c>
      <c r="AE243" s="70">
        <f>'TRA_Inv EU28'!AE243-'TRA_Inv UK'!AE243</f>
        <v>0</v>
      </c>
      <c r="AF243" s="70">
        <f>'TRA_Inv EU28'!AF243-'TRA_Inv UK'!AF243</f>
        <v>0</v>
      </c>
      <c r="AG243" s="70">
        <f>'TRA_Inv EU28'!AG243-'TRA_Inv UK'!AG243</f>
        <v>0</v>
      </c>
      <c r="AH243" s="70">
        <f>'TRA_Inv EU28'!AH243-'TRA_Inv UK'!AH243</f>
        <v>0</v>
      </c>
      <c r="AI243" s="70">
        <f>'TRA_Inv EU28'!AI243-'TRA_Inv UK'!AI243</f>
        <v>0</v>
      </c>
      <c r="AJ243" s="70">
        <f>'TRA_Inv EU28'!AJ243-'TRA_Inv UK'!AJ243</f>
        <v>0</v>
      </c>
      <c r="AK243" s="70">
        <f>'TRA_Inv EU28'!AK243-'TRA_Inv UK'!AK243</f>
        <v>0</v>
      </c>
      <c r="AL243" s="70">
        <f>'TRA_Inv EU28'!AL243-'TRA_Inv UK'!AL243</f>
        <v>0</v>
      </c>
      <c r="AM243" s="70">
        <f>'TRA_Inv EU28'!AM243-'TRA_Inv UK'!AM243</f>
        <v>0</v>
      </c>
      <c r="AN243" s="70">
        <f>'TRA_Inv EU28'!AN243-'TRA_Inv UK'!AN243</f>
        <v>0</v>
      </c>
      <c r="AO243" s="70">
        <f>'TRA_Inv EU28'!AO243-'TRA_Inv UK'!AO243</f>
        <v>0</v>
      </c>
      <c r="AP243" s="70">
        <f>'TRA_Inv EU28'!AP243-'TRA_Inv UK'!AP243</f>
        <v>0</v>
      </c>
      <c r="AQ243" s="70">
        <f>'TRA_Inv EU28'!AQ243-'TRA_Inv UK'!AQ243</f>
        <v>0</v>
      </c>
      <c r="AR243" s="70">
        <f>'TRA_Inv EU28'!AR243-'TRA_Inv UK'!AR243</f>
        <v>0</v>
      </c>
      <c r="AS243" s="70">
        <f>'TRA_Inv EU28'!AS243-'TRA_Inv UK'!AS243</f>
        <v>0</v>
      </c>
      <c r="AT243" s="70">
        <f>'TRA_Inv EU28'!AT243-'TRA_Inv UK'!AT243</f>
        <v>0</v>
      </c>
      <c r="AU243" s="70">
        <f>'TRA_Inv EU28'!AU243-'TRA_Inv UK'!AU243</f>
        <v>0</v>
      </c>
      <c r="AV243" s="70">
        <f>'TRA_Inv EU28'!AV243-'TRA_Inv UK'!AV243</f>
        <v>0</v>
      </c>
      <c r="AW243" s="70">
        <f>'TRA_Inv EU28'!AW243-'TRA_Inv UK'!AW243</f>
        <v>0</v>
      </c>
      <c r="AX243" s="70">
        <f>'TRA_Inv EU28'!AX243-'TRA_Inv UK'!AX243</f>
        <v>0</v>
      </c>
      <c r="AY243" s="70">
        <f>'TRA_Inv EU28'!AY243-'TRA_Inv UK'!AY243</f>
        <v>0</v>
      </c>
      <c r="AZ243" s="70">
        <f>'TRA_Inv EU28'!AZ243-'TRA_Inv UK'!AZ243</f>
        <v>0</v>
      </c>
    </row>
    <row r="244" spans="1:52" x14ac:dyDescent="0.35">
      <c r="A244" s="75" t="s">
        <v>910</v>
      </c>
      <c r="B244" s="70"/>
      <c r="C244" s="70">
        <f>'TRA_Inv EU28'!C244-'TRA_Inv UK'!C244</f>
        <v>0</v>
      </c>
      <c r="D244" s="70">
        <f>'TRA_Inv EU28'!D244-'TRA_Inv UK'!D244</f>
        <v>0</v>
      </c>
      <c r="E244" s="70">
        <f>'TRA_Inv EU28'!E244-'TRA_Inv UK'!E244</f>
        <v>0</v>
      </c>
      <c r="F244" s="70">
        <f>'TRA_Inv EU28'!F244-'TRA_Inv UK'!F244</f>
        <v>0</v>
      </c>
      <c r="G244" s="70">
        <f>'TRA_Inv EU28'!G244-'TRA_Inv UK'!G244</f>
        <v>0</v>
      </c>
      <c r="H244" s="70">
        <f>'TRA_Inv EU28'!H244-'TRA_Inv UK'!H244</f>
        <v>0</v>
      </c>
      <c r="I244" s="70">
        <f>'TRA_Inv EU28'!I244-'TRA_Inv UK'!I244</f>
        <v>0</v>
      </c>
      <c r="J244" s="70">
        <f>'TRA_Inv EU28'!J244-'TRA_Inv UK'!J244</f>
        <v>0</v>
      </c>
      <c r="K244" s="70">
        <f>'TRA_Inv EU28'!K244-'TRA_Inv UK'!K244</f>
        <v>0</v>
      </c>
      <c r="L244" s="70">
        <f>'TRA_Inv EU28'!L244-'TRA_Inv UK'!L244</f>
        <v>0</v>
      </c>
      <c r="M244" s="70">
        <f>'TRA_Inv EU28'!M244-'TRA_Inv UK'!M244</f>
        <v>0</v>
      </c>
      <c r="N244" s="70">
        <f>'TRA_Inv EU28'!N244-'TRA_Inv UK'!N244</f>
        <v>0</v>
      </c>
      <c r="O244" s="70">
        <f>'TRA_Inv EU28'!O244-'TRA_Inv UK'!O244</f>
        <v>0</v>
      </c>
      <c r="P244" s="70">
        <f>'TRA_Inv EU28'!P244-'TRA_Inv UK'!P244</f>
        <v>0</v>
      </c>
      <c r="Q244" s="70">
        <f>'TRA_Inv EU28'!Q244-'TRA_Inv UK'!Q244</f>
        <v>0</v>
      </c>
      <c r="R244" s="70">
        <f>'TRA_Inv EU28'!R244-'TRA_Inv UK'!R244</f>
        <v>0</v>
      </c>
      <c r="S244" s="70">
        <f>'TRA_Inv EU28'!S244-'TRA_Inv UK'!S244</f>
        <v>0</v>
      </c>
      <c r="T244" s="70">
        <f>'TRA_Inv EU28'!T244-'TRA_Inv UK'!T244</f>
        <v>0</v>
      </c>
      <c r="U244" s="70">
        <f>'TRA_Inv EU28'!U244-'TRA_Inv UK'!U244</f>
        <v>0</v>
      </c>
      <c r="V244" s="70">
        <f>'TRA_Inv EU28'!V244-'TRA_Inv UK'!V244</f>
        <v>0</v>
      </c>
      <c r="W244" s="70">
        <f>'TRA_Inv EU28'!W244-'TRA_Inv UK'!W244</f>
        <v>0</v>
      </c>
      <c r="X244" s="70">
        <f>'TRA_Inv EU28'!X244-'TRA_Inv UK'!X244</f>
        <v>0</v>
      </c>
      <c r="Y244" s="70">
        <f>'TRA_Inv EU28'!Y244-'TRA_Inv UK'!Y244</f>
        <v>0</v>
      </c>
      <c r="Z244" s="70">
        <f>'TRA_Inv EU28'!Z244-'TRA_Inv UK'!Z244</f>
        <v>0</v>
      </c>
      <c r="AA244" s="70">
        <f>'TRA_Inv EU28'!AA244-'TRA_Inv UK'!AA244</f>
        <v>0</v>
      </c>
      <c r="AB244" s="70">
        <f>'TRA_Inv EU28'!AB244-'TRA_Inv UK'!AB244</f>
        <v>0</v>
      </c>
      <c r="AC244" s="70">
        <f>'TRA_Inv EU28'!AC244-'TRA_Inv UK'!AC244</f>
        <v>0</v>
      </c>
      <c r="AD244" s="70">
        <f>'TRA_Inv EU28'!AD244-'TRA_Inv UK'!AD244</f>
        <v>0</v>
      </c>
      <c r="AE244" s="70">
        <f>'TRA_Inv EU28'!AE244-'TRA_Inv UK'!AE244</f>
        <v>0</v>
      </c>
      <c r="AF244" s="70">
        <f>'TRA_Inv EU28'!AF244-'TRA_Inv UK'!AF244</f>
        <v>0</v>
      </c>
      <c r="AG244" s="70">
        <f>'TRA_Inv EU28'!AG244-'TRA_Inv UK'!AG244</f>
        <v>0</v>
      </c>
      <c r="AH244" s="70">
        <f>'TRA_Inv EU28'!AH244-'TRA_Inv UK'!AH244</f>
        <v>0</v>
      </c>
      <c r="AI244" s="70">
        <f>'TRA_Inv EU28'!AI244-'TRA_Inv UK'!AI244</f>
        <v>0</v>
      </c>
      <c r="AJ244" s="70">
        <f>'TRA_Inv EU28'!AJ244-'TRA_Inv UK'!AJ244</f>
        <v>0</v>
      </c>
      <c r="AK244" s="70">
        <f>'TRA_Inv EU28'!AK244-'TRA_Inv UK'!AK244</f>
        <v>0</v>
      </c>
      <c r="AL244" s="70">
        <f>'TRA_Inv EU28'!AL244-'TRA_Inv UK'!AL244</f>
        <v>0</v>
      </c>
      <c r="AM244" s="70">
        <f>'TRA_Inv EU28'!AM244-'TRA_Inv UK'!AM244</f>
        <v>0</v>
      </c>
      <c r="AN244" s="70">
        <f>'TRA_Inv EU28'!AN244-'TRA_Inv UK'!AN244</f>
        <v>0</v>
      </c>
      <c r="AO244" s="70">
        <f>'TRA_Inv EU28'!AO244-'TRA_Inv UK'!AO244</f>
        <v>0</v>
      </c>
      <c r="AP244" s="70">
        <f>'TRA_Inv EU28'!AP244-'TRA_Inv UK'!AP244</f>
        <v>0</v>
      </c>
      <c r="AQ244" s="70">
        <f>'TRA_Inv EU28'!AQ244-'TRA_Inv UK'!AQ244</f>
        <v>0</v>
      </c>
      <c r="AR244" s="70">
        <f>'TRA_Inv EU28'!AR244-'TRA_Inv UK'!AR244</f>
        <v>0</v>
      </c>
      <c r="AS244" s="70">
        <f>'TRA_Inv EU28'!AS244-'TRA_Inv UK'!AS244</f>
        <v>0</v>
      </c>
      <c r="AT244" s="70">
        <f>'TRA_Inv EU28'!AT244-'TRA_Inv UK'!AT244</f>
        <v>0</v>
      </c>
      <c r="AU244" s="70">
        <f>'TRA_Inv EU28'!AU244-'TRA_Inv UK'!AU244</f>
        <v>0</v>
      </c>
      <c r="AV244" s="70">
        <f>'TRA_Inv EU28'!AV244-'TRA_Inv UK'!AV244</f>
        <v>0</v>
      </c>
      <c r="AW244" s="70">
        <f>'TRA_Inv EU28'!AW244-'TRA_Inv UK'!AW244</f>
        <v>0</v>
      </c>
      <c r="AX244" s="70">
        <f>'TRA_Inv EU28'!AX244-'TRA_Inv UK'!AX244</f>
        <v>0</v>
      </c>
      <c r="AY244" s="70">
        <f>'TRA_Inv EU28'!AY244-'TRA_Inv UK'!AY244</f>
        <v>0</v>
      </c>
      <c r="AZ244" s="70">
        <f>'TRA_Inv EU28'!AZ244-'TRA_Inv UK'!AZ244</f>
        <v>0</v>
      </c>
    </row>
    <row r="245" spans="1:52" x14ac:dyDescent="0.35">
      <c r="A245" s="78" t="s">
        <v>913</v>
      </c>
      <c r="B245" s="68"/>
      <c r="C245" s="68">
        <f>'TRA_Inv EU28'!C245-'TRA_Inv UK'!C245</f>
        <v>75.741192344795323</v>
      </c>
      <c r="D245" s="68">
        <f>'TRA_Inv EU28'!D245-'TRA_Inv UK'!D245</f>
        <v>66.607082852038047</v>
      </c>
      <c r="E245" s="68">
        <f>'TRA_Inv EU28'!E245-'TRA_Inv UK'!E245</f>
        <v>50.000769793144237</v>
      </c>
      <c r="F245" s="68">
        <f>'TRA_Inv EU28'!F245-'TRA_Inv UK'!F245</f>
        <v>58.118378915716022</v>
      </c>
      <c r="G245" s="68">
        <f>'TRA_Inv EU28'!G245-'TRA_Inv UK'!G245</f>
        <v>73.355028784601885</v>
      </c>
      <c r="H245" s="68">
        <f>'TRA_Inv EU28'!H245-'TRA_Inv UK'!H245</f>
        <v>88.609146915595971</v>
      </c>
      <c r="I245" s="68">
        <f>'TRA_Inv EU28'!I245-'TRA_Inv UK'!I245</f>
        <v>81.688087417573882</v>
      </c>
      <c r="J245" s="68">
        <f>'TRA_Inv EU28'!J245-'TRA_Inv UK'!J245</f>
        <v>33.644845961715895</v>
      </c>
      <c r="K245" s="68">
        <f>'TRA_Inv EU28'!K245-'TRA_Inv UK'!K245</f>
        <v>14.269337120063923</v>
      </c>
      <c r="L245" s="68">
        <f>'TRA_Inv EU28'!L245-'TRA_Inv UK'!L245</f>
        <v>29.651006663456361</v>
      </c>
      <c r="M245" s="68">
        <f>'TRA_Inv EU28'!M245-'TRA_Inv UK'!M245</f>
        <v>0</v>
      </c>
      <c r="N245" s="68">
        <f>'TRA_Inv EU28'!N245-'TRA_Inv UK'!N245</f>
        <v>4.91549949663227</v>
      </c>
      <c r="O245" s="68">
        <f>'TRA_Inv EU28'!O245-'TRA_Inv UK'!O245</f>
        <v>1.3501335792799747</v>
      </c>
      <c r="P245" s="68">
        <f>'TRA_Inv EU28'!P245-'TRA_Inv UK'!P245</f>
        <v>0</v>
      </c>
      <c r="Q245" s="68">
        <f>'TRA_Inv EU28'!Q245-'TRA_Inv UK'!Q245</f>
        <v>5.6679988252016935</v>
      </c>
      <c r="R245" s="68">
        <f>'TRA_Inv EU28'!R245-'TRA_Inv UK'!R245</f>
        <v>54.028608865944761</v>
      </c>
      <c r="S245" s="68">
        <f>'TRA_Inv EU28'!S245-'TRA_Inv UK'!S245</f>
        <v>61.915054744235093</v>
      </c>
      <c r="T245" s="68">
        <f>'TRA_Inv EU28'!T245-'TRA_Inv UK'!T245</f>
        <v>65.18759495337973</v>
      </c>
      <c r="U245" s="68">
        <f>'TRA_Inv EU28'!U245-'TRA_Inv UK'!U245</f>
        <v>62.58025820111564</v>
      </c>
      <c r="V245" s="68">
        <f>'TRA_Inv EU28'!V245-'TRA_Inv UK'!V245</f>
        <v>64.259342296376929</v>
      </c>
      <c r="W245" s="68">
        <f>'TRA_Inv EU28'!W245-'TRA_Inv UK'!W245</f>
        <v>63.186961542897194</v>
      </c>
      <c r="X245" s="68">
        <f>'TRA_Inv EU28'!X245-'TRA_Inv UK'!X245</f>
        <v>62.326373918692795</v>
      </c>
      <c r="Y245" s="68">
        <f>'TRA_Inv EU28'!Y245-'TRA_Inv UK'!Y245</f>
        <v>68.105810096204721</v>
      </c>
      <c r="Z245" s="68">
        <f>'TRA_Inv EU28'!Z245-'TRA_Inv UK'!Z245</f>
        <v>64.840259554039719</v>
      </c>
      <c r="AA245" s="68">
        <f>'TRA_Inv EU28'!AA245-'TRA_Inv UK'!AA245</f>
        <v>64.25527310710369</v>
      </c>
      <c r="AB245" s="68">
        <f>'TRA_Inv EU28'!AB245-'TRA_Inv UK'!AB245</f>
        <v>68.007487183097325</v>
      </c>
      <c r="AC245" s="68">
        <f>'TRA_Inv EU28'!AC245-'TRA_Inv UK'!AC245</f>
        <v>63.734516995979433</v>
      </c>
      <c r="AD245" s="68">
        <f>'TRA_Inv EU28'!AD245-'TRA_Inv UK'!AD245</f>
        <v>63.739711420123498</v>
      </c>
      <c r="AE245" s="68">
        <f>'TRA_Inv EU28'!AE245-'TRA_Inv UK'!AE245</f>
        <v>62.941734204216061</v>
      </c>
      <c r="AF245" s="68">
        <f>'TRA_Inv EU28'!AF245-'TRA_Inv UK'!AF245</f>
        <v>65.26609184079949</v>
      </c>
      <c r="AG245" s="68">
        <f>'TRA_Inv EU28'!AG245-'TRA_Inv UK'!AG245</f>
        <v>62.396363458801289</v>
      </c>
      <c r="AH245" s="68">
        <f>'TRA_Inv EU28'!AH245-'TRA_Inv UK'!AH245</f>
        <v>64.563940450869993</v>
      </c>
      <c r="AI245" s="68">
        <f>'TRA_Inv EU28'!AI245-'TRA_Inv UK'!AI245</f>
        <v>63.028259217316588</v>
      </c>
      <c r="AJ245" s="68">
        <f>'TRA_Inv EU28'!AJ245-'TRA_Inv UK'!AJ245</f>
        <v>55.650454042103945</v>
      </c>
      <c r="AK245" s="68">
        <f>'TRA_Inv EU28'!AK245-'TRA_Inv UK'!AK245</f>
        <v>61.385060382845303</v>
      </c>
      <c r="AL245" s="68">
        <f>'TRA_Inv EU28'!AL245-'TRA_Inv UK'!AL245</f>
        <v>57.346412395022391</v>
      </c>
      <c r="AM245" s="68">
        <f>'TRA_Inv EU28'!AM245-'TRA_Inv UK'!AM245</f>
        <v>58.891428743933453</v>
      </c>
      <c r="AN245" s="68">
        <f>'TRA_Inv EU28'!AN245-'TRA_Inv UK'!AN245</f>
        <v>52.536892608834606</v>
      </c>
      <c r="AO245" s="68">
        <f>'TRA_Inv EU28'!AO245-'TRA_Inv UK'!AO245</f>
        <v>59.07952911235261</v>
      </c>
      <c r="AP245" s="68">
        <f>'TRA_Inv EU28'!AP245-'TRA_Inv UK'!AP245</f>
        <v>65.524008226241435</v>
      </c>
      <c r="AQ245" s="68">
        <f>'TRA_Inv EU28'!AQ245-'TRA_Inv UK'!AQ245</f>
        <v>57.523246867943428</v>
      </c>
      <c r="AR245" s="68">
        <f>'TRA_Inv EU28'!AR245-'TRA_Inv UK'!AR245</f>
        <v>60.920388607063813</v>
      </c>
      <c r="AS245" s="68">
        <f>'TRA_Inv EU28'!AS245-'TRA_Inv UK'!AS245</f>
        <v>68.381824357982154</v>
      </c>
      <c r="AT245" s="68">
        <f>'TRA_Inv EU28'!AT245-'TRA_Inv UK'!AT245</f>
        <v>109.37275175678454</v>
      </c>
      <c r="AU245" s="68">
        <f>'TRA_Inv EU28'!AU245-'TRA_Inv UK'!AU245</f>
        <v>74.808397198854891</v>
      </c>
      <c r="AV245" s="68">
        <f>'TRA_Inv EU28'!AV245-'TRA_Inv UK'!AV245</f>
        <v>64.195755156187857</v>
      </c>
      <c r="AW245" s="68">
        <f>'TRA_Inv EU28'!AW245-'TRA_Inv UK'!AW245</f>
        <v>71.396007948328787</v>
      </c>
      <c r="AX245" s="68">
        <f>'TRA_Inv EU28'!AX245-'TRA_Inv UK'!AX245</f>
        <v>75.267024225789996</v>
      </c>
      <c r="AY245" s="68">
        <f>'TRA_Inv EU28'!AY245-'TRA_Inv UK'!AY245</f>
        <v>65.7616008921743</v>
      </c>
      <c r="AZ245" s="68">
        <f>'TRA_Inv EU28'!AZ245-'TRA_Inv UK'!AZ245</f>
        <v>70.824687587509359</v>
      </c>
    </row>
    <row r="246" spans="1:52" x14ac:dyDescent="0.35">
      <c r="A246" s="75" t="s">
        <v>906</v>
      </c>
      <c r="B246" s="70"/>
      <c r="C246" s="70">
        <f>'TRA_Inv EU28'!C246-'TRA_Inv UK'!C246</f>
        <v>75.741192344795323</v>
      </c>
      <c r="D246" s="70">
        <f>'TRA_Inv EU28'!D246-'TRA_Inv UK'!D246</f>
        <v>66.607082852038047</v>
      </c>
      <c r="E246" s="70">
        <f>'TRA_Inv EU28'!E246-'TRA_Inv UK'!E246</f>
        <v>50.000769793144237</v>
      </c>
      <c r="F246" s="70">
        <f>'TRA_Inv EU28'!F246-'TRA_Inv UK'!F246</f>
        <v>58.118378915716022</v>
      </c>
      <c r="G246" s="70">
        <f>'TRA_Inv EU28'!G246-'TRA_Inv UK'!G246</f>
        <v>73.355028784601885</v>
      </c>
      <c r="H246" s="70">
        <f>'TRA_Inv EU28'!H246-'TRA_Inv UK'!H246</f>
        <v>88.609146915595971</v>
      </c>
      <c r="I246" s="70">
        <f>'TRA_Inv EU28'!I246-'TRA_Inv UK'!I246</f>
        <v>81.688087417573882</v>
      </c>
      <c r="J246" s="70">
        <f>'TRA_Inv EU28'!J246-'TRA_Inv UK'!J246</f>
        <v>33.644845961715895</v>
      </c>
      <c r="K246" s="70">
        <f>'TRA_Inv EU28'!K246-'TRA_Inv UK'!K246</f>
        <v>14.269337120063923</v>
      </c>
      <c r="L246" s="70">
        <f>'TRA_Inv EU28'!L246-'TRA_Inv UK'!L246</f>
        <v>29.651006663456361</v>
      </c>
      <c r="M246" s="70">
        <f>'TRA_Inv EU28'!M246-'TRA_Inv UK'!M246</f>
        <v>0</v>
      </c>
      <c r="N246" s="70">
        <f>'TRA_Inv EU28'!N246-'TRA_Inv UK'!N246</f>
        <v>4.91549949663227</v>
      </c>
      <c r="O246" s="70">
        <f>'TRA_Inv EU28'!O246-'TRA_Inv UK'!O246</f>
        <v>1.3501335792799747</v>
      </c>
      <c r="P246" s="70">
        <f>'TRA_Inv EU28'!P246-'TRA_Inv UK'!P246</f>
        <v>0</v>
      </c>
      <c r="Q246" s="70">
        <f>'TRA_Inv EU28'!Q246-'TRA_Inv UK'!Q246</f>
        <v>5.6679988252016935</v>
      </c>
      <c r="R246" s="70">
        <f>'TRA_Inv EU28'!R246-'TRA_Inv UK'!R246</f>
        <v>54.015387532897925</v>
      </c>
      <c r="S246" s="70">
        <f>'TRA_Inv EU28'!S246-'TRA_Inv UK'!S246</f>
        <v>61.899763259226809</v>
      </c>
      <c r="T246" s="70">
        <f>'TRA_Inv EU28'!T246-'TRA_Inv UK'!T246</f>
        <v>65.171294717224924</v>
      </c>
      <c r="U246" s="70">
        <f>'TRA_Inv EU28'!U246-'TRA_Inv UK'!U246</f>
        <v>62.564419624249595</v>
      </c>
      <c r="V246" s="70">
        <f>'TRA_Inv EU28'!V246-'TRA_Inv UK'!V246</f>
        <v>64.242914794386934</v>
      </c>
      <c r="W246" s="70">
        <f>'TRA_Inv EU28'!W246-'TRA_Inv UK'!W246</f>
        <v>63.170694062568934</v>
      </c>
      <c r="X246" s="70">
        <f>'TRA_Inv EU28'!X246-'TRA_Inv UK'!X246</f>
        <v>62.310129323497513</v>
      </c>
      <c r="Y246" s="70">
        <f>'TRA_Inv EU28'!Y246-'TRA_Inv UK'!Y246</f>
        <v>68.087870001972973</v>
      </c>
      <c r="Z246" s="70">
        <f>'TRA_Inv EU28'!Z246-'TRA_Inv UK'!Z246</f>
        <v>64.822992322845721</v>
      </c>
      <c r="AA246" s="70">
        <f>'TRA_Inv EU28'!AA246-'TRA_Inv UK'!AA246</f>
        <v>64.237917850610998</v>
      </c>
      <c r="AB246" s="70">
        <f>'TRA_Inv EU28'!AB246-'TRA_Inv UK'!AB246</f>
        <v>67.988876647589805</v>
      </c>
      <c r="AC246" s="70">
        <f>'TRA_Inv EU28'!AC246-'TRA_Inv UK'!AC246</f>
        <v>63.716813115157599</v>
      </c>
      <c r="AD246" s="70">
        <f>'TRA_Inv EU28'!AD246-'TRA_Inv UK'!AD246</f>
        <v>63.721749160124332</v>
      </c>
      <c r="AE246" s="70">
        <f>'TRA_Inv EU28'!AE246-'TRA_Inv UK'!AE246</f>
        <v>62.923638432232671</v>
      </c>
      <c r="AF246" s="70">
        <f>'TRA_Inv EU28'!AF246-'TRA_Inv UK'!AF246</f>
        <v>65.24700624673838</v>
      </c>
      <c r="AG246" s="70">
        <f>'TRA_Inv EU28'!AG246-'TRA_Inv UK'!AG246</f>
        <v>62.377725337944248</v>
      </c>
      <c r="AH246" s="70">
        <f>'TRA_Inv EU28'!AH246-'TRA_Inv UK'!AH246</f>
        <v>64.544150327518352</v>
      </c>
      <c r="AI246" s="70">
        <f>'TRA_Inv EU28'!AI246-'TRA_Inv UK'!AI246</f>
        <v>63.008425658839847</v>
      </c>
      <c r="AJ246" s="70">
        <f>'TRA_Inv EU28'!AJ246-'TRA_Inv UK'!AJ246</f>
        <v>55.632407388144053</v>
      </c>
      <c r="AK246" s="70">
        <f>'TRA_Inv EU28'!AK246-'TRA_Inv UK'!AK246</f>
        <v>61.364532845158735</v>
      </c>
      <c r="AL246" s="70">
        <f>'TRA_Inv EU28'!AL246-'TRA_Inv UK'!AL246</f>
        <v>57.326518588531862</v>
      </c>
      <c r="AM246" s="70">
        <f>'TRA_Inv EU28'!AM246-'TRA_Inv UK'!AM246</f>
        <v>58.870162186636804</v>
      </c>
      <c r="AN246" s="70">
        <f>'TRA_Inv EU28'!AN246-'TRA_Inv UK'!AN246</f>
        <v>52.516902495766722</v>
      </c>
      <c r="AO246" s="70">
        <f>'TRA_Inv EU28'!AO246-'TRA_Inv UK'!AO246</f>
        <v>59.055661209401421</v>
      </c>
      <c r="AP246" s="70">
        <f>'TRA_Inv EU28'!AP246-'TRA_Inv UK'!AP246</f>
        <v>65.496284135947008</v>
      </c>
      <c r="AQ246" s="70">
        <f>'TRA_Inv EU28'!AQ246-'TRA_Inv UK'!AQ246</f>
        <v>57.497009650960266</v>
      </c>
      <c r="AR246" s="70">
        <f>'TRA_Inv EU28'!AR246-'TRA_Inv UK'!AR246</f>
        <v>60.890567326989462</v>
      </c>
      <c r="AS246" s="70">
        <f>'TRA_Inv EU28'!AS246-'TRA_Inv UK'!AS246</f>
        <v>68.345264847253432</v>
      </c>
      <c r="AT246" s="70">
        <f>'TRA_Inv EU28'!AT246-'TRA_Inv UK'!AT246</f>
        <v>109.3090570219302</v>
      </c>
      <c r="AU246" s="70">
        <f>'TRA_Inv EU28'!AU246-'TRA_Inv UK'!AU246</f>
        <v>74.760668823842394</v>
      </c>
      <c r="AV246" s="70">
        <f>'TRA_Inv EU28'!AV246-'TRA_Inv UK'!AV246</f>
        <v>64.149812368386279</v>
      </c>
      <c r="AW246" s="70">
        <f>'TRA_Inv EU28'!AW246-'TRA_Inv UK'!AW246</f>
        <v>71.339049176480415</v>
      </c>
      <c r="AX246" s="70">
        <f>'TRA_Inv EU28'!AX246-'TRA_Inv UK'!AX246</f>
        <v>75.199497716559122</v>
      </c>
      <c r="AY246" s="70">
        <f>'TRA_Inv EU28'!AY246-'TRA_Inv UK'!AY246</f>
        <v>65.693782384286806</v>
      </c>
      <c r="AZ246" s="70">
        <f>'TRA_Inv EU28'!AZ246-'TRA_Inv UK'!AZ246</f>
        <v>70.740718312742928</v>
      </c>
    </row>
    <row r="247" spans="1:52" x14ac:dyDescent="0.35">
      <c r="A247" s="75" t="s">
        <v>907</v>
      </c>
      <c r="B247" s="70"/>
      <c r="C247" s="70">
        <f>'TRA_Inv EU28'!C247-'TRA_Inv UK'!C247</f>
        <v>0</v>
      </c>
      <c r="D247" s="70">
        <f>'TRA_Inv EU28'!D247-'TRA_Inv UK'!D247</f>
        <v>0</v>
      </c>
      <c r="E247" s="70">
        <f>'TRA_Inv EU28'!E247-'TRA_Inv UK'!E247</f>
        <v>0</v>
      </c>
      <c r="F247" s="70">
        <f>'TRA_Inv EU28'!F247-'TRA_Inv UK'!F247</f>
        <v>0</v>
      </c>
      <c r="G247" s="70">
        <f>'TRA_Inv EU28'!G247-'TRA_Inv UK'!G247</f>
        <v>0</v>
      </c>
      <c r="H247" s="70">
        <f>'TRA_Inv EU28'!H247-'TRA_Inv UK'!H247</f>
        <v>0</v>
      </c>
      <c r="I247" s="70">
        <f>'TRA_Inv EU28'!I247-'TRA_Inv UK'!I247</f>
        <v>0</v>
      </c>
      <c r="J247" s="70">
        <f>'TRA_Inv EU28'!J247-'TRA_Inv UK'!J247</f>
        <v>0</v>
      </c>
      <c r="K247" s="70">
        <f>'TRA_Inv EU28'!K247-'TRA_Inv UK'!K247</f>
        <v>0</v>
      </c>
      <c r="L247" s="70">
        <f>'TRA_Inv EU28'!L247-'TRA_Inv UK'!L247</f>
        <v>0</v>
      </c>
      <c r="M247" s="70">
        <f>'TRA_Inv EU28'!M247-'TRA_Inv UK'!M247</f>
        <v>0</v>
      </c>
      <c r="N247" s="70">
        <f>'TRA_Inv EU28'!N247-'TRA_Inv UK'!N247</f>
        <v>0</v>
      </c>
      <c r="O247" s="70">
        <f>'TRA_Inv EU28'!O247-'TRA_Inv UK'!O247</f>
        <v>0</v>
      </c>
      <c r="P247" s="70">
        <f>'TRA_Inv EU28'!P247-'TRA_Inv UK'!P247</f>
        <v>0</v>
      </c>
      <c r="Q247" s="70">
        <f>'TRA_Inv EU28'!Q247-'TRA_Inv UK'!Q247</f>
        <v>0</v>
      </c>
      <c r="R247" s="70">
        <f>'TRA_Inv EU28'!R247-'TRA_Inv UK'!R247</f>
        <v>1.3221029406514408E-2</v>
      </c>
      <c r="S247" s="70">
        <f>'TRA_Inv EU28'!S247-'TRA_Inv UK'!S247</f>
        <v>1.5290969160535866E-2</v>
      </c>
      <c r="T247" s="70">
        <f>'TRA_Inv EU28'!T247-'TRA_Inv UK'!T247</f>
        <v>1.6299423419891757E-2</v>
      </c>
      <c r="U247" s="70">
        <f>'TRA_Inv EU28'!U247-'TRA_Inv UK'!U247</f>
        <v>1.5837422859335551E-2</v>
      </c>
      <c r="V247" s="70">
        <f>'TRA_Inv EU28'!V247-'TRA_Inv UK'!V247</f>
        <v>1.6425758042722033E-2</v>
      </c>
      <c r="W247" s="70">
        <f>'TRA_Inv EU28'!W247-'TRA_Inv UK'!W247</f>
        <v>1.6264969342561594E-2</v>
      </c>
      <c r="X247" s="70">
        <f>'TRA_Inv EU28'!X247-'TRA_Inv UK'!X247</f>
        <v>1.6240981607217063E-2</v>
      </c>
      <c r="Y247" s="70">
        <f>'TRA_Inv EU28'!Y247-'TRA_Inv UK'!Y247</f>
        <v>1.7934278715852934E-2</v>
      </c>
      <c r="Z247" s="70">
        <f>'TRA_Inv EU28'!Z247-'TRA_Inv UK'!Z247</f>
        <v>1.7259176830322718E-2</v>
      </c>
      <c r="AA247" s="70">
        <f>'TRA_Inv EU28'!AA247-'TRA_Inv UK'!AA247</f>
        <v>1.7343663155794584E-2</v>
      </c>
      <c r="AB247" s="70">
        <f>'TRA_Inv EU28'!AB247-'TRA_Inv UK'!AB247</f>
        <v>1.8592677022621306E-2</v>
      </c>
      <c r="AC247" s="70">
        <f>'TRA_Inv EU28'!AC247-'TRA_Inv UK'!AC247</f>
        <v>1.7679699687436486E-2</v>
      </c>
      <c r="AD247" s="70">
        <f>'TRA_Inv EU28'!AD247-'TRA_Inv UK'!AD247</f>
        <v>1.7926835422454799E-2</v>
      </c>
      <c r="AE247" s="70">
        <f>'TRA_Inv EU28'!AE247-'TRA_Inv UK'!AE247</f>
        <v>1.8046125988267984E-2</v>
      </c>
      <c r="AF247" s="70">
        <f>'TRA_Inv EU28'!AF247-'TRA_Inv UK'!AF247</f>
        <v>1.9011769734131719E-2</v>
      </c>
      <c r="AG247" s="70">
        <f>'TRA_Inv EU28'!AG247-'TRA_Inv UK'!AG247</f>
        <v>1.8538013956615779E-2</v>
      </c>
      <c r="AH247" s="70">
        <f>'TRA_Inv EU28'!AH247-'TRA_Inv UK'!AH247</f>
        <v>1.9642479924844605E-2</v>
      </c>
      <c r="AI247" s="70">
        <f>'TRA_Inv EU28'!AI247-'TRA_Inv UK'!AI247</f>
        <v>1.9633272268899257E-2</v>
      </c>
      <c r="AJ247" s="70">
        <f>'TRA_Inv EU28'!AJ247-'TRA_Inv UK'!AJ247</f>
        <v>1.7789956845790149E-2</v>
      </c>
      <c r="AK247" s="70">
        <f>'TRA_Inv EU28'!AK247-'TRA_Inv UK'!AK247</f>
        <v>2.0136681574891013E-2</v>
      </c>
      <c r="AL247" s="70">
        <f>'TRA_Inv EU28'!AL247-'TRA_Inv UK'!AL247</f>
        <v>1.9385949509655429E-2</v>
      </c>
      <c r="AM247" s="70">
        <f>'TRA_Inv EU28'!AM247-'TRA_Inv UK'!AM247</f>
        <v>2.0571573908749911E-2</v>
      </c>
      <c r="AN247" s="70">
        <f>'TRA_Inv EU28'!AN247-'TRA_Inv UK'!AN247</f>
        <v>1.9094303547850407E-2</v>
      </c>
      <c r="AO247" s="70">
        <f>'TRA_Inv EU28'!AO247-'TRA_Inv UK'!AO247</f>
        <v>2.2511054398621055E-2</v>
      </c>
      <c r="AP247" s="70">
        <f>'TRA_Inv EU28'!AP247-'TRA_Inv UK'!AP247</f>
        <v>2.5707120245518768E-2</v>
      </c>
      <c r="AQ247" s="70">
        <f>'TRA_Inv EU28'!AQ247-'TRA_Inv UK'!AQ247</f>
        <v>2.3805316860323229E-2</v>
      </c>
      <c r="AR247" s="70">
        <f>'TRA_Inv EU28'!AR247-'TRA_Inv UK'!AR247</f>
        <v>2.6566628609102087E-2</v>
      </c>
      <c r="AS247" s="70">
        <f>'TRA_Inv EU28'!AS247-'TRA_Inv UK'!AS247</f>
        <v>3.1581765444501801E-2</v>
      </c>
      <c r="AT247" s="70">
        <f>'TRA_Inv EU28'!AT247-'TRA_Inv UK'!AT247</f>
        <v>5.3659864762960953E-2</v>
      </c>
      <c r="AU247" s="70">
        <f>'TRA_Inv EU28'!AU247-'TRA_Inv UK'!AU247</f>
        <v>3.8966534477240827E-2</v>
      </c>
      <c r="AV247" s="70">
        <f>'TRA_Inv EU28'!AV247-'TRA_Inv UK'!AV247</f>
        <v>3.5841048249932429E-2</v>
      </c>
      <c r="AW247" s="70">
        <f>'TRA_Inv EU28'!AW247-'TRA_Inv UK'!AW247</f>
        <v>4.3267632572414373E-2</v>
      </c>
      <c r="AX247" s="70">
        <f>'TRA_Inv EU28'!AX247-'TRA_Inv UK'!AX247</f>
        <v>4.9494135831722276E-2</v>
      </c>
      <c r="AY247" s="70">
        <f>'TRA_Inv EU28'!AY247-'TRA_Inv UK'!AY247</f>
        <v>4.7603062198646871E-2</v>
      </c>
      <c r="AZ247" s="70">
        <f>'TRA_Inv EU28'!AZ247-'TRA_Inv UK'!AZ247</f>
        <v>5.6337934034878717E-2</v>
      </c>
    </row>
    <row r="248" spans="1:52" x14ac:dyDescent="0.35">
      <c r="A248" s="75" t="s">
        <v>898</v>
      </c>
      <c r="B248" s="70"/>
      <c r="C248" s="70">
        <f>'TRA_Inv EU28'!C248-'TRA_Inv UK'!C248</f>
        <v>0</v>
      </c>
      <c r="D248" s="70">
        <f>'TRA_Inv EU28'!D248-'TRA_Inv UK'!D248</f>
        <v>0</v>
      </c>
      <c r="E248" s="70">
        <f>'TRA_Inv EU28'!E248-'TRA_Inv UK'!E248</f>
        <v>0</v>
      </c>
      <c r="F248" s="70">
        <f>'TRA_Inv EU28'!F248-'TRA_Inv UK'!F248</f>
        <v>0</v>
      </c>
      <c r="G248" s="70">
        <f>'TRA_Inv EU28'!G248-'TRA_Inv UK'!G248</f>
        <v>0</v>
      </c>
      <c r="H248" s="70">
        <f>'TRA_Inv EU28'!H248-'TRA_Inv UK'!H248</f>
        <v>0</v>
      </c>
      <c r="I248" s="70">
        <f>'TRA_Inv EU28'!I248-'TRA_Inv UK'!I248</f>
        <v>0</v>
      </c>
      <c r="J248" s="70">
        <f>'TRA_Inv EU28'!J248-'TRA_Inv UK'!J248</f>
        <v>0</v>
      </c>
      <c r="K248" s="70">
        <f>'TRA_Inv EU28'!K248-'TRA_Inv UK'!K248</f>
        <v>0</v>
      </c>
      <c r="L248" s="70">
        <f>'TRA_Inv EU28'!L248-'TRA_Inv UK'!L248</f>
        <v>0</v>
      </c>
      <c r="M248" s="70">
        <f>'TRA_Inv EU28'!M248-'TRA_Inv UK'!M248</f>
        <v>0</v>
      </c>
      <c r="N248" s="70">
        <f>'TRA_Inv EU28'!N248-'TRA_Inv UK'!N248</f>
        <v>0</v>
      </c>
      <c r="O248" s="70">
        <f>'TRA_Inv EU28'!O248-'TRA_Inv UK'!O248</f>
        <v>0</v>
      </c>
      <c r="P248" s="70">
        <f>'TRA_Inv EU28'!P248-'TRA_Inv UK'!P248</f>
        <v>0</v>
      </c>
      <c r="Q248" s="70">
        <f>'TRA_Inv EU28'!Q248-'TRA_Inv UK'!Q248</f>
        <v>0</v>
      </c>
      <c r="R248" s="70">
        <f>'TRA_Inv EU28'!R248-'TRA_Inv UK'!R248</f>
        <v>3.0364031745609619E-7</v>
      </c>
      <c r="S248" s="70">
        <f>'TRA_Inv EU28'!S248-'TRA_Inv UK'!S248</f>
        <v>5.158477497127995E-7</v>
      </c>
      <c r="T248" s="70">
        <f>'TRA_Inv EU28'!T248-'TRA_Inv UK'!T248</f>
        <v>8.1273491328151699E-7</v>
      </c>
      <c r="U248" s="70">
        <f>'TRA_Inv EU28'!U248-'TRA_Inv UK'!U248</f>
        <v>1.1540067104813854E-6</v>
      </c>
      <c r="V248" s="70">
        <f>'TRA_Inv EU28'!V248-'TRA_Inv UK'!V248</f>
        <v>1.743947276445597E-6</v>
      </c>
      <c r="W248" s="70">
        <f>'TRA_Inv EU28'!W248-'TRA_Inv UK'!W248</f>
        <v>2.5109857038540308E-6</v>
      </c>
      <c r="X248" s="70">
        <f>'TRA_Inv EU28'!X248-'TRA_Inv UK'!X248</f>
        <v>3.6135880784806981E-6</v>
      </c>
      <c r="Y248" s="70">
        <f>'TRA_Inv EU28'!Y248-'TRA_Inv UK'!Y248</f>
        <v>5.8155158843755025E-6</v>
      </c>
      <c r="Z248" s="70">
        <f>'TRA_Inv EU28'!Z248-'TRA_Inv UK'!Z248</f>
        <v>8.0543636639180316E-6</v>
      </c>
      <c r="AA248" s="70">
        <f>'TRA_Inv EU28'!AA248-'TRA_Inv UK'!AA248</f>
        <v>1.1593336904712618E-5</v>
      </c>
      <c r="AB248" s="70">
        <f>'TRA_Inv EU28'!AB248-'TRA_Inv UK'!AB248</f>
        <v>1.7858484907432442E-5</v>
      </c>
      <c r="AC248" s="70">
        <f>'TRA_Inv EU28'!AC248-'TRA_Inv UK'!AC248</f>
        <v>2.4181134404206234E-5</v>
      </c>
      <c r="AD248" s="70">
        <f>'TRA_Inv EU28'!AD248-'TRA_Inv UK'!AD248</f>
        <v>3.5424576716701791E-5</v>
      </c>
      <c r="AE248" s="70">
        <f>'TRA_Inv EU28'!AE248-'TRA_Inv UK'!AE248</f>
        <v>4.9645995119614955E-5</v>
      </c>
      <c r="AF248" s="70">
        <f>'TRA_Inv EU28'!AF248-'TRA_Inv UK'!AF248</f>
        <v>7.3824326973329925E-5</v>
      </c>
      <c r="AG248" s="70">
        <f>'TRA_Inv EU28'!AG248-'TRA_Inv UK'!AG248</f>
        <v>1.0010690042515275E-4</v>
      </c>
      <c r="AH248" s="70">
        <f>'TRA_Inv EU28'!AH248-'TRA_Inv UK'!AH248</f>
        <v>1.4764342679090541E-4</v>
      </c>
      <c r="AI248" s="70">
        <f>'TRA_Inv EU28'!AI248-'TRA_Inv UK'!AI248</f>
        <v>2.0028620784290856E-4</v>
      </c>
      <c r="AJ248" s="70">
        <f>'TRA_Inv EU28'!AJ248-'TRA_Inv UK'!AJ248</f>
        <v>2.5669711410549064E-4</v>
      </c>
      <c r="AK248" s="70">
        <f>'TRA_Inv EU28'!AK248-'TRA_Inv UK'!AK248</f>
        <v>3.908561116810061E-4</v>
      </c>
      <c r="AL248" s="70">
        <f>'TRA_Inv EU28'!AL248-'TRA_Inv UK'!AL248</f>
        <v>5.0785698087208472E-4</v>
      </c>
      <c r="AM248" s="70">
        <f>'TRA_Inv EU28'!AM248-'TRA_Inv UK'!AM248</f>
        <v>6.9498338789260252E-4</v>
      </c>
      <c r="AN248" s="70">
        <f>'TRA_Inv EU28'!AN248-'TRA_Inv UK'!AN248</f>
        <v>8.9580952003326115E-4</v>
      </c>
      <c r="AO248" s="70">
        <f>'TRA_Inv EU28'!AO248-'TRA_Inv UK'!AO248</f>
        <v>1.3568485525623029E-3</v>
      </c>
      <c r="AP248" s="70">
        <f>'TRA_Inv EU28'!AP248-'TRA_Inv UK'!AP248</f>
        <v>2.0169700489100677E-3</v>
      </c>
      <c r="AQ248" s="70">
        <f>'TRA_Inv EU28'!AQ248-'TRA_Inv UK'!AQ248</f>
        <v>2.4319001228379866E-3</v>
      </c>
      <c r="AR248" s="70">
        <f>'TRA_Inv EU28'!AR248-'TRA_Inv UK'!AR248</f>
        <v>3.2546514652534316E-3</v>
      </c>
      <c r="AS248" s="70">
        <f>'TRA_Inv EU28'!AS248-'TRA_Inv UK'!AS248</f>
        <v>4.9777452842214515E-3</v>
      </c>
      <c r="AT248" s="70">
        <f>'TRA_Inv EU28'!AT248-'TRA_Inv UK'!AT248</f>
        <v>1.0034870091380581E-2</v>
      </c>
      <c r="AU248" s="70">
        <f>'TRA_Inv EU28'!AU248-'TRA_Inv UK'!AU248</f>
        <v>8.7618405352618261E-3</v>
      </c>
      <c r="AV248" s="70">
        <f>'TRA_Inv EU28'!AV248-'TRA_Inv UK'!AV248</f>
        <v>1.0101739551638678E-2</v>
      </c>
      <c r="AW248" s="70">
        <f>'TRA_Inv EU28'!AW248-'TRA_Inv UK'!AW248</f>
        <v>1.369113927595033E-2</v>
      </c>
      <c r="AX248" s="70">
        <f>'TRA_Inv EU28'!AX248-'TRA_Inv UK'!AX248</f>
        <v>1.803237339914782E-2</v>
      </c>
      <c r="AY248" s="70">
        <f>'TRA_Inv EU28'!AY248-'TRA_Inv UK'!AY248</f>
        <v>2.0215445688849563E-2</v>
      </c>
      <c r="AZ248" s="70">
        <f>'TRA_Inv EU28'!AZ248-'TRA_Inv UK'!AZ248</f>
        <v>2.763134073155013E-2</v>
      </c>
    </row>
    <row r="249" spans="1:52" x14ac:dyDescent="0.35">
      <c r="A249" s="75" t="s">
        <v>908</v>
      </c>
      <c r="B249" s="70"/>
      <c r="C249" s="70">
        <f>'TRA_Inv EU28'!C249-'TRA_Inv UK'!C249</f>
        <v>0</v>
      </c>
      <c r="D249" s="70">
        <f>'TRA_Inv EU28'!D249-'TRA_Inv UK'!D249</f>
        <v>0</v>
      </c>
      <c r="E249" s="70">
        <f>'TRA_Inv EU28'!E249-'TRA_Inv UK'!E249</f>
        <v>0</v>
      </c>
      <c r="F249" s="70">
        <f>'TRA_Inv EU28'!F249-'TRA_Inv UK'!F249</f>
        <v>0</v>
      </c>
      <c r="G249" s="70">
        <f>'TRA_Inv EU28'!G249-'TRA_Inv UK'!G249</f>
        <v>0</v>
      </c>
      <c r="H249" s="70">
        <f>'TRA_Inv EU28'!H249-'TRA_Inv UK'!H249</f>
        <v>0</v>
      </c>
      <c r="I249" s="70">
        <f>'TRA_Inv EU28'!I249-'TRA_Inv UK'!I249</f>
        <v>0</v>
      </c>
      <c r="J249" s="70">
        <f>'TRA_Inv EU28'!J249-'TRA_Inv UK'!J249</f>
        <v>0</v>
      </c>
      <c r="K249" s="70">
        <f>'TRA_Inv EU28'!K249-'TRA_Inv UK'!K249</f>
        <v>0</v>
      </c>
      <c r="L249" s="70">
        <f>'TRA_Inv EU28'!L249-'TRA_Inv UK'!L249</f>
        <v>0</v>
      </c>
      <c r="M249" s="70">
        <f>'TRA_Inv EU28'!M249-'TRA_Inv UK'!M249</f>
        <v>0</v>
      </c>
      <c r="N249" s="70">
        <f>'TRA_Inv EU28'!N249-'TRA_Inv UK'!N249</f>
        <v>0</v>
      </c>
      <c r="O249" s="70">
        <f>'TRA_Inv EU28'!O249-'TRA_Inv UK'!O249</f>
        <v>0</v>
      </c>
      <c r="P249" s="70">
        <f>'TRA_Inv EU28'!P249-'TRA_Inv UK'!P249</f>
        <v>0</v>
      </c>
      <c r="Q249" s="70">
        <f>'TRA_Inv EU28'!Q249-'TRA_Inv UK'!Q249</f>
        <v>0</v>
      </c>
      <c r="R249" s="70">
        <f>'TRA_Inv EU28'!R249-'TRA_Inv UK'!R249</f>
        <v>0</v>
      </c>
      <c r="S249" s="70">
        <f>'TRA_Inv EU28'!S249-'TRA_Inv UK'!S249</f>
        <v>0</v>
      </c>
      <c r="T249" s="70">
        <f>'TRA_Inv EU28'!T249-'TRA_Inv UK'!T249</f>
        <v>0</v>
      </c>
      <c r="U249" s="70">
        <f>'TRA_Inv EU28'!U249-'TRA_Inv UK'!U249</f>
        <v>0</v>
      </c>
      <c r="V249" s="70">
        <f>'TRA_Inv EU28'!V249-'TRA_Inv UK'!V249</f>
        <v>0</v>
      </c>
      <c r="W249" s="70">
        <f>'TRA_Inv EU28'!W249-'TRA_Inv UK'!W249</f>
        <v>0</v>
      </c>
      <c r="X249" s="70">
        <f>'TRA_Inv EU28'!X249-'TRA_Inv UK'!X249</f>
        <v>0</v>
      </c>
      <c r="Y249" s="70">
        <f>'TRA_Inv EU28'!Y249-'TRA_Inv UK'!Y249</f>
        <v>0</v>
      </c>
      <c r="Z249" s="70">
        <f>'TRA_Inv EU28'!Z249-'TRA_Inv UK'!Z249</f>
        <v>0</v>
      </c>
      <c r="AA249" s="70">
        <f>'TRA_Inv EU28'!AA249-'TRA_Inv UK'!AA249</f>
        <v>0</v>
      </c>
      <c r="AB249" s="70">
        <f>'TRA_Inv EU28'!AB249-'TRA_Inv UK'!AB249</f>
        <v>0</v>
      </c>
      <c r="AC249" s="70">
        <f>'TRA_Inv EU28'!AC249-'TRA_Inv UK'!AC249</f>
        <v>0</v>
      </c>
      <c r="AD249" s="70">
        <f>'TRA_Inv EU28'!AD249-'TRA_Inv UK'!AD249</f>
        <v>0</v>
      </c>
      <c r="AE249" s="70">
        <f>'TRA_Inv EU28'!AE249-'TRA_Inv UK'!AE249</f>
        <v>0</v>
      </c>
      <c r="AF249" s="70">
        <f>'TRA_Inv EU28'!AF249-'TRA_Inv UK'!AF249</f>
        <v>0</v>
      </c>
      <c r="AG249" s="70">
        <f>'TRA_Inv EU28'!AG249-'TRA_Inv UK'!AG249</f>
        <v>0</v>
      </c>
      <c r="AH249" s="70">
        <f>'TRA_Inv EU28'!AH249-'TRA_Inv UK'!AH249</f>
        <v>0</v>
      </c>
      <c r="AI249" s="70">
        <f>'TRA_Inv EU28'!AI249-'TRA_Inv UK'!AI249</f>
        <v>0</v>
      </c>
      <c r="AJ249" s="70">
        <f>'TRA_Inv EU28'!AJ249-'TRA_Inv UK'!AJ249</f>
        <v>0</v>
      </c>
      <c r="AK249" s="70">
        <f>'TRA_Inv EU28'!AK249-'TRA_Inv UK'!AK249</f>
        <v>0</v>
      </c>
      <c r="AL249" s="70">
        <f>'TRA_Inv EU28'!AL249-'TRA_Inv UK'!AL249</f>
        <v>0</v>
      </c>
      <c r="AM249" s="70">
        <f>'TRA_Inv EU28'!AM249-'TRA_Inv UK'!AM249</f>
        <v>0</v>
      </c>
      <c r="AN249" s="70">
        <f>'TRA_Inv EU28'!AN249-'TRA_Inv UK'!AN249</f>
        <v>0</v>
      </c>
      <c r="AO249" s="70">
        <f>'TRA_Inv EU28'!AO249-'TRA_Inv UK'!AO249</f>
        <v>0</v>
      </c>
      <c r="AP249" s="70">
        <f>'TRA_Inv EU28'!AP249-'TRA_Inv UK'!AP249</f>
        <v>0</v>
      </c>
      <c r="AQ249" s="70">
        <f>'TRA_Inv EU28'!AQ249-'TRA_Inv UK'!AQ249</f>
        <v>0</v>
      </c>
      <c r="AR249" s="70">
        <f>'TRA_Inv EU28'!AR249-'TRA_Inv UK'!AR249</f>
        <v>0</v>
      </c>
      <c r="AS249" s="70">
        <f>'TRA_Inv EU28'!AS249-'TRA_Inv UK'!AS249</f>
        <v>0</v>
      </c>
      <c r="AT249" s="70">
        <f>'TRA_Inv EU28'!AT249-'TRA_Inv UK'!AT249</f>
        <v>0</v>
      </c>
      <c r="AU249" s="70">
        <f>'TRA_Inv EU28'!AU249-'TRA_Inv UK'!AU249</f>
        <v>0</v>
      </c>
      <c r="AV249" s="70">
        <f>'TRA_Inv EU28'!AV249-'TRA_Inv UK'!AV249</f>
        <v>0</v>
      </c>
      <c r="AW249" s="70">
        <f>'TRA_Inv EU28'!AW249-'TRA_Inv UK'!AW249</f>
        <v>0</v>
      </c>
      <c r="AX249" s="70">
        <f>'TRA_Inv EU28'!AX249-'TRA_Inv UK'!AX249</f>
        <v>0</v>
      </c>
      <c r="AY249" s="70">
        <f>'TRA_Inv EU28'!AY249-'TRA_Inv UK'!AY249</f>
        <v>0</v>
      </c>
      <c r="AZ249" s="70">
        <f>'TRA_Inv EU28'!AZ249-'TRA_Inv UK'!AZ249</f>
        <v>0</v>
      </c>
    </row>
    <row r="250" spans="1:52" x14ac:dyDescent="0.35">
      <c r="A250" s="75" t="s">
        <v>909</v>
      </c>
      <c r="B250" s="70"/>
      <c r="C250" s="70">
        <f>'TRA_Inv EU28'!C250-'TRA_Inv UK'!C250</f>
        <v>0</v>
      </c>
      <c r="D250" s="70">
        <f>'TRA_Inv EU28'!D250-'TRA_Inv UK'!D250</f>
        <v>0</v>
      </c>
      <c r="E250" s="70">
        <f>'TRA_Inv EU28'!E250-'TRA_Inv UK'!E250</f>
        <v>0</v>
      </c>
      <c r="F250" s="70">
        <f>'TRA_Inv EU28'!F250-'TRA_Inv UK'!F250</f>
        <v>0</v>
      </c>
      <c r="G250" s="70">
        <f>'TRA_Inv EU28'!G250-'TRA_Inv UK'!G250</f>
        <v>0</v>
      </c>
      <c r="H250" s="70">
        <f>'TRA_Inv EU28'!H250-'TRA_Inv UK'!H250</f>
        <v>0</v>
      </c>
      <c r="I250" s="70">
        <f>'TRA_Inv EU28'!I250-'TRA_Inv UK'!I250</f>
        <v>0</v>
      </c>
      <c r="J250" s="70">
        <f>'TRA_Inv EU28'!J250-'TRA_Inv UK'!J250</f>
        <v>0</v>
      </c>
      <c r="K250" s="70">
        <f>'TRA_Inv EU28'!K250-'TRA_Inv UK'!K250</f>
        <v>0</v>
      </c>
      <c r="L250" s="70">
        <f>'TRA_Inv EU28'!L250-'TRA_Inv UK'!L250</f>
        <v>0</v>
      </c>
      <c r="M250" s="70">
        <f>'TRA_Inv EU28'!M250-'TRA_Inv UK'!M250</f>
        <v>0</v>
      </c>
      <c r="N250" s="70">
        <f>'TRA_Inv EU28'!N250-'TRA_Inv UK'!N250</f>
        <v>0</v>
      </c>
      <c r="O250" s="70">
        <f>'TRA_Inv EU28'!O250-'TRA_Inv UK'!O250</f>
        <v>0</v>
      </c>
      <c r="P250" s="70">
        <f>'TRA_Inv EU28'!P250-'TRA_Inv UK'!P250</f>
        <v>0</v>
      </c>
      <c r="Q250" s="70">
        <f>'TRA_Inv EU28'!Q250-'TRA_Inv UK'!Q250</f>
        <v>0</v>
      </c>
      <c r="R250" s="70">
        <f>'TRA_Inv EU28'!R250-'TRA_Inv UK'!R250</f>
        <v>0</v>
      </c>
      <c r="S250" s="70">
        <f>'TRA_Inv EU28'!S250-'TRA_Inv UK'!S250</f>
        <v>0</v>
      </c>
      <c r="T250" s="70">
        <f>'TRA_Inv EU28'!T250-'TRA_Inv UK'!T250</f>
        <v>0</v>
      </c>
      <c r="U250" s="70">
        <f>'TRA_Inv EU28'!U250-'TRA_Inv UK'!U250</f>
        <v>0</v>
      </c>
      <c r="V250" s="70">
        <f>'TRA_Inv EU28'!V250-'TRA_Inv UK'!V250</f>
        <v>0</v>
      </c>
      <c r="W250" s="70">
        <f>'TRA_Inv EU28'!W250-'TRA_Inv UK'!W250</f>
        <v>0</v>
      </c>
      <c r="X250" s="70">
        <f>'TRA_Inv EU28'!X250-'TRA_Inv UK'!X250</f>
        <v>0</v>
      </c>
      <c r="Y250" s="70">
        <f>'TRA_Inv EU28'!Y250-'TRA_Inv UK'!Y250</f>
        <v>0</v>
      </c>
      <c r="Z250" s="70">
        <f>'TRA_Inv EU28'!Z250-'TRA_Inv UK'!Z250</f>
        <v>0</v>
      </c>
      <c r="AA250" s="70">
        <f>'TRA_Inv EU28'!AA250-'TRA_Inv UK'!AA250</f>
        <v>0</v>
      </c>
      <c r="AB250" s="70">
        <f>'TRA_Inv EU28'!AB250-'TRA_Inv UK'!AB250</f>
        <v>0</v>
      </c>
      <c r="AC250" s="70">
        <f>'TRA_Inv EU28'!AC250-'TRA_Inv UK'!AC250</f>
        <v>0</v>
      </c>
      <c r="AD250" s="70">
        <f>'TRA_Inv EU28'!AD250-'TRA_Inv UK'!AD250</f>
        <v>0</v>
      </c>
      <c r="AE250" s="70">
        <f>'TRA_Inv EU28'!AE250-'TRA_Inv UK'!AE250</f>
        <v>0</v>
      </c>
      <c r="AF250" s="70">
        <f>'TRA_Inv EU28'!AF250-'TRA_Inv UK'!AF250</f>
        <v>0</v>
      </c>
      <c r="AG250" s="70">
        <f>'TRA_Inv EU28'!AG250-'TRA_Inv UK'!AG250</f>
        <v>0</v>
      </c>
      <c r="AH250" s="70">
        <f>'TRA_Inv EU28'!AH250-'TRA_Inv UK'!AH250</f>
        <v>0</v>
      </c>
      <c r="AI250" s="70">
        <f>'TRA_Inv EU28'!AI250-'TRA_Inv UK'!AI250</f>
        <v>0</v>
      </c>
      <c r="AJ250" s="70">
        <f>'TRA_Inv EU28'!AJ250-'TRA_Inv UK'!AJ250</f>
        <v>0</v>
      </c>
      <c r="AK250" s="70">
        <f>'TRA_Inv EU28'!AK250-'TRA_Inv UK'!AK250</f>
        <v>0</v>
      </c>
      <c r="AL250" s="70">
        <f>'TRA_Inv EU28'!AL250-'TRA_Inv UK'!AL250</f>
        <v>0</v>
      </c>
      <c r="AM250" s="70">
        <f>'TRA_Inv EU28'!AM250-'TRA_Inv UK'!AM250</f>
        <v>0</v>
      </c>
      <c r="AN250" s="70">
        <f>'TRA_Inv EU28'!AN250-'TRA_Inv UK'!AN250</f>
        <v>0</v>
      </c>
      <c r="AO250" s="70">
        <f>'TRA_Inv EU28'!AO250-'TRA_Inv UK'!AO250</f>
        <v>0</v>
      </c>
      <c r="AP250" s="70">
        <f>'TRA_Inv EU28'!AP250-'TRA_Inv UK'!AP250</f>
        <v>0</v>
      </c>
      <c r="AQ250" s="70">
        <f>'TRA_Inv EU28'!AQ250-'TRA_Inv UK'!AQ250</f>
        <v>0</v>
      </c>
      <c r="AR250" s="70">
        <f>'TRA_Inv EU28'!AR250-'TRA_Inv UK'!AR250</f>
        <v>0</v>
      </c>
      <c r="AS250" s="70">
        <f>'TRA_Inv EU28'!AS250-'TRA_Inv UK'!AS250</f>
        <v>0</v>
      </c>
      <c r="AT250" s="70">
        <f>'TRA_Inv EU28'!AT250-'TRA_Inv UK'!AT250</f>
        <v>0</v>
      </c>
      <c r="AU250" s="70">
        <f>'TRA_Inv EU28'!AU250-'TRA_Inv UK'!AU250</f>
        <v>0</v>
      </c>
      <c r="AV250" s="70">
        <f>'TRA_Inv EU28'!AV250-'TRA_Inv UK'!AV250</f>
        <v>0</v>
      </c>
      <c r="AW250" s="70">
        <f>'TRA_Inv EU28'!AW250-'TRA_Inv UK'!AW250</f>
        <v>0</v>
      </c>
      <c r="AX250" s="70">
        <f>'TRA_Inv EU28'!AX250-'TRA_Inv UK'!AX250</f>
        <v>0</v>
      </c>
      <c r="AY250" s="70">
        <f>'TRA_Inv EU28'!AY250-'TRA_Inv UK'!AY250</f>
        <v>0</v>
      </c>
      <c r="AZ250" s="70">
        <f>'TRA_Inv EU28'!AZ250-'TRA_Inv UK'!AZ250</f>
        <v>0</v>
      </c>
    </row>
    <row r="251" spans="1:52" x14ac:dyDescent="0.35">
      <c r="A251" s="76" t="s">
        <v>910</v>
      </c>
      <c r="B251" s="55"/>
      <c r="C251" s="55">
        <f>'TRA_Inv EU28'!C251-'TRA_Inv UK'!C251</f>
        <v>0</v>
      </c>
      <c r="D251" s="55">
        <f>'TRA_Inv EU28'!D251-'TRA_Inv UK'!D251</f>
        <v>0</v>
      </c>
      <c r="E251" s="55">
        <f>'TRA_Inv EU28'!E251-'TRA_Inv UK'!E251</f>
        <v>0</v>
      </c>
      <c r="F251" s="55">
        <f>'TRA_Inv EU28'!F251-'TRA_Inv UK'!F251</f>
        <v>0</v>
      </c>
      <c r="G251" s="55">
        <f>'TRA_Inv EU28'!G251-'TRA_Inv UK'!G251</f>
        <v>0</v>
      </c>
      <c r="H251" s="55">
        <f>'TRA_Inv EU28'!H251-'TRA_Inv UK'!H251</f>
        <v>0</v>
      </c>
      <c r="I251" s="55">
        <f>'TRA_Inv EU28'!I251-'TRA_Inv UK'!I251</f>
        <v>0</v>
      </c>
      <c r="J251" s="55">
        <f>'TRA_Inv EU28'!J251-'TRA_Inv UK'!J251</f>
        <v>0</v>
      </c>
      <c r="K251" s="55">
        <f>'TRA_Inv EU28'!K251-'TRA_Inv UK'!K251</f>
        <v>0</v>
      </c>
      <c r="L251" s="55">
        <f>'TRA_Inv EU28'!L251-'TRA_Inv UK'!L251</f>
        <v>0</v>
      </c>
      <c r="M251" s="55">
        <f>'TRA_Inv EU28'!M251-'TRA_Inv UK'!M251</f>
        <v>0</v>
      </c>
      <c r="N251" s="55">
        <f>'TRA_Inv EU28'!N251-'TRA_Inv UK'!N251</f>
        <v>0</v>
      </c>
      <c r="O251" s="55">
        <f>'TRA_Inv EU28'!O251-'TRA_Inv UK'!O251</f>
        <v>0</v>
      </c>
      <c r="P251" s="55">
        <f>'TRA_Inv EU28'!P251-'TRA_Inv UK'!P251</f>
        <v>0</v>
      </c>
      <c r="Q251" s="55">
        <f>'TRA_Inv EU28'!Q251-'TRA_Inv UK'!Q251</f>
        <v>0</v>
      </c>
      <c r="R251" s="55">
        <f>'TRA_Inv EU28'!R251-'TRA_Inv UK'!R251</f>
        <v>0</v>
      </c>
      <c r="S251" s="55">
        <f>'TRA_Inv EU28'!S251-'TRA_Inv UK'!S251</f>
        <v>0</v>
      </c>
      <c r="T251" s="55">
        <f>'TRA_Inv EU28'!T251-'TRA_Inv UK'!T251</f>
        <v>0</v>
      </c>
      <c r="U251" s="55">
        <f>'TRA_Inv EU28'!U251-'TRA_Inv UK'!U251</f>
        <v>0</v>
      </c>
      <c r="V251" s="55">
        <f>'TRA_Inv EU28'!V251-'TRA_Inv UK'!V251</f>
        <v>0</v>
      </c>
      <c r="W251" s="55">
        <f>'TRA_Inv EU28'!W251-'TRA_Inv UK'!W251</f>
        <v>0</v>
      </c>
      <c r="X251" s="55">
        <f>'TRA_Inv EU28'!X251-'TRA_Inv UK'!X251</f>
        <v>0</v>
      </c>
      <c r="Y251" s="55">
        <f>'TRA_Inv EU28'!Y251-'TRA_Inv UK'!Y251</f>
        <v>0</v>
      </c>
      <c r="Z251" s="55">
        <f>'TRA_Inv EU28'!Z251-'TRA_Inv UK'!Z251</f>
        <v>0</v>
      </c>
      <c r="AA251" s="55">
        <f>'TRA_Inv EU28'!AA251-'TRA_Inv UK'!AA251</f>
        <v>0</v>
      </c>
      <c r="AB251" s="55">
        <f>'TRA_Inv EU28'!AB251-'TRA_Inv UK'!AB251</f>
        <v>0</v>
      </c>
      <c r="AC251" s="55">
        <f>'TRA_Inv EU28'!AC251-'TRA_Inv UK'!AC251</f>
        <v>0</v>
      </c>
      <c r="AD251" s="55">
        <f>'TRA_Inv EU28'!AD251-'TRA_Inv UK'!AD251</f>
        <v>0</v>
      </c>
      <c r="AE251" s="55">
        <f>'TRA_Inv EU28'!AE251-'TRA_Inv UK'!AE251</f>
        <v>0</v>
      </c>
      <c r="AF251" s="55">
        <f>'TRA_Inv EU28'!AF251-'TRA_Inv UK'!AF251</f>
        <v>0</v>
      </c>
      <c r="AG251" s="55">
        <f>'TRA_Inv EU28'!AG251-'TRA_Inv UK'!AG251</f>
        <v>0</v>
      </c>
      <c r="AH251" s="55">
        <f>'TRA_Inv EU28'!AH251-'TRA_Inv UK'!AH251</f>
        <v>0</v>
      </c>
      <c r="AI251" s="55">
        <f>'TRA_Inv EU28'!AI251-'TRA_Inv UK'!AI251</f>
        <v>0</v>
      </c>
      <c r="AJ251" s="55">
        <f>'TRA_Inv EU28'!AJ251-'TRA_Inv UK'!AJ251</f>
        <v>0</v>
      </c>
      <c r="AK251" s="55">
        <f>'TRA_Inv EU28'!AK251-'TRA_Inv UK'!AK251</f>
        <v>0</v>
      </c>
      <c r="AL251" s="55">
        <f>'TRA_Inv EU28'!AL251-'TRA_Inv UK'!AL251</f>
        <v>0</v>
      </c>
      <c r="AM251" s="55">
        <f>'TRA_Inv EU28'!AM251-'TRA_Inv UK'!AM251</f>
        <v>0</v>
      </c>
      <c r="AN251" s="55">
        <f>'TRA_Inv EU28'!AN251-'TRA_Inv UK'!AN251</f>
        <v>0</v>
      </c>
      <c r="AO251" s="55">
        <f>'TRA_Inv EU28'!AO251-'TRA_Inv UK'!AO251</f>
        <v>0</v>
      </c>
      <c r="AP251" s="55">
        <f>'TRA_Inv EU28'!AP251-'TRA_Inv UK'!AP251</f>
        <v>0</v>
      </c>
      <c r="AQ251" s="55">
        <f>'TRA_Inv EU28'!AQ251-'TRA_Inv UK'!AQ251</f>
        <v>0</v>
      </c>
      <c r="AR251" s="55">
        <f>'TRA_Inv EU28'!AR251-'TRA_Inv UK'!AR251</f>
        <v>0</v>
      </c>
      <c r="AS251" s="55">
        <f>'TRA_Inv EU28'!AS251-'TRA_Inv UK'!AS251</f>
        <v>0</v>
      </c>
      <c r="AT251" s="55">
        <f>'TRA_Inv EU28'!AT251-'TRA_Inv UK'!AT251</f>
        <v>0</v>
      </c>
      <c r="AU251" s="55">
        <f>'TRA_Inv EU28'!AU251-'TRA_Inv UK'!AU251</f>
        <v>0</v>
      </c>
      <c r="AV251" s="55">
        <f>'TRA_Inv EU28'!AV251-'TRA_Inv UK'!AV251</f>
        <v>0</v>
      </c>
      <c r="AW251" s="55">
        <f>'TRA_Inv EU28'!AW251-'TRA_Inv UK'!AW251</f>
        <v>0</v>
      </c>
      <c r="AX251" s="55">
        <f>'TRA_Inv EU28'!AX251-'TRA_Inv UK'!AX251</f>
        <v>0</v>
      </c>
      <c r="AY251" s="55">
        <f>'TRA_Inv EU28'!AY251-'TRA_Inv UK'!AY251</f>
        <v>0</v>
      </c>
      <c r="AZ251" s="55">
        <f>'TRA_Inv EU28'!AZ251-'TRA_Inv UK'!AZ251</f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6"/>
  <sheetViews>
    <sheetView workbookViewId="0">
      <selection activeCell="C21" sqref="C21"/>
    </sheetView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90</v>
      </c>
    </row>
    <row r="10" spans="1:36" x14ac:dyDescent="0.35">
      <c r="A10" t="s">
        <v>83</v>
      </c>
    </row>
    <row r="11" spans="1:36" x14ac:dyDescent="0.35">
      <c r="A11" t="s">
        <v>84</v>
      </c>
    </row>
    <row r="12" spans="1:36" x14ac:dyDescent="0.35">
      <c r="A12" t="s">
        <v>85</v>
      </c>
    </row>
    <row r="13" spans="1:36" x14ac:dyDescent="0.35">
      <c r="A13" t="s">
        <v>86</v>
      </c>
    </row>
    <row r="14" spans="1:36" x14ac:dyDescent="0.35">
      <c r="B14" t="s">
        <v>87</v>
      </c>
      <c r="C14" t="s">
        <v>88</v>
      </c>
      <c r="D14" t="s">
        <v>89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90</v>
      </c>
    </row>
    <row r="15" spans="1:36" x14ac:dyDescent="0.35">
      <c r="A15" t="s">
        <v>91</v>
      </c>
      <c r="C15" t="s">
        <v>92</v>
      </c>
    </row>
    <row r="16" spans="1:36" x14ac:dyDescent="0.35">
      <c r="A16" t="s">
        <v>93</v>
      </c>
      <c r="C16" t="s">
        <v>94</v>
      </c>
    </row>
    <row r="17" spans="1:36" x14ac:dyDescent="0.35">
      <c r="A17" t="s">
        <v>95</v>
      </c>
      <c r="B17" t="s">
        <v>96</v>
      </c>
      <c r="C17" t="s">
        <v>97</v>
      </c>
      <c r="D17" t="s">
        <v>98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8">
        <v>-1E-3</v>
      </c>
    </row>
    <row r="18" spans="1:36" x14ac:dyDescent="0.35">
      <c r="A18" t="s">
        <v>99</v>
      </c>
      <c r="B18" t="s">
        <v>100</v>
      </c>
      <c r="C18" t="s">
        <v>101</v>
      </c>
      <c r="D18" t="s">
        <v>98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8">
        <v>-8.9999999999999993E-3</v>
      </c>
    </row>
    <row r="19" spans="1:36" x14ac:dyDescent="0.35">
      <c r="A19" t="s">
        <v>102</v>
      </c>
      <c r="B19" t="s">
        <v>103</v>
      </c>
      <c r="C19" t="s">
        <v>104</v>
      </c>
      <c r="D19" t="s">
        <v>98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8">
        <v>-1E-3</v>
      </c>
    </row>
    <row r="20" spans="1:36" x14ac:dyDescent="0.35">
      <c r="A20" t="s">
        <v>105</v>
      </c>
      <c r="C20" t="s">
        <v>106</v>
      </c>
    </row>
    <row r="21" spans="1:36" x14ac:dyDescent="0.35">
      <c r="A21" t="s">
        <v>107</v>
      </c>
      <c r="B21" t="s">
        <v>108</v>
      </c>
      <c r="C21" t="s">
        <v>109</v>
      </c>
      <c r="D21" t="s">
        <v>98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8">
        <v>2E-3</v>
      </c>
    </row>
    <row r="22" spans="1:36" x14ac:dyDescent="0.35">
      <c r="A22" t="s">
        <v>110</v>
      </c>
      <c r="B22" t="s">
        <v>111</v>
      </c>
      <c r="C22" t="s">
        <v>112</v>
      </c>
      <c r="D22" t="s">
        <v>98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8">
        <v>0.02</v>
      </c>
    </row>
    <row r="23" spans="1:36" x14ac:dyDescent="0.35">
      <c r="A23" t="s">
        <v>113</v>
      </c>
      <c r="B23" t="s">
        <v>114</v>
      </c>
      <c r="C23" t="s">
        <v>115</v>
      </c>
      <c r="D23" t="s">
        <v>98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8">
        <v>4.9000000000000002E-2</v>
      </c>
    </row>
    <row r="24" spans="1:36" x14ac:dyDescent="0.35">
      <c r="A24" t="s">
        <v>116</v>
      </c>
      <c r="B24" t="s">
        <v>117</v>
      </c>
      <c r="C24" t="s">
        <v>118</v>
      </c>
      <c r="D24" t="s">
        <v>98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8">
        <v>7.5999999999999998E-2</v>
      </c>
    </row>
    <row r="25" spans="1:36" x14ac:dyDescent="0.35">
      <c r="A25" t="s">
        <v>119</v>
      </c>
      <c r="B25" t="s">
        <v>120</v>
      </c>
      <c r="C25" t="s">
        <v>121</v>
      </c>
      <c r="D25" t="s">
        <v>98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8">
        <v>3.4000000000000002E-2</v>
      </c>
    </row>
    <row r="26" spans="1:36" x14ac:dyDescent="0.35">
      <c r="A26" t="s">
        <v>122</v>
      </c>
      <c r="B26" t="s">
        <v>123</v>
      </c>
      <c r="C26" t="s">
        <v>124</v>
      </c>
      <c r="D26" t="s">
        <v>98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8">
        <v>1.0999999999999999E-2</v>
      </c>
    </row>
    <row r="27" spans="1:36" x14ac:dyDescent="0.35">
      <c r="A27" t="s">
        <v>125</v>
      </c>
      <c r="B27" t="s">
        <v>126</v>
      </c>
      <c r="C27" t="s">
        <v>127</v>
      </c>
      <c r="D27" t="s">
        <v>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128</v>
      </c>
      <c r="B28" t="s">
        <v>129</v>
      </c>
      <c r="C28" t="s">
        <v>130</v>
      </c>
      <c r="D28" t="s">
        <v>98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8">
        <v>4.9000000000000002E-2</v>
      </c>
    </row>
    <row r="29" spans="1:36" x14ac:dyDescent="0.35">
      <c r="A29" t="s">
        <v>131</v>
      </c>
      <c r="B29" t="s">
        <v>132</v>
      </c>
      <c r="C29" t="s">
        <v>133</v>
      </c>
      <c r="D29" t="s">
        <v>98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8">
        <v>1.2E-2</v>
      </c>
    </row>
    <row r="30" spans="1:36" x14ac:dyDescent="0.35">
      <c r="A30" t="s">
        <v>134</v>
      </c>
      <c r="B30" t="s">
        <v>135</v>
      </c>
      <c r="C30" t="s">
        <v>136</v>
      </c>
      <c r="D30" t="s">
        <v>98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8">
        <v>5.0000000000000001E-3</v>
      </c>
    </row>
    <row r="31" spans="1:36" x14ac:dyDescent="0.35">
      <c r="A31" t="s">
        <v>137</v>
      </c>
      <c r="B31" t="s">
        <v>138</v>
      </c>
      <c r="C31" t="s">
        <v>139</v>
      </c>
      <c r="D31" t="s">
        <v>98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8">
        <v>8.0000000000000002E-3</v>
      </c>
    </row>
    <row r="32" spans="1:36" x14ac:dyDescent="0.35">
      <c r="A32" t="s">
        <v>140</v>
      </c>
      <c r="B32" t="s">
        <v>138</v>
      </c>
      <c r="C32" t="s">
        <v>141</v>
      </c>
      <c r="D32" t="s">
        <v>98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8">
        <v>5.0000000000000001E-3</v>
      </c>
    </row>
    <row r="33" spans="1:36" x14ac:dyDescent="0.35">
      <c r="A33" t="s">
        <v>142</v>
      </c>
      <c r="B33" t="s">
        <v>143</v>
      </c>
      <c r="C33" t="s">
        <v>144</v>
      </c>
      <c r="D33" t="s">
        <v>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145</v>
      </c>
      <c r="B34" t="s">
        <v>146</v>
      </c>
      <c r="C34" t="s">
        <v>147</v>
      </c>
      <c r="D34" t="s">
        <v>98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8">
        <v>6.8000000000000005E-2</v>
      </c>
    </row>
    <row r="35" spans="1:36" x14ac:dyDescent="0.35">
      <c r="A35" t="s">
        <v>148</v>
      </c>
      <c r="B35" t="s">
        <v>149</v>
      </c>
      <c r="C35" t="s">
        <v>150</v>
      </c>
      <c r="D35" t="s">
        <v>98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8">
        <v>4.9000000000000002E-2</v>
      </c>
    </row>
    <row r="36" spans="1:36" x14ac:dyDescent="0.35">
      <c r="A36" t="s">
        <v>61</v>
      </c>
      <c r="B36" t="s">
        <v>151</v>
      </c>
      <c r="C36" t="s">
        <v>152</v>
      </c>
      <c r="D36" t="s">
        <v>153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8">
        <v>4.2999999999999997E-2</v>
      </c>
    </row>
    <row r="37" spans="1:36" x14ac:dyDescent="0.35">
      <c r="A37" t="s">
        <v>62</v>
      </c>
      <c r="B37" t="s">
        <v>154</v>
      </c>
      <c r="C37" t="s">
        <v>155</v>
      </c>
      <c r="D37" t="s">
        <v>98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8">
        <v>6.0000000000000001E-3</v>
      </c>
    </row>
    <row r="38" spans="1:36" x14ac:dyDescent="0.35">
      <c r="A38" t="s">
        <v>156</v>
      </c>
      <c r="C38" t="s">
        <v>157</v>
      </c>
    </row>
    <row r="39" spans="1:36" x14ac:dyDescent="0.35">
      <c r="A39" t="s">
        <v>158</v>
      </c>
      <c r="C39" t="s">
        <v>159</v>
      </c>
    </row>
    <row r="40" spans="1:36" x14ac:dyDescent="0.35">
      <c r="A40" t="s">
        <v>95</v>
      </c>
      <c r="B40" t="s">
        <v>160</v>
      </c>
      <c r="C40" t="s">
        <v>161</v>
      </c>
      <c r="D40" t="s">
        <v>98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8">
        <v>3.0000000000000001E-3</v>
      </c>
    </row>
    <row r="41" spans="1:36" x14ac:dyDescent="0.35">
      <c r="A41" t="s">
        <v>99</v>
      </c>
      <c r="B41" t="s">
        <v>162</v>
      </c>
      <c r="C41" t="s">
        <v>163</v>
      </c>
      <c r="D41" t="s">
        <v>98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8">
        <v>3.1E-2</v>
      </c>
    </row>
    <row r="42" spans="1:36" x14ac:dyDescent="0.35">
      <c r="A42" t="s">
        <v>164</v>
      </c>
      <c r="B42" t="s">
        <v>165</v>
      </c>
      <c r="C42" t="s">
        <v>166</v>
      </c>
      <c r="D42" t="s">
        <v>98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8">
        <v>3.0000000000000001E-3</v>
      </c>
    </row>
    <row r="43" spans="1:36" x14ac:dyDescent="0.35">
      <c r="A43" t="s">
        <v>167</v>
      </c>
      <c r="C43" t="s">
        <v>168</v>
      </c>
    </row>
    <row r="44" spans="1:36" x14ac:dyDescent="0.35">
      <c r="A44" t="s">
        <v>107</v>
      </c>
      <c r="B44" t="s">
        <v>169</v>
      </c>
      <c r="C44" t="s">
        <v>170</v>
      </c>
      <c r="D44" t="s">
        <v>98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8">
        <v>1E-3</v>
      </c>
    </row>
    <row r="45" spans="1:36" x14ac:dyDescent="0.35">
      <c r="A45" t="s">
        <v>110</v>
      </c>
      <c r="B45" t="s">
        <v>171</v>
      </c>
      <c r="C45" t="s">
        <v>172</v>
      </c>
      <c r="D45" t="s">
        <v>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113</v>
      </c>
      <c r="B46" t="s">
        <v>173</v>
      </c>
      <c r="C46" t="s">
        <v>174</v>
      </c>
      <c r="D46" t="s">
        <v>98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8">
        <v>8.8999999999999996E-2</v>
      </c>
    </row>
    <row r="47" spans="1:36" x14ac:dyDescent="0.35">
      <c r="A47" t="s">
        <v>116</v>
      </c>
      <c r="B47" t="s">
        <v>175</v>
      </c>
      <c r="C47" t="s">
        <v>176</v>
      </c>
      <c r="D47" t="s">
        <v>98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8">
        <v>9.7000000000000003E-2</v>
      </c>
    </row>
    <row r="48" spans="1:36" x14ac:dyDescent="0.35">
      <c r="A48" t="s">
        <v>119</v>
      </c>
      <c r="B48" t="s">
        <v>177</v>
      </c>
      <c r="C48" t="s">
        <v>178</v>
      </c>
      <c r="D48" t="s">
        <v>98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8">
        <v>9.2999999999999999E-2</v>
      </c>
    </row>
    <row r="49" spans="1:36" x14ac:dyDescent="0.35">
      <c r="A49" t="s">
        <v>122</v>
      </c>
      <c r="B49" t="s">
        <v>179</v>
      </c>
      <c r="C49" t="s">
        <v>180</v>
      </c>
      <c r="D49" t="s">
        <v>98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8">
        <v>7.0000000000000007E-2</v>
      </c>
    </row>
    <row r="50" spans="1:36" x14ac:dyDescent="0.35">
      <c r="A50" t="s">
        <v>125</v>
      </c>
      <c r="B50" t="s">
        <v>181</v>
      </c>
      <c r="C50" t="s">
        <v>182</v>
      </c>
      <c r="D50" t="s">
        <v>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128</v>
      </c>
      <c r="B51" t="s">
        <v>183</v>
      </c>
      <c r="C51" t="s">
        <v>184</v>
      </c>
      <c r="D51" t="s">
        <v>98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8">
        <v>3.9E-2</v>
      </c>
    </row>
    <row r="52" spans="1:36" x14ac:dyDescent="0.35">
      <c r="A52" t="s">
        <v>131</v>
      </c>
      <c r="B52" t="s">
        <v>185</v>
      </c>
      <c r="C52" t="s">
        <v>186</v>
      </c>
      <c r="D52" t="s">
        <v>98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8">
        <v>1.2E-2</v>
      </c>
    </row>
    <row r="53" spans="1:36" x14ac:dyDescent="0.35">
      <c r="A53" t="s">
        <v>134</v>
      </c>
      <c r="B53" t="s">
        <v>187</v>
      </c>
      <c r="C53" t="s">
        <v>188</v>
      </c>
      <c r="D53" t="s">
        <v>98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8">
        <v>7.0000000000000001E-3</v>
      </c>
    </row>
    <row r="54" spans="1:36" x14ac:dyDescent="0.35">
      <c r="A54" t="s">
        <v>137</v>
      </c>
      <c r="B54" t="s">
        <v>189</v>
      </c>
      <c r="C54" t="s">
        <v>190</v>
      </c>
      <c r="D54" t="s">
        <v>98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8">
        <v>2.3E-2</v>
      </c>
    </row>
    <row r="55" spans="1:36" x14ac:dyDescent="0.35">
      <c r="A55" t="s">
        <v>140</v>
      </c>
      <c r="B55" t="s">
        <v>191</v>
      </c>
      <c r="C55" t="s">
        <v>192</v>
      </c>
      <c r="D55" t="s">
        <v>98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8">
        <v>7.0000000000000001E-3</v>
      </c>
    </row>
    <row r="56" spans="1:36" x14ac:dyDescent="0.35">
      <c r="A56" t="s">
        <v>142</v>
      </c>
      <c r="B56" t="s">
        <v>193</v>
      </c>
      <c r="C56" t="s">
        <v>194</v>
      </c>
      <c r="D56" t="s">
        <v>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145</v>
      </c>
      <c r="B57" t="s">
        <v>195</v>
      </c>
      <c r="C57" t="s">
        <v>196</v>
      </c>
      <c r="D57" t="s">
        <v>98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8">
        <v>0.14599999999999999</v>
      </c>
    </row>
    <row r="58" spans="1:36" x14ac:dyDescent="0.35">
      <c r="A58" t="s">
        <v>197</v>
      </c>
      <c r="B58" t="s">
        <v>198</v>
      </c>
      <c r="C58" t="s">
        <v>199</v>
      </c>
      <c r="D58" t="s">
        <v>98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8">
        <v>2.8000000000000001E-2</v>
      </c>
    </row>
    <row r="59" spans="1:36" x14ac:dyDescent="0.35">
      <c r="A59" t="s">
        <v>63</v>
      </c>
      <c r="B59" t="s">
        <v>200</v>
      </c>
      <c r="C59" t="s">
        <v>201</v>
      </c>
      <c r="D59" t="s">
        <v>153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8">
        <v>0.02</v>
      </c>
    </row>
    <row r="60" spans="1:36" x14ac:dyDescent="0.35">
      <c r="A60" t="s">
        <v>64</v>
      </c>
      <c r="B60" t="s">
        <v>202</v>
      </c>
      <c r="C60" t="s">
        <v>203</v>
      </c>
      <c r="D60" t="s">
        <v>98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8">
        <v>7.0000000000000001E-3</v>
      </c>
    </row>
    <row r="61" spans="1:36" x14ac:dyDescent="0.35">
      <c r="A61" t="s">
        <v>65</v>
      </c>
      <c r="B61" t="s">
        <v>204</v>
      </c>
      <c r="C61" t="s">
        <v>205</v>
      </c>
      <c r="D61" t="s">
        <v>153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8">
        <v>2.8000000000000001E-2</v>
      </c>
    </row>
    <row r="62" spans="1:36" x14ac:dyDescent="0.35">
      <c r="A62" t="s">
        <v>66</v>
      </c>
      <c r="B62" t="s">
        <v>206</v>
      </c>
      <c r="C62" t="s">
        <v>207</v>
      </c>
      <c r="D62" t="s">
        <v>98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8">
        <v>3.1E-2</v>
      </c>
    </row>
    <row r="63" spans="1:36" x14ac:dyDescent="0.35">
      <c r="A63" t="s">
        <v>67</v>
      </c>
      <c r="B63" t="s">
        <v>208</v>
      </c>
      <c r="C63" t="s">
        <v>209</v>
      </c>
      <c r="D63" t="s">
        <v>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210</v>
      </c>
      <c r="B64" t="s">
        <v>211</v>
      </c>
      <c r="D64" t="s">
        <v>212</v>
      </c>
    </row>
    <row r="65" spans="1:36" x14ac:dyDescent="0.35">
      <c r="A65" t="s">
        <v>213</v>
      </c>
      <c r="B65" t="s">
        <v>214</v>
      </c>
      <c r="C65" t="s">
        <v>215</v>
      </c>
      <c r="D65" t="s">
        <v>98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8">
        <v>1E-3</v>
      </c>
    </row>
    <row r="66" spans="1:36" x14ac:dyDescent="0.35">
      <c r="A66" t="s">
        <v>216</v>
      </c>
      <c r="B66" t="s">
        <v>217</v>
      </c>
      <c r="C66" t="s">
        <v>218</v>
      </c>
      <c r="D66" t="s">
        <v>98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8">
        <v>3.1E-2</v>
      </c>
    </row>
    <row r="67" spans="1:36" x14ac:dyDescent="0.35">
      <c r="A67" t="s">
        <v>219</v>
      </c>
      <c r="B67" t="s">
        <v>220</v>
      </c>
      <c r="C67" t="s">
        <v>221</v>
      </c>
      <c r="D67" t="s">
        <v>98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8">
        <v>2E-3</v>
      </c>
    </row>
    <row r="68" spans="1:36" x14ac:dyDescent="0.35">
      <c r="A68" t="s">
        <v>222</v>
      </c>
      <c r="B68" t="s">
        <v>223</v>
      </c>
      <c r="C68" t="s">
        <v>224</v>
      </c>
      <c r="D68" t="s">
        <v>98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8">
        <v>7.5999999999999998E-2</v>
      </c>
    </row>
    <row r="69" spans="1:36" x14ac:dyDescent="0.35">
      <c r="A69" t="s">
        <v>225</v>
      </c>
      <c r="B69" t="s">
        <v>226</v>
      </c>
      <c r="C69" t="s">
        <v>227</v>
      </c>
      <c r="D69" t="s">
        <v>98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8">
        <v>5.8000000000000003E-2</v>
      </c>
    </row>
    <row r="70" spans="1:36" x14ac:dyDescent="0.35">
      <c r="A70" t="s">
        <v>228</v>
      </c>
      <c r="B70" t="s">
        <v>229</v>
      </c>
      <c r="C70" t="s">
        <v>230</v>
      </c>
      <c r="D70" t="s">
        <v>98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8">
        <v>4.2999999999999997E-2</v>
      </c>
    </row>
    <row r="71" spans="1:36" x14ac:dyDescent="0.35">
      <c r="A71" t="s">
        <v>231</v>
      </c>
      <c r="B71" t="s">
        <v>232</v>
      </c>
      <c r="C71" t="s">
        <v>233</v>
      </c>
      <c r="D71" t="s">
        <v>98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8">
        <v>8.9999999999999993E-3</v>
      </c>
    </row>
    <row r="72" spans="1:36" x14ac:dyDescent="0.35">
      <c r="A72" t="s">
        <v>234</v>
      </c>
      <c r="B72" t="s">
        <v>235</v>
      </c>
      <c r="C72" t="s">
        <v>236</v>
      </c>
      <c r="D72" t="s">
        <v>98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8">
        <v>7.3999999999999996E-2</v>
      </c>
    </row>
    <row r="73" spans="1:36" x14ac:dyDescent="0.35">
      <c r="A73" t="s">
        <v>68</v>
      </c>
      <c r="B73" t="s">
        <v>237</v>
      </c>
      <c r="C73" t="s">
        <v>238</v>
      </c>
      <c r="D73" t="s">
        <v>98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8">
        <v>7.0000000000000001E-3</v>
      </c>
    </row>
    <row r="74" spans="1:36" x14ac:dyDescent="0.35">
      <c r="A74" t="s">
        <v>239</v>
      </c>
      <c r="B74" t="s">
        <v>240</v>
      </c>
      <c r="C74" t="s">
        <v>241</v>
      </c>
      <c r="D74" t="s">
        <v>98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8">
        <v>1.6E-2</v>
      </c>
    </row>
    <row r="75" spans="1:36" x14ac:dyDescent="0.35">
      <c r="A75" t="s">
        <v>242</v>
      </c>
      <c r="B75" t="s">
        <v>243</v>
      </c>
      <c r="C75" t="s">
        <v>244</v>
      </c>
      <c r="D75" t="s">
        <v>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69</v>
      </c>
      <c r="B76" t="s">
        <v>245</v>
      </c>
      <c r="C76" t="s">
        <v>246</v>
      </c>
      <c r="D76" t="s">
        <v>98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8">
        <v>2.1999999999999999E-2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9"/>
  <sheetViews>
    <sheetView workbookViewId="0">
      <pane xSplit="4" ySplit="1" topLeftCell="E5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RowHeight="15" customHeight="1" x14ac:dyDescent="0.35"/>
  <cols>
    <col min="1" max="1" width="55.906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90</v>
      </c>
    </row>
    <row r="10" spans="1:36" ht="14.5" x14ac:dyDescent="0.35">
      <c r="A10" t="s">
        <v>247</v>
      </c>
    </row>
    <row r="11" spans="1:36" ht="14.5" x14ac:dyDescent="0.35">
      <c r="A11" t="s">
        <v>248</v>
      </c>
    </row>
    <row r="12" spans="1:36" ht="14.5" x14ac:dyDescent="0.35">
      <c r="A12" t="s">
        <v>249</v>
      </c>
    </row>
    <row r="13" spans="1:36" ht="14.5" x14ac:dyDescent="0.35">
      <c r="A13" t="s">
        <v>86</v>
      </c>
    </row>
    <row r="14" spans="1:36" ht="14.5" x14ac:dyDescent="0.35">
      <c r="B14" t="s">
        <v>87</v>
      </c>
      <c r="C14" t="s">
        <v>88</v>
      </c>
      <c r="D14" t="s">
        <v>89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90</v>
      </c>
    </row>
    <row r="15" spans="1:36" ht="14.5" x14ac:dyDescent="0.35">
      <c r="A15" t="s">
        <v>250</v>
      </c>
      <c r="C15" t="s">
        <v>291</v>
      </c>
    </row>
    <row r="16" spans="1:36" ht="14.5" x14ac:dyDescent="0.35">
      <c r="A16" t="s">
        <v>93</v>
      </c>
      <c r="C16" t="s">
        <v>292</v>
      </c>
    </row>
    <row r="17" spans="1:36" ht="14.5" x14ac:dyDescent="0.35">
      <c r="A17" t="s">
        <v>95</v>
      </c>
      <c r="B17" t="s">
        <v>251</v>
      </c>
      <c r="C17" t="s">
        <v>293</v>
      </c>
      <c r="D17" t="s">
        <v>294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8">
        <v>-1.0999999999999999E-2</v>
      </c>
    </row>
    <row r="18" spans="1:36" ht="14.5" x14ac:dyDescent="0.35">
      <c r="A18" t="s">
        <v>99</v>
      </c>
      <c r="B18" t="s">
        <v>252</v>
      </c>
      <c r="C18" t="s">
        <v>295</v>
      </c>
      <c r="D18" t="s">
        <v>294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8">
        <v>-0.115</v>
      </c>
    </row>
    <row r="19" spans="1:36" ht="14.5" x14ac:dyDescent="0.35">
      <c r="A19" t="s">
        <v>102</v>
      </c>
      <c r="B19" t="s">
        <v>253</v>
      </c>
      <c r="C19" t="s">
        <v>296</v>
      </c>
      <c r="D19" t="s">
        <v>294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8">
        <v>-1.0999999999999999E-2</v>
      </c>
    </row>
    <row r="20" spans="1:36" ht="14.5" x14ac:dyDescent="0.35">
      <c r="A20" t="s">
        <v>105</v>
      </c>
      <c r="C20" t="s">
        <v>297</v>
      </c>
    </row>
    <row r="21" spans="1:36" ht="14.5" x14ac:dyDescent="0.35">
      <c r="A21" t="s">
        <v>107</v>
      </c>
      <c r="B21" t="s">
        <v>254</v>
      </c>
      <c r="C21" t="s">
        <v>298</v>
      </c>
      <c r="D21" t="s">
        <v>294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8">
        <v>-3.4000000000000002E-2</v>
      </c>
    </row>
    <row r="22" spans="1:36" ht="14.5" x14ac:dyDescent="0.35">
      <c r="A22" t="s">
        <v>110</v>
      </c>
      <c r="B22" t="s">
        <v>255</v>
      </c>
      <c r="C22" t="s">
        <v>299</v>
      </c>
      <c r="D22" t="s">
        <v>294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8">
        <v>-3.6999999999999998E-2</v>
      </c>
    </row>
    <row r="23" spans="1:36" ht="14.5" x14ac:dyDescent="0.35">
      <c r="A23" t="s">
        <v>113</v>
      </c>
      <c r="B23" t="s">
        <v>256</v>
      </c>
      <c r="C23" t="s">
        <v>300</v>
      </c>
      <c r="D23" t="s">
        <v>294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8">
        <v>8.7999999999999995E-2</v>
      </c>
    </row>
    <row r="24" spans="1:36" ht="14.5" x14ac:dyDescent="0.35">
      <c r="A24" t="s">
        <v>116</v>
      </c>
      <c r="B24" t="s">
        <v>257</v>
      </c>
      <c r="C24" t="s">
        <v>301</v>
      </c>
      <c r="D24" t="s">
        <v>294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8">
        <v>0.1</v>
      </c>
    </row>
    <row r="25" spans="1:36" ht="14.5" x14ac:dyDescent="0.35">
      <c r="A25" t="s">
        <v>119</v>
      </c>
      <c r="B25" t="s">
        <v>258</v>
      </c>
      <c r="C25" t="s">
        <v>302</v>
      </c>
      <c r="D25" t="s">
        <v>294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8">
        <v>4.5999999999999999E-2</v>
      </c>
    </row>
    <row r="26" spans="1:36" ht="14.5" x14ac:dyDescent="0.35">
      <c r="A26" t="s">
        <v>122</v>
      </c>
      <c r="B26" t="s">
        <v>259</v>
      </c>
      <c r="C26" t="s">
        <v>303</v>
      </c>
      <c r="D26" t="s">
        <v>294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8">
        <v>-8.9999999999999993E-3</v>
      </c>
    </row>
    <row r="27" spans="1:36" ht="14.5" x14ac:dyDescent="0.35">
      <c r="A27" t="s">
        <v>125</v>
      </c>
      <c r="B27" t="s">
        <v>260</v>
      </c>
      <c r="C27" t="s">
        <v>304</v>
      </c>
      <c r="D27" t="s">
        <v>294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128</v>
      </c>
      <c r="B28" t="s">
        <v>261</v>
      </c>
      <c r="C28" t="s">
        <v>305</v>
      </c>
      <c r="D28" t="s">
        <v>294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8">
        <v>0.02</v>
      </c>
    </row>
    <row r="29" spans="1:36" ht="14.5" x14ac:dyDescent="0.35">
      <c r="A29" t="s">
        <v>131</v>
      </c>
      <c r="B29" t="s">
        <v>262</v>
      </c>
      <c r="C29" t="s">
        <v>306</v>
      </c>
      <c r="D29" t="s">
        <v>294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8">
        <v>-2.1000000000000001E-2</v>
      </c>
    </row>
    <row r="30" spans="1:36" ht="14.5" x14ac:dyDescent="0.35">
      <c r="A30" t="s">
        <v>134</v>
      </c>
      <c r="B30" t="s">
        <v>263</v>
      </c>
      <c r="C30" t="s">
        <v>307</v>
      </c>
      <c r="D30" t="s">
        <v>294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8">
        <v>-1.6E-2</v>
      </c>
    </row>
    <row r="31" spans="1:36" ht="14.5" x14ac:dyDescent="0.35">
      <c r="A31" t="s">
        <v>137</v>
      </c>
      <c r="B31" t="s">
        <v>264</v>
      </c>
      <c r="C31" t="s">
        <v>308</v>
      </c>
      <c r="D31" t="s">
        <v>294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8">
        <v>2.3E-2</v>
      </c>
    </row>
    <row r="32" spans="1:36" ht="14.5" x14ac:dyDescent="0.35">
      <c r="A32" t="s">
        <v>140</v>
      </c>
      <c r="B32" t="s">
        <v>265</v>
      </c>
      <c r="C32" t="s">
        <v>309</v>
      </c>
      <c r="D32" t="s">
        <v>294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8">
        <v>4.0000000000000001E-3</v>
      </c>
    </row>
    <row r="33" spans="1:36" ht="14.5" x14ac:dyDescent="0.35">
      <c r="A33" t="s">
        <v>142</v>
      </c>
      <c r="B33" t="s">
        <v>266</v>
      </c>
      <c r="C33" t="s">
        <v>310</v>
      </c>
      <c r="D33" t="s">
        <v>294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145</v>
      </c>
      <c r="B34" t="s">
        <v>267</v>
      </c>
      <c r="C34" t="s">
        <v>311</v>
      </c>
      <c r="D34" t="s">
        <v>294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8">
        <v>2.9000000000000001E-2</v>
      </c>
    </row>
    <row r="35" spans="1:36" ht="14.5" x14ac:dyDescent="0.35">
      <c r="A35" t="s">
        <v>148</v>
      </c>
      <c r="B35" t="s">
        <v>268</v>
      </c>
      <c r="C35" t="s">
        <v>312</v>
      </c>
      <c r="D35" t="s">
        <v>294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8">
        <v>2.1999999999999999E-2</v>
      </c>
    </row>
    <row r="36" spans="1:36" ht="14.5" x14ac:dyDescent="0.35">
      <c r="A36" t="s">
        <v>24</v>
      </c>
      <c r="B36" t="s">
        <v>269</v>
      </c>
      <c r="C36" t="s">
        <v>313</v>
      </c>
      <c r="D36" t="s">
        <v>294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8">
        <v>-7.0000000000000001E-3</v>
      </c>
    </row>
    <row r="37" spans="1:36" ht="14.5" x14ac:dyDescent="0.35">
      <c r="A37" t="s">
        <v>270</v>
      </c>
      <c r="C37" t="s">
        <v>314</v>
      </c>
    </row>
    <row r="38" spans="1:36" ht="14.5" x14ac:dyDescent="0.35">
      <c r="A38" t="s">
        <v>158</v>
      </c>
      <c r="C38" t="s">
        <v>315</v>
      </c>
    </row>
    <row r="39" spans="1:36" ht="14.5" x14ac:dyDescent="0.35">
      <c r="A39" t="s">
        <v>95</v>
      </c>
      <c r="B39" t="s">
        <v>271</v>
      </c>
      <c r="C39" t="s">
        <v>316</v>
      </c>
      <c r="D39" t="s">
        <v>294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8">
        <v>7.0000000000000001E-3</v>
      </c>
    </row>
    <row r="40" spans="1:36" ht="14.5" x14ac:dyDescent="0.35">
      <c r="A40" t="s">
        <v>99</v>
      </c>
      <c r="B40" t="s">
        <v>272</v>
      </c>
      <c r="C40" t="s">
        <v>317</v>
      </c>
      <c r="D40" t="s">
        <v>294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8">
        <v>4.7E-2</v>
      </c>
    </row>
    <row r="41" spans="1:36" ht="14.5" x14ac:dyDescent="0.35">
      <c r="A41" t="s">
        <v>164</v>
      </c>
      <c r="B41" t="s">
        <v>273</v>
      </c>
      <c r="C41" t="s">
        <v>318</v>
      </c>
      <c r="D41" t="s">
        <v>294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8">
        <v>7.0000000000000001E-3</v>
      </c>
    </row>
    <row r="42" spans="1:36" ht="14.5" x14ac:dyDescent="0.35">
      <c r="A42" t="s">
        <v>167</v>
      </c>
      <c r="C42" t="s">
        <v>319</v>
      </c>
    </row>
    <row r="43" spans="1:36" ht="14.5" x14ac:dyDescent="0.35">
      <c r="A43" t="s">
        <v>107</v>
      </c>
      <c r="B43" t="s">
        <v>274</v>
      </c>
      <c r="C43" t="s">
        <v>320</v>
      </c>
      <c r="D43" t="s">
        <v>294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8">
        <v>-6.0000000000000001E-3</v>
      </c>
    </row>
    <row r="44" spans="1:36" ht="14.5" x14ac:dyDescent="0.35">
      <c r="A44" t="s">
        <v>110</v>
      </c>
      <c r="B44" t="s">
        <v>275</v>
      </c>
      <c r="C44" t="s">
        <v>321</v>
      </c>
      <c r="D44" t="s">
        <v>294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8">
        <v>-0.11600000000000001</v>
      </c>
    </row>
    <row r="45" spans="1:36" ht="14.5" x14ac:dyDescent="0.35">
      <c r="A45" t="s">
        <v>113</v>
      </c>
      <c r="B45" t="s">
        <v>276</v>
      </c>
      <c r="C45" t="s">
        <v>322</v>
      </c>
      <c r="D45" t="s">
        <v>294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8">
        <v>0.13700000000000001</v>
      </c>
    </row>
    <row r="46" spans="1:36" ht="14.5" x14ac:dyDescent="0.35">
      <c r="A46" t="s">
        <v>116</v>
      </c>
      <c r="B46" t="s">
        <v>277</v>
      </c>
      <c r="C46" t="s">
        <v>323</v>
      </c>
      <c r="D46" t="s">
        <v>294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8">
        <v>0.156</v>
      </c>
    </row>
    <row r="47" spans="1:36" ht="14.5" x14ac:dyDescent="0.35">
      <c r="A47" t="s">
        <v>119</v>
      </c>
      <c r="B47" t="s">
        <v>278</v>
      </c>
      <c r="C47" t="s">
        <v>324</v>
      </c>
      <c r="D47" t="s">
        <v>294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8">
        <v>6.9000000000000006E-2</v>
      </c>
    </row>
    <row r="48" spans="1:36" ht="14.5" x14ac:dyDescent="0.35">
      <c r="A48" t="s">
        <v>122</v>
      </c>
      <c r="B48" t="s">
        <v>279</v>
      </c>
      <c r="C48" t="s">
        <v>325</v>
      </c>
      <c r="D48" t="s">
        <v>294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8">
        <v>0.14499999999999999</v>
      </c>
    </row>
    <row r="49" spans="1:36" ht="14.5" x14ac:dyDescent="0.35">
      <c r="A49" t="s">
        <v>125</v>
      </c>
      <c r="B49" t="s">
        <v>280</v>
      </c>
      <c r="C49" t="s">
        <v>326</v>
      </c>
      <c r="D49" t="s">
        <v>294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128</v>
      </c>
      <c r="B50" t="s">
        <v>281</v>
      </c>
      <c r="C50" t="s">
        <v>327</v>
      </c>
      <c r="D50" t="s">
        <v>294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8">
        <v>8.1000000000000003E-2</v>
      </c>
    </row>
    <row r="51" spans="1:36" ht="14.5" x14ac:dyDescent="0.35">
      <c r="A51" t="s">
        <v>131</v>
      </c>
      <c r="B51" t="s">
        <v>282</v>
      </c>
      <c r="C51" t="s">
        <v>328</v>
      </c>
      <c r="D51" t="s">
        <v>294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8">
        <v>-5.0000000000000001E-3</v>
      </c>
    </row>
    <row r="52" spans="1:36" ht="14.5" x14ac:dyDescent="0.35">
      <c r="A52" t="s">
        <v>134</v>
      </c>
      <c r="B52" t="s">
        <v>283</v>
      </c>
      <c r="C52" t="s">
        <v>329</v>
      </c>
      <c r="D52" t="s">
        <v>294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8">
        <v>8.0000000000000002E-3</v>
      </c>
    </row>
    <row r="53" spans="1:36" ht="14.5" x14ac:dyDescent="0.35">
      <c r="A53" t="s">
        <v>137</v>
      </c>
      <c r="B53" t="s">
        <v>284</v>
      </c>
      <c r="C53" t="s">
        <v>330</v>
      </c>
      <c r="D53" t="s">
        <v>294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8">
        <v>1.4E-2</v>
      </c>
    </row>
    <row r="54" spans="1:36" ht="14.5" x14ac:dyDescent="0.35">
      <c r="A54" t="s">
        <v>140</v>
      </c>
      <c r="B54" t="s">
        <v>285</v>
      </c>
      <c r="C54" t="s">
        <v>331</v>
      </c>
      <c r="D54" t="s">
        <v>294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8">
        <v>-2.7E-2</v>
      </c>
    </row>
    <row r="55" spans="1:36" ht="14.5" x14ac:dyDescent="0.35">
      <c r="A55" t="s">
        <v>142</v>
      </c>
      <c r="B55" t="s">
        <v>286</v>
      </c>
      <c r="C55" t="s">
        <v>332</v>
      </c>
      <c r="D55" t="s">
        <v>294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145</v>
      </c>
      <c r="B56" t="s">
        <v>287</v>
      </c>
      <c r="C56" t="s">
        <v>333</v>
      </c>
      <c r="D56" t="s">
        <v>294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8">
        <v>0.245</v>
      </c>
    </row>
    <row r="57" spans="1:36" ht="14.5" x14ac:dyDescent="0.35">
      <c r="A57" t="s">
        <v>197</v>
      </c>
      <c r="B57" t="s">
        <v>288</v>
      </c>
      <c r="C57" t="s">
        <v>334</v>
      </c>
      <c r="D57" t="s">
        <v>294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8">
        <v>2.1999999999999999E-2</v>
      </c>
    </row>
    <row r="58" spans="1:36" ht="14.5" x14ac:dyDescent="0.35">
      <c r="A58" t="s">
        <v>22</v>
      </c>
      <c r="B58" t="s">
        <v>289</v>
      </c>
      <c r="C58" t="s">
        <v>335</v>
      </c>
      <c r="D58" t="s">
        <v>294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8">
        <v>0.01</v>
      </c>
    </row>
    <row r="59" spans="1:36" ht="14.5" x14ac:dyDescent="0.35">
      <c r="A59" t="s">
        <v>21</v>
      </c>
      <c r="B59" t="s">
        <v>290</v>
      </c>
      <c r="C59" t="s">
        <v>336</v>
      </c>
      <c r="D59" t="s">
        <v>294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8">
        <v>2E-3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About</vt:lpstr>
      <vt:lpstr>TRA_Stock EU28</vt:lpstr>
      <vt:lpstr>TRA_Stock UK</vt:lpstr>
      <vt:lpstr>TRA_Stock EU27</vt:lpstr>
      <vt:lpstr>TRA_Inv EU28</vt:lpstr>
      <vt:lpstr>TRA_Inv UK</vt:lpstr>
      <vt:lpstr>TRA_Inv EU27</vt:lpstr>
      <vt:lpstr>AEO 38</vt:lpstr>
      <vt:lpstr>AEO 39</vt:lpstr>
      <vt:lpstr>AEO 49</vt:lpstr>
      <vt:lpstr>SYVbT-passenger</vt:lpstr>
      <vt:lpstr>SYVbT-freight</vt:lpstr>
      <vt:lpstr>Assumptions</vt:lpstr>
      <vt:lpstr>Potencia Calcs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  <vt:lpstr>'TRA_Inv EU27'!Print_Titles</vt:lpstr>
      <vt:lpstr>'TRA_Inv EU28'!Print_Titles</vt:lpstr>
      <vt:lpstr>'TRA_Inv UK'!Print_Titles</vt:lpstr>
      <vt:lpstr>'TRA_Stock EU27'!Print_Titles</vt:lpstr>
      <vt:lpstr>'TRA_Stock EU28'!Print_Titles</vt:lpstr>
      <vt:lpstr>'TRA_Stock UK'!Print_Titles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2017-07-01T03:43:09Z</dcterms:created>
  <dcterms:modified xsi:type="dcterms:W3CDTF">2022-12-07T15:11:10Z</dcterms:modified>
</cp:coreProperties>
</file>