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EbIC\"/>
    </mc:Choice>
  </mc:AlternateContent>
  <xr:revisionPtr revIDLastSave="0" documentId="13_ncr:1_{9C5D0770-A082-45A2-9E95-45FF62FF70B2}" xr6:coauthVersionLast="45" xr6:coauthVersionMax="45" xr10:uidLastSave="{00000000-0000-0000-0000-000000000000}"/>
  <bookViews>
    <workbookView minimized="1" xWindow="1725" yWindow="435" windowWidth="26295" windowHeight="16380" xr2:uid="{00000000-000D-0000-FFFF-FFFF00000000}"/>
  </bookViews>
  <sheets>
    <sheet name="About" sheetId="1" r:id="rId1"/>
    <sheet name="OECD EMPN" sheetId="5" r:id="rId2"/>
    <sheet name="Filtered OECD Data" sheetId="6" r:id="rId3"/>
    <sheet name="OECD Chem Pharma Split" sheetId="7" r:id="rId4"/>
    <sheet name="BLS BEA Mining" sheetId="9" r:id="rId5"/>
    <sheet name="BEbIC" sheetId="2" r:id="rId6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9" l="1"/>
  <c r="B15" i="9"/>
  <c r="B16" i="9"/>
  <c r="B13" i="9"/>
  <c r="D2" i="2" l="1"/>
  <c r="C2" i="2"/>
  <c r="A1" i="7" l="1"/>
  <c r="M2" i="2"/>
  <c r="L2" i="2"/>
  <c r="A2" i="2"/>
  <c r="E2" i="2"/>
  <c r="F2" i="2"/>
  <c r="G2" i="2"/>
  <c r="H2" i="2"/>
  <c r="I2" i="2"/>
  <c r="J2" i="2"/>
  <c r="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60026FFF-B228-4252-851F-D1336B86E56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791ECF8A-67DF-4531-A708-64DA3B2E27E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DCB0BE1F-566E-4349-8D21-244E9FF0F60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CD343A8D-773A-4F7B-A1B8-0BBB0782223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95CE7F6B-BAEB-4DE1-B611-E452603D091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19D01A1C-8C3F-4D29-83A6-61CAD0EEC56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0C3E8350-6E11-4019-902D-06536500959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C4AC38DB-24DB-4686-8750-14C53B81C8D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FBD33F53-90FB-4580-869E-31B3AAD0BA0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4BE01408-1CAD-480C-9E2A-934822FC6F0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A1007AAF-E3BC-4847-8409-97EA9183DEA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A7D26341-59F3-4A6F-9F23-7394C7B8424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CA965E2E-235A-4A04-894A-D85778DCF53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DF285CA3-9002-4CEF-93BB-2E087868F2E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A50E0B7B-B802-4402-B817-30261213D6D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0066CF30-3776-4D9A-9722-04773565DBE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8E3AE25B-6AF3-4585-AC3B-55EE6042FAC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8D75B42C-E0E2-4AD3-962B-1763CF8F8A0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4E2C4EAA-7E40-42EE-9E12-D694D8CF3C2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982CABC7-05BF-461B-A857-00AC61CBDEF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20688301-9A09-4C24-9DB3-8607C5C16E9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C1AF7658-7979-4E02-A1CE-184D637D0B3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 xr:uid="{521E4B7B-1EB3-4C2F-B5A4-C279AB9FCF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22217B3A-BD61-4C4D-B85C-5199D62B180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C8F7A19-DF31-43C6-A125-7C732E7CFCB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EB586FF-D7BA-4F4C-B8B2-C10E1D89BA6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D43FB285-30C1-4E38-8DB9-08233ED2205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A9F31F3F-6FEF-4CEC-8E33-574E016F23E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B0E6A90-0744-47B8-9630-33D38842E88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1A6037DC-EE49-4C84-A7C3-7990547B5E2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4D53DFE6-CD27-4632-A6D7-A55340250BB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 xr:uid="{76D38DB7-00A0-463F-B2A9-87B4C537F82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 xr:uid="{0B1F506A-1A81-41BA-9240-BF6C0E4E9AC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 xr:uid="{D8A03044-34C5-4925-9805-A78F743360A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 xr:uid="{D857917F-D9C7-4485-AAE9-DF0454FD5E6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 xr:uid="{F9FC53D8-892A-4DB3-8B96-298CB2D0F81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 xr:uid="{616B7191-B974-43DF-B806-E48CF27E960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 xr:uid="{84FC31D1-6DBD-4F3C-8AA4-D57689CB31F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 xr:uid="{FD616039-599F-4348-AEEA-0AE5F3D4E3D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 xr:uid="{D3C55829-C33E-4D33-B83D-55D8D36C58E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 xr:uid="{EC94BE6F-C94E-444B-93D4-F0A1D69985B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B27EE6A0-8E3E-4EAE-93CB-B3DF9C99E8D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44E7143-AE85-4E22-BDF2-0CA710531C3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B484CB69-B6D3-4D7A-8C63-57F84CB2996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C080616-D25B-4EC0-91E9-7D4425E299F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167AEEF-21CE-40F4-83A7-7F9D1526AB6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<sst xmlns="http://schemas.openxmlformats.org/spreadsheetml/2006/main" count="506" uniqueCount="268">
  <si>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</si>
  <si>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</si>
  <si>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</si>
  <si>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</si>
  <si>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</si>
  <si>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</si>
  <si>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</si>
  <si>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</si>
  <si>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</si>
  <si>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</si>
  <si>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</si>
  <si>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</si>
  <si>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</si>
  <si>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</si>
  <si>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</si>
  <si>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</si>
  <si>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</si>
  <si>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</si>
  <si>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</si>
  <si>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</si>
  <si>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</si>
  <si>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</si>
  <si>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</si>
  <si>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</si>
  <si>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</si>
  <si>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</si>
  <si>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</si>
  <si>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</si>
  <si>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</si>
  <si>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</si>
  <si>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</si>
  <si>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</si>
  <si>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</si>
  <si>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</si>
  <si>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</si>
  <si>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</si>
  <si>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</si>
  <si>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</si>
  <si>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</si>
  <si>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</si>
  <si>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</si>
  <si>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</si>
  <si>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</si>
  <si>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</si>
  <si>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</si>
  <si>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</si>
  <si>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</si>
  <si>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</si>
  <si>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</si>
  <si>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</si>
  <si>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</si>
  <si>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</si>
  <si>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</si>
  <si>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</si>
  <si>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</si>
  <si>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</si>
  <si>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</si>
  <si>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</si>
  <si>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</si>
  <si>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</si>
  <si>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</si>
  <si>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</si>
  <si>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</si>
  <si>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</si>
  <si>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</si>
  <si>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</si>
  <si>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</si>
  <si>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</si>
  <si>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</si>
  <si>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</si>
  <si>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</si>
  <si>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</si>
  <si>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</si>
  <si>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</si>
  <si>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</si>
  <si>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</si>
  <si>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</si>
  <si>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</si>
  <si>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</si>
  <si>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</si>
  <si>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</si>
  <si>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</si>
  <si>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</si>
  <si>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</si>
  <si>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</si>
  <si>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</si>
  <si>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</si>
  <si>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</si>
  <si>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</si>
  <si>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</si>
  <si>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</si>
  <si>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</si>
  <si>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</si>
  <si>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</si>
  <si>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</si>
  <si>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</si>
  <si>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</si>
  <si>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</si>
  <si>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</si>
  <si>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</si>
  <si>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</si>
  <si>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</si>
  <si>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</si>
  <si>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</si>
  <si>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</si>
  <si>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</si>
  <si>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</si>
  <si>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</si>
  <si>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</si>
  <si>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</si>
  <si>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</si>
  <si>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</si>
  <si>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</si>
  <si>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</si>
  <si>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</si>
  <si>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</si>
  <si>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</si>
  <si>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</si>
  <si>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</si>
  <si>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</si>
  <si>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</si>
  <si>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</si>
  <si>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</si>
  <si>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</si>
  <si>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</si>
  <si>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</si>
  <si>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</si>
  <si>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</si>
  <si>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</si>
  <si>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</si>
  <si>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</si>
  <si>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</si>
  <si>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</si>
  <si>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</si>
  <si>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</si>
  <si>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</si>
  <si>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</si>
  <si>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</si>
  <si>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</si>
  <si>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</si>
  <si>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</si>
  <si>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</si>
  <si>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</si>
  <si>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</si>
  <si>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</si>
  <si>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</si>
  <si>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</si>
  <si>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</si>
  <si>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</si>
  <si>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</si>
  <si>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</si>
  <si>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</si>
  <si>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</si>
  <si>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</si>
  <si>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</si>
  <si>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</si>
  <si>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</si>
  <si>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</si>
  <si>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</si>
  <si>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</si>
  <si>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</si>
  <si>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</si>
  <si>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</si>
  <si>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</si>
  <si>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</si>
  <si>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</si>
  <si>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</si>
  <si>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</si>
  <si>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</si>
  <si>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</si>
  <si>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</si>
  <si>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</si>
  <si>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</si>
  <si>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</si>
  <si>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</si>
  <si>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</si>
  <si>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</si>
  <si>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Dataset: STAN Industrial Analysis (2020 ed.)</t>
  </si>
  <si>
    <t>Variable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</si>
  <si>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</si>
  <si>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</si>
  <si>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</si>
  <si>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</si>
  <si>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</si>
  <si>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</si>
  <si>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</si>
  <si>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</si>
  <si>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</si>
  <si>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</si>
  <si>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</si>
  <si>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</si>
  <si>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</si>
  <si>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</si>
  <si>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</si>
  <si>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</si>
  <si>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</si>
  <si>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</si>
  <si>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</si>
  <si>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</si>
  <si>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</si>
  <si>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</si>
  <si>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</si>
  <si>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</si>
  <si>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</si>
  <si>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</si>
  <si>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</si>
  <si>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Legend: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</si>
  <si>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</si>
  <si>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</si>
  <si>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</si>
  <si>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</si>
  <si>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Chemicals and Pharmaceuticals Industries</t>
  </si>
  <si>
    <t>STAN Database for Structural Analysis</t>
  </si>
  <si>
    <t>https://stats.oecd.org/Index.aspx?DataSetCode=STANI4_2020</t>
  </si>
  <si>
    <t>and pharmaceuticals (ISIC 21) industries using data from a different OECD database.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</si>
  <si>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</si>
  <si>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</si>
  <si>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</si>
  <si>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</si>
  <si>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</si>
  <si>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</si>
  <si>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Chile</t>
  </si>
  <si>
    <t>..</t>
  </si>
  <si>
    <t>Data extracted on 05 Oct 2020 23:14 UTC (GMT) from OECD.Stat</t>
  </si>
  <si>
    <t>c:</t>
  </si>
  <si>
    <t>Estimates based on national Supply and Use tables (SUTs) or Input-Output tables</t>
  </si>
  <si>
    <t>Most Industries</t>
  </si>
  <si>
    <t>We divide up chemicals and pharmaceuticals (ISIC 20T21) into separate chemicals (ISIC 20)</t>
  </si>
  <si>
    <t>https://stats.oecd.org/Index.aspx?DataSetCode=IOTSI4_2018</t>
  </si>
  <si>
    <t>Oil and gas extraction</t>
  </si>
  <si>
    <t>211</t>
  </si>
  <si>
    <t>U.S. Bureau of Labor Statistics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</si>
  <si>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</si>
  <si>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</si>
  <si>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</si>
  <si>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</si>
  <si>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</si>
  <si>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BLS</t>
  </si>
  <si>
    <t>Coal Mining</t>
  </si>
  <si>
    <t>Sector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</si>
  <si>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</si>
  <si>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</si>
  <si>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</si>
  <si>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</si>
  <si>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</si>
  <si>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</si>
  <si>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</si>
  <si>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Source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</si>
  <si>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</si>
  <si>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</si>
  <si>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</si>
  <si>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</si>
  <si>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</si>
  <si>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All Mining other than Oil and Gas</t>
  </si>
  <si>
    <t>Compensation of employees</t>
  </si>
  <si>
    <t>Taxes on production and imports less subsidies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</si>
  <si>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</si>
  <si>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</si>
  <si>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</si>
  <si>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</si>
  <si>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</si>
  <si>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</si>
  <si>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</si>
  <si>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</si>
  <si>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</si>
  <si>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</si>
  <si>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Coal Mining vs. Oil &amp; Gas Extraction</t>
  </si>
  <si>
    <t>Table B-1a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</si>
</sst>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5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  <xf numFmtId="1" fontId="0" fillId="7" borderId="0" xfId="0" applyNumberFormat="1" applyFill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left" indent="2"/>
    </xf>
    <xf numFmtId="0" fontId="1" fillId="9" borderId="0" xfId="0" applyFont="1" applyFill="1"/>
    <xf numFmtId="11" fontId="0" fillId="0" borderId="0" xfId="0" applyNumberFormat="1" applyAlignment="1">
      <alignment horizontal="right"/>
    </xf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/>
    <xf numFmtId="0" fontId="1" fillId="0" borderId="0" xfId="0" applyFont="1" applyAlignment="1">
      <alignment horizontal="right"/>
    </xf>
    <xf numFmtId="11" fontId="13" fillId="0" borderId="0" xfId="0" applyNumberFormat="1" applyFont="1"/>
    <xf numFmtId="0" fontId="0" fillId="0" borderId="0" xfId="0" applyNumberFormat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isuri=1&amp;reqid=151&amp;step=1" TargetMode="External"/><Relationship Id="rId2" Type="http://schemas.openxmlformats.org/officeDocument/2006/relationships/hyperlink" Target="https://stats.oecd.org/Index.aspx?DataSetCode=IOTSI4_2018" TargetMode="External"/><Relationship Id="rId1" Type="http://schemas.openxmlformats.org/officeDocument/2006/relationships/hyperlink" Target="https://stats.oecd.org/Index.aspx?DataSetCode=STANI4_2020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31" t="s">
        <v>226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228</v>
      </c>
    </row>
    <row r="8" spans="1:2" x14ac:dyDescent="0.25">
      <c r="B8" t="s">
        <v>47</v>
      </c>
    </row>
    <row r="10" spans="1:2" x14ac:dyDescent="0.25">
      <c r="B10" s="31" t="s">
        <v>211</v>
      </c>
    </row>
    <row r="11" spans="1:2" x14ac:dyDescent="0.25">
      <c r="B11" t="s">
        <v>1</v>
      </c>
    </row>
    <row r="12" spans="1:2" x14ac:dyDescent="0.25">
      <c r="B12" s="2">
        <v>2020</v>
      </c>
    </row>
    <row r="13" spans="1:2" x14ac:dyDescent="0.25">
      <c r="B13" t="s">
        <v>212</v>
      </c>
    </row>
    <row r="14" spans="1:2" x14ac:dyDescent="0.25">
      <c r="B14" s="3" t="s">
        <v>213</v>
      </c>
    </row>
    <row r="15" spans="1:2" x14ac:dyDescent="0.25">
      <c r="B15" t="s">
        <v>47</v>
      </c>
    </row>
    <row r="17" spans="1:2" x14ac:dyDescent="0.25">
      <c r="B17" s="31" t="s">
        <v>266</v>
      </c>
    </row>
    <row r="18" spans="1:2" x14ac:dyDescent="0.25">
      <c r="B18" t="s">
        <v>231</v>
      </c>
    </row>
    <row r="19" spans="1:2" x14ac:dyDescent="0.25">
      <c r="B19" s="2">
        <v>2015</v>
      </c>
    </row>
    <row r="20" spans="1:2" x14ac:dyDescent="0.25">
      <c r="B20" t="s">
        <v>248</v>
      </c>
    </row>
    <row r="21" spans="1:2" x14ac:dyDescent="0.25">
      <c r="B21" s="3" t="s">
        <v>249</v>
      </c>
    </row>
    <row r="22" spans="1:2" x14ac:dyDescent="0.25">
      <c r="B22" t="s">
        <v>267</v>
      </c>
    </row>
    <row r="24" spans="1:2" s="38" customFormat="1" x14ac:dyDescent="0.25">
      <c r="B24" s="38" t="s">
        <v>251</v>
      </c>
    </row>
    <row r="25" spans="1:2" s="38" customFormat="1" x14ac:dyDescent="0.25">
      <c r="B25" s="2">
        <v>2020</v>
      </c>
    </row>
    <row r="26" spans="1:2" s="38" customFormat="1" x14ac:dyDescent="0.25">
      <c r="B26" s="38" t="s">
        <v>259</v>
      </c>
    </row>
    <row r="27" spans="1:2" s="38" customFormat="1" x14ac:dyDescent="0.25">
      <c r="B27" s="3" t="s">
        <v>260</v>
      </c>
    </row>
    <row r="28" spans="1:2" s="38" customFormat="1" x14ac:dyDescent="0.25">
      <c r="B28" s="38" t="s">
        <v>265</v>
      </c>
    </row>
    <row r="29" spans="1:2" s="40" customFormat="1" x14ac:dyDescent="0.25">
      <c r="B29" s="40" t="s">
        <v>261</v>
      </c>
    </row>
    <row r="30" spans="1:2" s="38" customFormat="1" x14ac:dyDescent="0.25">
      <c r="B30" s="38" t="s">
        <v>263</v>
      </c>
    </row>
    <row r="31" spans="1:2" s="38" customFormat="1" x14ac:dyDescent="0.25"/>
    <row r="32" spans="1:2" x14ac:dyDescent="0.25">
      <c r="A32" s="1" t="s">
        <v>2</v>
      </c>
    </row>
    <row r="33" spans="1:1" x14ac:dyDescent="0.25">
      <c r="A33" t="s">
        <v>173</v>
      </c>
    </row>
    <row r="34" spans="1:1" x14ac:dyDescent="0.25">
      <c r="A34" t="s">
        <v>174</v>
      </c>
    </row>
    <row r="35" spans="1:1" x14ac:dyDescent="0.25">
      <c r="A35" t="s">
        <v>175</v>
      </c>
    </row>
    <row r="37" spans="1:1" x14ac:dyDescent="0.25">
      <c r="A37" t="s">
        <v>227</v>
      </c>
    </row>
    <row r="38" spans="1:1" x14ac:dyDescent="0.25">
      <c r="A38" t="s">
        <v>214</v>
      </c>
    </row>
    <row r="40" spans="1:1" x14ac:dyDescent="0.25">
      <c r="A40" t="s">
        <v>236</v>
      </c>
    </row>
    <row r="41" spans="1:1" x14ac:dyDescent="0.25">
      <c r="A41" t="s">
        <v>232</v>
      </c>
    </row>
    <row r="42" spans="1:1" x14ac:dyDescent="0.25">
      <c r="A42" t="s">
        <v>233</v>
      </c>
    </row>
  </sheetData>
  <hyperlinks>
    <hyperlink ref="B14" r:id="rId1" xr:uid="{A055FF8F-9626-4BBA-BE7E-E5CE0C40568B}"/>
    <hyperlink ref="B7" r:id="rId2" xr:uid="{3B17179A-AF91-4A82-B973-8C6C0192EAE3}"/>
    <hyperlink ref="B27" r:id="rId3" xr:uid="{2E36F070-C0C9-4CCB-AC9B-3B90DC990A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50" t="s">
        <v>170</v>
      </c>
      <c r="B3" s="51"/>
      <c r="C3" s="61" t="s">
        <v>169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3"/>
    </row>
    <row r="4" spans="1:57" x14ac:dyDescent="0.2">
      <c r="A4" s="50" t="s">
        <v>168</v>
      </c>
      <c r="B4" s="51"/>
      <c r="C4" s="52" t="s">
        <v>167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4"/>
    </row>
    <row r="5" spans="1:57" x14ac:dyDescent="0.2">
      <c r="A5" s="50" t="s">
        <v>6</v>
      </c>
      <c r="B5" s="51"/>
      <c r="C5" s="52" t="s">
        <v>7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4"/>
    </row>
    <row r="6" spans="1:57" x14ac:dyDescent="0.2">
      <c r="A6" s="50" t="s">
        <v>8</v>
      </c>
      <c r="B6" s="51"/>
      <c r="C6" s="52" t="s">
        <v>166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4"/>
    </row>
    <row r="7" spans="1:57" x14ac:dyDescent="0.2">
      <c r="A7" s="55" t="s">
        <v>165</v>
      </c>
      <c r="B7" s="56"/>
      <c r="C7" s="46" t="s">
        <v>164</v>
      </c>
      <c r="D7" s="44" t="s">
        <v>164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5"/>
    </row>
    <row r="8" spans="1:57" x14ac:dyDescent="0.2">
      <c r="A8" s="57"/>
      <c r="B8" s="58"/>
      <c r="C8" s="48"/>
      <c r="D8" s="46" t="s">
        <v>163</v>
      </c>
      <c r="E8" s="46" t="s">
        <v>162</v>
      </c>
      <c r="F8" s="44" t="s">
        <v>162</v>
      </c>
      <c r="G8" s="49"/>
      <c r="H8" s="45"/>
      <c r="I8" s="46" t="s">
        <v>161</v>
      </c>
      <c r="J8" s="44" t="s">
        <v>161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5"/>
      <c r="AE8" s="46" t="s">
        <v>160</v>
      </c>
      <c r="AF8" s="46" t="s">
        <v>159</v>
      </c>
      <c r="AG8" s="46" t="s">
        <v>158</v>
      </c>
      <c r="AH8" s="44" t="s">
        <v>158</v>
      </c>
      <c r="AI8" s="49"/>
      <c r="AJ8" s="49"/>
      <c r="AK8" s="49"/>
      <c r="AL8" s="49"/>
      <c r="AM8" s="49"/>
      <c r="AN8" s="49"/>
      <c r="AO8" s="49"/>
      <c r="AP8" s="49"/>
      <c r="AQ8" s="49"/>
      <c r="AR8" s="45"/>
      <c r="AS8" s="46" t="s">
        <v>157</v>
      </c>
      <c r="AT8" s="44" t="s">
        <v>157</v>
      </c>
      <c r="AU8" s="49"/>
      <c r="AV8" s="49"/>
      <c r="AW8" s="49"/>
      <c r="AX8" s="49"/>
      <c r="AY8" s="49"/>
      <c r="AZ8" s="45"/>
      <c r="BA8" s="46" t="s">
        <v>156</v>
      </c>
      <c r="BB8" s="46" t="s">
        <v>155</v>
      </c>
      <c r="BC8" s="46" t="s">
        <v>154</v>
      </c>
      <c r="BD8" s="46" t="s">
        <v>153</v>
      </c>
      <c r="BE8" s="46" t="s">
        <v>152</v>
      </c>
    </row>
    <row r="9" spans="1:57" x14ac:dyDescent="0.2">
      <c r="A9" s="57"/>
      <c r="B9" s="58"/>
      <c r="C9" s="48"/>
      <c r="D9" s="48"/>
      <c r="E9" s="48"/>
      <c r="F9" s="46" t="s">
        <v>151</v>
      </c>
      <c r="G9" s="46" t="s">
        <v>150</v>
      </c>
      <c r="H9" s="46" t="s">
        <v>149</v>
      </c>
      <c r="I9" s="48"/>
      <c r="J9" s="46" t="s">
        <v>148</v>
      </c>
      <c r="K9" s="46" t="s">
        <v>147</v>
      </c>
      <c r="L9" s="46" t="s">
        <v>146</v>
      </c>
      <c r="M9" s="44" t="s">
        <v>146</v>
      </c>
      <c r="N9" s="45"/>
      <c r="O9" s="46" t="s">
        <v>145</v>
      </c>
      <c r="P9" s="44" t="s">
        <v>145</v>
      </c>
      <c r="Q9" s="49"/>
      <c r="R9" s="49"/>
      <c r="S9" s="45"/>
      <c r="T9" s="46" t="s">
        <v>144</v>
      </c>
      <c r="U9" s="44" t="s">
        <v>144</v>
      </c>
      <c r="V9" s="45"/>
      <c r="W9" s="46" t="s">
        <v>143</v>
      </c>
      <c r="X9" s="44" t="s">
        <v>143</v>
      </c>
      <c r="Y9" s="45"/>
      <c r="Z9" s="46" t="s">
        <v>142</v>
      </c>
      <c r="AA9" s="46" t="s">
        <v>141</v>
      </c>
      <c r="AB9" s="44" t="s">
        <v>141</v>
      </c>
      <c r="AC9" s="45"/>
      <c r="AD9" s="46" t="s">
        <v>140</v>
      </c>
      <c r="AE9" s="48"/>
      <c r="AF9" s="48"/>
      <c r="AG9" s="48"/>
      <c r="AH9" s="46" t="s">
        <v>139</v>
      </c>
      <c r="AI9" s="44" t="s">
        <v>139</v>
      </c>
      <c r="AJ9" s="49"/>
      <c r="AK9" s="45"/>
      <c r="AL9" s="46" t="s">
        <v>138</v>
      </c>
      <c r="AM9" s="44" t="s">
        <v>138</v>
      </c>
      <c r="AN9" s="49"/>
      <c r="AO9" s="45"/>
      <c r="AP9" s="46" t="s">
        <v>137</v>
      </c>
      <c r="AQ9" s="46" t="s">
        <v>136</v>
      </c>
      <c r="AR9" s="46" t="s">
        <v>135</v>
      </c>
      <c r="AS9" s="48"/>
      <c r="AT9" s="46" t="s">
        <v>134</v>
      </c>
      <c r="AU9" s="44" t="s">
        <v>134</v>
      </c>
      <c r="AV9" s="49"/>
      <c r="AW9" s="45"/>
      <c r="AX9" s="46" t="s">
        <v>133</v>
      </c>
      <c r="AY9" s="44" t="s">
        <v>133</v>
      </c>
      <c r="AZ9" s="45"/>
      <c r="BA9" s="48"/>
      <c r="BB9" s="48"/>
      <c r="BC9" s="48"/>
      <c r="BD9" s="48"/>
      <c r="BE9" s="48"/>
    </row>
    <row r="10" spans="1:57" ht="94.5" x14ac:dyDescent="0.2">
      <c r="A10" s="59"/>
      <c r="B10" s="60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8" t="s">
        <v>132</v>
      </c>
      <c r="N10" s="8" t="s">
        <v>131</v>
      </c>
      <c r="O10" s="47"/>
      <c r="P10" s="8" t="s">
        <v>130</v>
      </c>
      <c r="Q10" s="8" t="s">
        <v>129</v>
      </c>
      <c r="R10" s="8" t="s">
        <v>128</v>
      </c>
      <c r="S10" s="8" t="s">
        <v>127</v>
      </c>
      <c r="T10" s="47"/>
      <c r="U10" s="8" t="s">
        <v>126</v>
      </c>
      <c r="V10" s="8" t="s">
        <v>125</v>
      </c>
      <c r="W10" s="47"/>
      <c r="X10" s="8" t="s">
        <v>124</v>
      </c>
      <c r="Y10" s="8" t="s">
        <v>123</v>
      </c>
      <c r="Z10" s="47"/>
      <c r="AA10" s="47"/>
      <c r="AB10" s="8" t="s">
        <v>122</v>
      </c>
      <c r="AC10" s="8" t="s">
        <v>121</v>
      </c>
      <c r="AD10" s="47"/>
      <c r="AE10" s="47"/>
      <c r="AF10" s="47"/>
      <c r="AG10" s="47"/>
      <c r="AH10" s="47"/>
      <c r="AI10" s="8" t="s">
        <v>120</v>
      </c>
      <c r="AJ10" s="8" t="s">
        <v>119</v>
      </c>
      <c r="AK10" s="8" t="s">
        <v>118</v>
      </c>
      <c r="AL10" s="47"/>
      <c r="AM10" s="8" t="s">
        <v>117</v>
      </c>
      <c r="AN10" s="8" t="s">
        <v>116</v>
      </c>
      <c r="AO10" s="8" t="s">
        <v>115</v>
      </c>
      <c r="AP10" s="47"/>
      <c r="AQ10" s="47"/>
      <c r="AR10" s="47"/>
      <c r="AS10" s="47"/>
      <c r="AT10" s="47"/>
      <c r="AU10" s="8" t="s">
        <v>114</v>
      </c>
      <c r="AV10" s="8" t="s">
        <v>113</v>
      </c>
      <c r="AW10" s="8" t="s">
        <v>112</v>
      </c>
      <c r="AX10" s="47"/>
      <c r="AY10" s="8" t="s">
        <v>111</v>
      </c>
      <c r="AZ10" s="8" t="s">
        <v>110</v>
      </c>
      <c r="BA10" s="47"/>
      <c r="BB10" s="47"/>
      <c r="BC10" s="47"/>
      <c r="BD10" s="47"/>
      <c r="BE10" s="47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/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989-1F12-47DE-BC5A-EFCFF266ED62}">
  <dimension ref="A1:N35"/>
  <sheetViews>
    <sheetView topLeftCell="A2" workbookViewId="0">
      <selection activeCell="A2" sqref="A2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17" t="e">
        <f ca="1">DotStatQuery(B1)</f>
        <v>#NAME?</v>
      </c>
      <c r="B1" s="17" t="s">
        <v>215</v>
      </c>
    </row>
    <row r="2" spans="1:14" ht="24" x14ac:dyDescent="0.25">
      <c r="A2" s="18" t="s">
        <v>177</v>
      </c>
    </row>
    <row r="3" spans="1:14" x14ac:dyDescent="0.25">
      <c r="A3" s="64" t="s">
        <v>6</v>
      </c>
      <c r="B3" s="65"/>
      <c r="C3" s="70" t="s">
        <v>7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</row>
    <row r="4" spans="1:14" ht="24" customHeight="1" x14ac:dyDescent="0.25">
      <c r="A4" s="66" t="s">
        <v>178</v>
      </c>
      <c r="B4" s="67"/>
      <c r="C4" s="68" t="s">
        <v>216</v>
      </c>
      <c r="D4" s="69"/>
      <c r="E4" s="68" t="s">
        <v>217</v>
      </c>
      <c r="F4" s="69"/>
      <c r="G4" s="68" t="s">
        <v>218</v>
      </c>
      <c r="H4" s="69"/>
      <c r="I4" s="68" t="s">
        <v>219</v>
      </c>
      <c r="J4" s="69"/>
      <c r="K4" s="68" t="s">
        <v>220</v>
      </c>
      <c r="L4" s="69"/>
      <c r="M4" s="68" t="s">
        <v>179</v>
      </c>
      <c r="N4" s="69"/>
    </row>
    <row r="5" spans="1:14" ht="63" x14ac:dyDescent="0.25">
      <c r="A5" s="66" t="s">
        <v>165</v>
      </c>
      <c r="B5" s="67"/>
      <c r="C5" s="19" t="s">
        <v>180</v>
      </c>
      <c r="D5" s="19" t="s">
        <v>181</v>
      </c>
      <c r="E5" s="19" t="s">
        <v>180</v>
      </c>
      <c r="F5" s="19" t="s">
        <v>181</v>
      </c>
      <c r="G5" s="19" t="s">
        <v>180</v>
      </c>
      <c r="H5" s="19" t="s">
        <v>181</v>
      </c>
      <c r="I5" s="19" t="s">
        <v>180</v>
      </c>
      <c r="J5" s="19" t="s">
        <v>181</v>
      </c>
      <c r="K5" s="19" t="s">
        <v>180</v>
      </c>
      <c r="L5" s="19" t="s">
        <v>181</v>
      </c>
      <c r="M5" s="19" t="s">
        <v>180</v>
      </c>
      <c r="N5" s="19" t="s">
        <v>181</v>
      </c>
    </row>
    <row r="6" spans="1:14" x14ac:dyDescent="0.25">
      <c r="A6" s="20" t="s">
        <v>4</v>
      </c>
      <c r="B6" s="21" t="s">
        <v>9</v>
      </c>
      <c r="C6" s="21" t="s">
        <v>9</v>
      </c>
      <c r="D6" s="21" t="s">
        <v>9</v>
      </c>
      <c r="E6" s="21" t="s">
        <v>9</v>
      </c>
      <c r="F6" s="21" t="s">
        <v>9</v>
      </c>
      <c r="G6" s="21" t="s">
        <v>9</v>
      </c>
      <c r="H6" s="21" t="s">
        <v>9</v>
      </c>
      <c r="I6" s="21" t="s">
        <v>9</v>
      </c>
      <c r="J6" s="21" t="s">
        <v>9</v>
      </c>
      <c r="K6" s="21" t="s">
        <v>9</v>
      </c>
      <c r="L6" s="21" t="s">
        <v>9</v>
      </c>
      <c r="M6" s="21" t="s">
        <v>9</v>
      </c>
      <c r="N6" s="21" t="s">
        <v>9</v>
      </c>
    </row>
    <row r="7" spans="1:14" x14ac:dyDescent="0.25">
      <c r="A7" s="22" t="s">
        <v>182</v>
      </c>
      <c r="B7" s="21" t="s">
        <v>9</v>
      </c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5">
      <c r="A8" s="22" t="s">
        <v>183</v>
      </c>
      <c r="B8" s="21" t="s">
        <v>9</v>
      </c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5">
      <c r="A9" s="22" t="s">
        <v>184</v>
      </c>
      <c r="B9" s="21" t="s">
        <v>9</v>
      </c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5">
      <c r="A10" s="22" t="s">
        <v>221</v>
      </c>
      <c r="B10" s="21" t="s">
        <v>9</v>
      </c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222</v>
      </c>
      <c r="N10" s="24" t="s">
        <v>222</v>
      </c>
    </row>
    <row r="11" spans="1:14" x14ac:dyDescent="0.25">
      <c r="A11" s="22" t="s">
        <v>185</v>
      </c>
      <c r="B11" s="21" t="s">
        <v>9</v>
      </c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5">
      <c r="A12" s="22" t="s">
        <v>186</v>
      </c>
      <c r="B12" s="21" t="s">
        <v>9</v>
      </c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5">
      <c r="A13" s="22" t="s">
        <v>187</v>
      </c>
      <c r="B13" s="21" t="s">
        <v>9</v>
      </c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5">
      <c r="A14" s="22" t="s">
        <v>188</v>
      </c>
      <c r="B14" s="21" t="s">
        <v>9</v>
      </c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5">
      <c r="A15" s="22" t="s">
        <v>189</v>
      </c>
      <c r="B15" s="21" t="s">
        <v>9</v>
      </c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5">
      <c r="A16" s="22" t="s">
        <v>190</v>
      </c>
      <c r="B16" s="21" t="s">
        <v>9</v>
      </c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5">
      <c r="A17" s="22" t="s">
        <v>191</v>
      </c>
      <c r="B17" s="21" t="s">
        <v>9</v>
      </c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5">
      <c r="A18" s="22" t="s">
        <v>192</v>
      </c>
      <c r="B18" s="21" t="s">
        <v>9</v>
      </c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5">
      <c r="A19" s="22" t="s">
        <v>193</v>
      </c>
      <c r="B19" s="21" t="s">
        <v>9</v>
      </c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222</v>
      </c>
      <c r="J19" s="23" t="s">
        <v>222</v>
      </c>
      <c r="K19" s="23" t="s">
        <v>222</v>
      </c>
      <c r="L19" s="23" t="s">
        <v>222</v>
      </c>
      <c r="M19" s="23">
        <v>328</v>
      </c>
      <c r="N19" s="23">
        <v>124</v>
      </c>
    </row>
    <row r="20" spans="1:14" x14ac:dyDescent="0.25">
      <c r="A20" s="22" t="s">
        <v>194</v>
      </c>
      <c r="B20" s="21" t="s">
        <v>9</v>
      </c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5">
      <c r="A21" s="22" t="s">
        <v>195</v>
      </c>
      <c r="B21" s="21" t="s">
        <v>9</v>
      </c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5">
      <c r="A22" s="25" t="s">
        <v>196</v>
      </c>
      <c r="B22" s="21" t="s">
        <v>9</v>
      </c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5">
      <c r="A23" s="22" t="s">
        <v>197</v>
      </c>
      <c r="B23" s="21" t="s">
        <v>9</v>
      </c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5">
      <c r="A24" s="22" t="s">
        <v>198</v>
      </c>
      <c r="B24" s="21" t="s">
        <v>9</v>
      </c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5">
      <c r="A25" s="22" t="s">
        <v>199</v>
      </c>
      <c r="B25" s="21" t="s">
        <v>9</v>
      </c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5">
      <c r="A26" s="22" t="s">
        <v>200</v>
      </c>
      <c r="B26" s="21" t="s">
        <v>9</v>
      </c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5">
      <c r="A27" s="22" t="s">
        <v>201</v>
      </c>
      <c r="B27" s="21" t="s">
        <v>9</v>
      </c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5">
      <c r="A28" s="22" t="s">
        <v>202</v>
      </c>
      <c r="B28" s="21" t="s">
        <v>9</v>
      </c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5">
      <c r="A29" s="22" t="s">
        <v>203</v>
      </c>
      <c r="B29" s="21" t="s">
        <v>9</v>
      </c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222</v>
      </c>
      <c r="H29" s="23" t="s">
        <v>222</v>
      </c>
      <c r="I29" s="23" t="s">
        <v>222</v>
      </c>
      <c r="J29" s="23" t="s">
        <v>222</v>
      </c>
      <c r="K29" s="23" t="s">
        <v>222</v>
      </c>
      <c r="L29" s="23" t="s">
        <v>222</v>
      </c>
      <c r="M29" s="23">
        <v>29.100999999999999</v>
      </c>
      <c r="N29" s="23">
        <v>46.713000000000001</v>
      </c>
    </row>
    <row r="30" spans="1:14" x14ac:dyDescent="0.25">
      <c r="A30" s="22" t="s">
        <v>204</v>
      </c>
      <c r="B30" s="21" t="s">
        <v>9</v>
      </c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5">
      <c r="A31" s="22" t="s">
        <v>205</v>
      </c>
      <c r="B31" s="21" t="s">
        <v>9</v>
      </c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5">
      <c r="A32" s="26" t="s">
        <v>223</v>
      </c>
    </row>
    <row r="33" spans="1:2" x14ac:dyDescent="0.25">
      <c r="A33" s="27" t="s">
        <v>206</v>
      </c>
    </row>
    <row r="34" spans="1:2" x14ac:dyDescent="0.25">
      <c r="A34" s="28" t="s">
        <v>224</v>
      </c>
      <c r="B34" s="27" t="s">
        <v>225</v>
      </c>
    </row>
    <row r="35" spans="1:2" x14ac:dyDescent="0.25">
      <c r="A35" s="28" t="s">
        <v>207</v>
      </c>
      <c r="B35" s="27" t="s">
        <v>208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2EB1A024-48F8-48DD-B286-3E1A77A17072}"/>
    <hyperlink ref="C4" r:id="rId2" display="http://stats.oecd.org/OECDStat_Metadata/ShowMetadata.ashx?Dataset=STANI4_2020&amp;Coords=[VAR].[PROD]&amp;ShowOnWeb=true&amp;Lang=en" xr:uid="{608144E7-91F0-4EA4-A1DD-E7E5BFD3F789}"/>
    <hyperlink ref="E4" r:id="rId3" display="http://stats.oecd.org/OECDStat_Metadata/ShowMetadata.ashx?Dataset=STANI4_2020&amp;Coords=[VAR].[VALU]&amp;ShowOnWeb=true&amp;Lang=en" xr:uid="{72C821D1-84D7-45F6-9100-2D8A8D3C1122}"/>
    <hyperlink ref="G4" r:id="rId4" display="http://stats.oecd.org/OECDStat_Metadata/ShowMetadata.ashx?Dataset=STANI4_2020&amp;Coords=[VAR].[LABR]&amp;ShowOnWeb=true&amp;Lang=en" xr:uid="{076D7497-6282-407C-BB5D-A56571A2EB04}"/>
    <hyperlink ref="I4" r:id="rId5" display="http://stats.oecd.org/OECDStat_Metadata/ShowMetadata.ashx?Dataset=STANI4_2020&amp;Coords=[VAR].[GOPS]&amp;ShowOnWeb=true&amp;Lang=en" xr:uid="{A10FB04F-5D0A-42D4-8B02-878685B9A13A}"/>
    <hyperlink ref="K4" r:id="rId6" display="http://stats.oecd.org/OECDStat_Metadata/ShowMetadata.ashx?Dataset=STANI4_2020&amp;Coords=[VAR].[OTXS]&amp;ShowOnWeb=true&amp;Lang=en" xr:uid="{A27FF240-F70C-4835-B2CC-C23027B4DBA1}"/>
    <hyperlink ref="M4" r:id="rId7" display="http://stats.oecd.org/OECDStat_Metadata/ShowMetadata.ashx?Dataset=STANI4_2020&amp;Coords=[VAR].[EMPN]&amp;ShowOnWeb=true&amp;Lang=en" xr:uid="{C8EDD51C-1939-4A9B-958F-C0751A8BC2C0}"/>
    <hyperlink ref="A7" r:id="rId8" display="http://stats.oecd.org/OECDStat_Metadata/ShowMetadata.ashx?Dataset=STANI4_2020&amp;Coords=[LOCATION].[AUS]&amp;ShowOnWeb=true&amp;Lang=en" xr:uid="{DF5FD6B7-D9D1-4A0E-B498-0F34531E883A}"/>
    <hyperlink ref="A8" r:id="rId9" display="http://stats.oecd.org/OECDStat_Metadata/ShowMetadata.ashx?Dataset=STANI4_2020&amp;Coords=[LOCATION].[AUT]&amp;ShowOnWeb=true&amp;Lang=en" xr:uid="{540F7629-AA37-4B5A-AA66-F894A6245574}"/>
    <hyperlink ref="A9" r:id="rId10" display="http://stats.oecd.org/OECDStat_Metadata/ShowMetadata.ashx?Dataset=STANI4_2020&amp;Coords=[LOCATION].[BEL]&amp;ShowOnWeb=true&amp;Lang=en" xr:uid="{7D56654C-6A6D-42DB-BDE3-2188033FF968}"/>
    <hyperlink ref="A10" r:id="rId11" display="http://stats.oecd.org/OECDStat_Metadata/ShowMetadata.ashx?Dataset=STANI4_2020&amp;Coords=[LOCATION].[CHL]&amp;ShowOnWeb=true&amp;Lang=en" xr:uid="{33A98D65-2BEB-4FFB-8B14-F29D0F2EC955}"/>
    <hyperlink ref="A11" r:id="rId12" display="http://stats.oecd.org/OECDStat_Metadata/ShowMetadata.ashx?Dataset=STANI4_2020&amp;Coords=[LOCATION].[CZE]&amp;ShowOnWeb=true&amp;Lang=en" xr:uid="{59D1A4F6-4AA0-4ABF-9C15-C10EA5F96A7C}"/>
    <hyperlink ref="A12" r:id="rId13" display="http://stats.oecd.org/OECDStat_Metadata/ShowMetadata.ashx?Dataset=STANI4_2020&amp;Coords=[LOCATION].[DNK]&amp;ShowOnWeb=true&amp;Lang=en" xr:uid="{F8B8ABCB-446B-404C-B9A4-584DBFFB2E80}"/>
    <hyperlink ref="A13" r:id="rId14" display="http://stats.oecd.org/OECDStat_Metadata/ShowMetadata.ashx?Dataset=STANI4_2020&amp;Coords=[LOCATION].[EST]&amp;ShowOnWeb=true&amp;Lang=en" xr:uid="{89011756-0707-4A3F-A73D-C8EEF77BA262}"/>
    <hyperlink ref="A14" r:id="rId15" display="http://stats.oecd.org/OECDStat_Metadata/ShowMetadata.ashx?Dataset=STANI4_2020&amp;Coords=[LOCATION].[FIN]&amp;ShowOnWeb=true&amp;Lang=en" xr:uid="{D97559DF-8407-47A9-BC84-6260ABC6C750}"/>
    <hyperlink ref="A15" r:id="rId16" display="http://stats.oecd.org/OECDStat_Metadata/ShowMetadata.ashx?Dataset=STANI4_2020&amp;Coords=[LOCATION].[FRA]&amp;ShowOnWeb=true&amp;Lang=en" xr:uid="{754C8769-BE06-477E-A2BC-CD644CE52755}"/>
    <hyperlink ref="A16" r:id="rId17" display="http://stats.oecd.org/OECDStat_Metadata/ShowMetadata.ashx?Dataset=STANI4_2020&amp;Coords=[LOCATION].[DEU]&amp;ShowOnWeb=true&amp;Lang=en" xr:uid="{D13C9CCA-F430-4EB4-B161-C58C70D230EC}"/>
    <hyperlink ref="A17" r:id="rId18" display="http://stats.oecd.org/OECDStat_Metadata/ShowMetadata.ashx?Dataset=STANI4_2020&amp;Coords=[LOCATION].[HUN]&amp;ShowOnWeb=true&amp;Lang=en" xr:uid="{59E09580-B1FD-4BA0-9D3C-AF4ED6F0CAE0}"/>
    <hyperlink ref="A18" r:id="rId19" display="http://stats.oecd.org/OECDStat_Metadata/ShowMetadata.ashx?Dataset=STANI4_2020&amp;Coords=[LOCATION].[ITA]&amp;ShowOnWeb=true&amp;Lang=en" xr:uid="{E5D4B9FC-F85D-49F9-B1CE-3EABE1BCB29A}"/>
    <hyperlink ref="A19" r:id="rId20" display="http://stats.oecd.org/OECDStat_Metadata/ShowMetadata.ashx?Dataset=STANI4_2020&amp;Coords=[LOCATION].[JPN]&amp;ShowOnWeb=true&amp;Lang=en" xr:uid="{3A6FE75A-09F3-401C-86ED-1A0D1A1408B2}"/>
    <hyperlink ref="A20" r:id="rId21" display="http://stats.oecd.org/OECDStat_Metadata/ShowMetadata.ashx?Dataset=STANI4_2020&amp;Coords=[LOCATION].[KOR]&amp;ShowOnWeb=true&amp;Lang=en" xr:uid="{CA082E48-A609-427E-B409-A56AF659CE03}"/>
    <hyperlink ref="A21" r:id="rId22" display="http://stats.oecd.org/OECDStat_Metadata/ShowMetadata.ashx?Dataset=STANI4_2020&amp;Coords=[LOCATION].[LVA]&amp;ShowOnWeb=true&amp;Lang=en" xr:uid="{3765E776-CF0A-42D5-A081-2EFFCC1CAD1A}"/>
    <hyperlink ref="A23" r:id="rId23" display="http://stats.oecd.org/OECDStat_Metadata/ShowMetadata.ashx?Dataset=STANI4_2020&amp;Coords=[LOCATION].[MEX]&amp;ShowOnWeb=true&amp;Lang=en" xr:uid="{FA7DF4AA-AF30-4AB7-A06E-DF8F32F84E90}"/>
    <hyperlink ref="A24" r:id="rId24" display="http://stats.oecd.org/OECDStat_Metadata/ShowMetadata.ashx?Dataset=STANI4_2020&amp;Coords=[LOCATION].[NLD]&amp;ShowOnWeb=true&amp;Lang=en" xr:uid="{A5F7EABD-60B7-4DE3-864C-AB1A41F636FC}"/>
    <hyperlink ref="A25" r:id="rId25" display="http://stats.oecd.org/OECDStat_Metadata/ShowMetadata.ashx?Dataset=STANI4_2020&amp;Coords=[LOCATION].[NOR]&amp;ShowOnWeb=true&amp;Lang=en" xr:uid="{B3980D2B-D68A-45A6-AAC3-8B525C51EA65}"/>
    <hyperlink ref="A26" r:id="rId26" display="http://stats.oecd.org/OECDStat_Metadata/ShowMetadata.ashx?Dataset=STANI4_2020&amp;Coords=[LOCATION].[PRT]&amp;ShowOnWeb=true&amp;Lang=en" xr:uid="{132945DD-DFC3-441F-90F4-FF2AC3E365E4}"/>
    <hyperlink ref="A27" r:id="rId27" display="http://stats.oecd.org/OECDStat_Metadata/ShowMetadata.ashx?Dataset=STANI4_2020&amp;Coords=%5bLOCATION%5d.%5bSVK%5d&amp;ShowOnWeb=true&amp;Lang=en" xr:uid="{19F7BE93-1560-4547-A460-3EBBC9AA82DE}"/>
    <hyperlink ref="A28" r:id="rId28" display="http://stats.oecd.org/OECDStat_Metadata/ShowMetadata.ashx?Dataset=STANI4_2020&amp;Coords=[LOCATION].[ESP]&amp;ShowOnWeb=true&amp;Lang=en" xr:uid="{2F975444-3937-409D-88CB-1D63D71CF8A6}"/>
    <hyperlink ref="A29" r:id="rId29" display="http://stats.oecd.org/OECDStat_Metadata/ShowMetadata.ashx?Dataset=STANI4_2020&amp;Coords=[LOCATION].[CHE]&amp;ShowOnWeb=true&amp;Lang=en" xr:uid="{F133FE5A-0DE3-4674-8092-CEE71FD62670}"/>
    <hyperlink ref="A30" r:id="rId30" display="http://stats.oecd.org/OECDStat_Metadata/ShowMetadata.ashx?Dataset=STANI4_2020&amp;Coords=[LOCATION].[GBR]&amp;ShowOnWeb=true&amp;Lang=en" xr:uid="{B5FA87D8-55B1-4537-B3A4-67E66580213E}"/>
    <hyperlink ref="A31" r:id="rId31" display="http://stats.oecd.org/OECDStat_Metadata/ShowMetadata.ashx?Dataset=STANI4_2020&amp;Coords=[LOCATION].[USA]&amp;ShowOnWeb=true&amp;Lang=en" xr:uid="{A75A79C7-FF3A-4531-9A6F-75446466DA96}"/>
    <hyperlink ref="A32" r:id="rId32" display="https://stats-2.oecd.org/index.aspx?DatasetCode=STANI4_2020" xr:uid="{3B1D37E8-D92A-452C-A208-59480D1FB724}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E23"/>
  <sheetViews>
    <sheetView workbookViewId="0"/>
  </sheetViews>
  <sheetFormatPr defaultRowHeight="15" x14ac:dyDescent="0.25"/>
  <cols>
    <col min="1" max="1" width="48.28515625" customWidth="1"/>
    <col min="2" max="2" width="20.28515625" customWidth="1"/>
    <col min="3" max="3" width="24.140625" customWidth="1"/>
    <col min="4" max="4" width="33.28515625" customWidth="1"/>
    <col min="5" max="5" width="81" customWidth="1"/>
  </cols>
  <sheetData>
    <row r="1" spans="1:5" x14ac:dyDescent="0.25">
      <c r="A1" s="36" t="s">
        <v>237</v>
      </c>
    </row>
    <row r="2" spans="1:5" x14ac:dyDescent="0.25">
      <c r="A2" s="1" t="s">
        <v>245</v>
      </c>
    </row>
    <row r="3" spans="1:5" x14ac:dyDescent="0.25">
      <c r="A3" s="1" t="s">
        <v>239</v>
      </c>
      <c r="B3" s="41" t="s">
        <v>238</v>
      </c>
      <c r="C3" s="41" t="s">
        <v>229</v>
      </c>
      <c r="D3" s="41" t="s">
        <v>253</v>
      </c>
      <c r="E3" s="1" t="s">
        <v>247</v>
      </c>
    </row>
    <row r="4" spans="1:5" x14ac:dyDescent="0.25">
      <c r="A4" t="s">
        <v>240</v>
      </c>
      <c r="B4" s="39" t="s">
        <v>244</v>
      </c>
      <c r="C4" s="39" t="s">
        <v>230</v>
      </c>
      <c r="D4" s="33"/>
    </row>
    <row r="5" spans="1:5" x14ac:dyDescent="0.25">
      <c r="A5" t="s">
        <v>241</v>
      </c>
      <c r="B5" s="39" t="s">
        <v>243</v>
      </c>
      <c r="C5" s="39" t="s">
        <v>242</v>
      </c>
      <c r="D5" s="33"/>
    </row>
    <row r="6" spans="1:5" x14ac:dyDescent="0.25">
      <c r="A6" t="s">
        <v>250</v>
      </c>
      <c r="B6">
        <v>64800</v>
      </c>
      <c r="C6">
        <v>185400</v>
      </c>
      <c r="E6" s="3" t="s">
        <v>246</v>
      </c>
    </row>
    <row r="8" spans="1:5" x14ac:dyDescent="0.25">
      <c r="A8" s="36" t="s">
        <v>251</v>
      </c>
    </row>
    <row r="9" spans="1:5" x14ac:dyDescent="0.25">
      <c r="A9" s="1" t="s">
        <v>245</v>
      </c>
    </row>
    <row r="10" spans="1:5" x14ac:dyDescent="0.25">
      <c r="A10" s="1" t="s">
        <v>239</v>
      </c>
      <c r="B10" s="41" t="s">
        <v>238</v>
      </c>
      <c r="C10" s="41" t="s">
        <v>229</v>
      </c>
      <c r="D10" s="41" t="s">
        <v>253</v>
      </c>
      <c r="E10" s="1" t="s">
        <v>247</v>
      </c>
    </row>
    <row r="11" spans="1:5" x14ac:dyDescent="0.25">
      <c r="A11" s="2" t="s">
        <v>257</v>
      </c>
      <c r="B11" s="34">
        <v>40135000000</v>
      </c>
      <c r="C11" s="34">
        <v>268953000000</v>
      </c>
      <c r="E11" s="3" t="s">
        <v>258</v>
      </c>
    </row>
    <row r="12" spans="1:5" s="40" customFormat="1" x14ac:dyDescent="0.25">
      <c r="A12" s="2" t="s">
        <v>257</v>
      </c>
      <c r="B12" s="34"/>
      <c r="C12" s="37">
        <v>268953000000</v>
      </c>
      <c r="D12" s="37">
        <v>106189000000</v>
      </c>
      <c r="E12" s="3" t="s">
        <v>264</v>
      </c>
    </row>
    <row r="13" spans="1:5" x14ac:dyDescent="0.25">
      <c r="A13" s="2" t="s">
        <v>252</v>
      </c>
      <c r="B13" s="42">
        <f>$D13*($B$11/$D$12)</f>
        <v>18895640697.24736</v>
      </c>
      <c r="C13" s="37">
        <v>158231000000</v>
      </c>
      <c r="D13" s="37">
        <v>49994000000</v>
      </c>
      <c r="E13" s="3" t="s">
        <v>262</v>
      </c>
    </row>
    <row r="14" spans="1:5" x14ac:dyDescent="0.25">
      <c r="A14" s="35" t="s">
        <v>254</v>
      </c>
      <c r="B14" s="42">
        <f t="shared" ref="B14:B16" si="0">$D14*($B$11/$D$12)</f>
        <v>6824034739.9448147</v>
      </c>
      <c r="C14" s="37">
        <v>38814000000</v>
      </c>
      <c r="D14" s="37">
        <v>18055000000</v>
      </c>
    </row>
    <row r="15" spans="1:5" x14ac:dyDescent="0.25">
      <c r="A15" s="35" t="s">
        <v>255</v>
      </c>
      <c r="B15" s="42">
        <f t="shared" si="0"/>
        <v>1877696183.220484</v>
      </c>
      <c r="C15" s="37">
        <v>32690000000</v>
      </c>
      <c r="D15" s="37">
        <v>4968000000</v>
      </c>
    </row>
    <row r="16" spans="1:5" x14ac:dyDescent="0.25">
      <c r="A16" s="35" t="s">
        <v>256</v>
      </c>
      <c r="B16" s="42">
        <f t="shared" si="0"/>
        <v>10193909774.08206</v>
      </c>
      <c r="C16" s="37">
        <v>86727000000</v>
      </c>
      <c r="D16" s="37">
        <v>26971000000</v>
      </c>
    </row>
    <row r="20" spans="2:2" x14ac:dyDescent="0.25">
      <c r="B20" s="43"/>
    </row>
    <row r="21" spans="2:2" x14ac:dyDescent="0.25">
      <c r="B21" s="43"/>
    </row>
    <row r="22" spans="2:2" x14ac:dyDescent="0.25">
      <c r="B22" s="43"/>
    </row>
    <row r="23" spans="2:2" x14ac:dyDescent="0.25">
      <c r="B23" s="43"/>
    </row>
  </sheetData>
  <hyperlinks>
    <hyperlink ref="E6" r:id="rId1" xr:uid="{350EB6D2-4E8A-4EFE-B402-EAABE0D875B3}"/>
    <hyperlink ref="E13" r:id="rId2" xr:uid="{185AD9A7-61B3-4DBB-B2E3-B1EFFA210EFB}"/>
    <hyperlink ref="E11" r:id="rId3" xr:uid="{DEE603B4-C494-4347-8CB7-5628B8CB2FE3}"/>
  </hyperlinks>
  <pageMargins left="0.7" right="0.7" top="0.75" bottom="0.75" header="0.3" footer="0.3"/>
  <ignoredErrors>
    <ignoredError sqref="B4:C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M2"/>
  <sheetViews>
    <sheetView workbookViewId="0"/>
  </sheetViews>
  <sheetFormatPr defaultRowHeight="15" x14ac:dyDescent="0.25"/>
  <cols>
    <col min="1" max="1" width="20.140625" customWidth="1"/>
    <col min="2" max="39" width="10.140625" customWidth="1"/>
  </cols>
  <sheetData>
    <row r="1" spans="1:39" s="4" customFormat="1" x14ac:dyDescent="0.25">
      <c r="A1" s="16" t="s">
        <v>172</v>
      </c>
      <c r="B1" s="4" t="s">
        <v>10</v>
      </c>
      <c r="C1" s="29" t="s">
        <v>234</v>
      </c>
      <c r="D1" s="29" t="s">
        <v>235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29" t="s">
        <v>209</v>
      </c>
      <c r="M1" s="29" t="s">
        <v>210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</row>
    <row r="2" spans="1:39" x14ac:dyDescent="0.25">
      <c r="A2" t="str">
        <f>'Filtered OECD Data'!A38</f>
        <v>USA: United States</v>
      </c>
      <c r="B2">
        <f>'Filtered OECD Data'!B38*1000</f>
        <v>2253000</v>
      </c>
      <c r="C2" s="32">
        <f>'Filtered OECD Data'!C38*1000*('BLS BEA Mining'!B6/SUM('BLS BEA Mining'!$B6:$C6))</f>
        <v>68011.510791366905</v>
      </c>
      <c r="D2" s="32">
        <f>'Filtered OECD Data'!C38*1000*('BLS BEA Mining'!C6/SUM('BLS BEA Mining'!$B6:$C6))</f>
        <v>194588.48920863308</v>
      </c>
      <c r="E2">
        <f>'Filtered OECD Data'!D38*1000</f>
        <v>135400</v>
      </c>
      <c r="F2">
        <f>'Filtered OECD Data'!E38*1000</f>
        <v>373000</v>
      </c>
      <c r="G2">
        <f>'Filtered OECD Data'!F38*1000</f>
        <v>1783000</v>
      </c>
      <c r="H2">
        <f>'Filtered OECD Data'!G38*1000</f>
        <v>442000</v>
      </c>
      <c r="I2">
        <f>'Filtered OECD Data'!H38*1000</f>
        <v>399000</v>
      </c>
      <c r="J2">
        <f>'Filtered OECD Data'!I38*1000</f>
        <v>842000</v>
      </c>
      <c r="K2">
        <f>'Filtered OECD Data'!J38*1000</f>
        <v>111000</v>
      </c>
      <c r="L2" s="30">
        <f>'Filtered OECD Data'!K38*1000*('OECD Chem Pharma Split'!M$31/SUM('OECD Chem Pharma Split'!$M$31:$N$31))</f>
        <v>534000</v>
      </c>
      <c r="M2" s="30">
        <f>'Filtered OECD Data'!K38*1000*('OECD Chem Pharma Split'!N$31/SUM('OECD Chem Pharma Split'!$M$31:$N$31))</f>
        <v>286000</v>
      </c>
      <c r="N2">
        <f>'Filtered OECD Data'!L38*1000</f>
        <v>690000</v>
      </c>
      <c r="O2">
        <f>'Filtered OECD Data'!M38*1000</f>
        <v>412000</v>
      </c>
      <c r="P2">
        <f>'Filtered OECD Data'!N38*1000</f>
        <v>395000</v>
      </c>
      <c r="Q2">
        <f>'Filtered OECD Data'!O38*1000</f>
        <v>1483000</v>
      </c>
      <c r="R2">
        <f>'Filtered OECD Data'!P38*1000</f>
        <v>1058000</v>
      </c>
      <c r="S2">
        <f>'Filtered OECD Data'!Q38*1000</f>
        <v>382000</v>
      </c>
      <c r="T2">
        <f>'Filtered OECD Data'!R38*1000</f>
        <v>1126000</v>
      </c>
      <c r="U2">
        <f>'Filtered OECD Data'!S38*1000</f>
        <v>922000</v>
      </c>
      <c r="V2">
        <f>'Filtered OECD Data'!T38*1000</f>
        <v>695000</v>
      </c>
      <c r="W2">
        <f>'Filtered OECD Data'!U38*1000</f>
        <v>1355500</v>
      </c>
      <c r="X2">
        <f>'Filtered OECD Data'!V38*1000</f>
        <v>975000</v>
      </c>
      <c r="Y2">
        <f>'Filtered OECD Data'!W38*1000</f>
        <v>8240000</v>
      </c>
      <c r="Z2">
        <f>'Filtered OECD Data'!X38*1000</f>
        <v>23893300</v>
      </c>
      <c r="AA2">
        <f>'Filtered OECD Data'!Y38*1000</f>
        <v>5988000</v>
      </c>
      <c r="AB2">
        <f>'Filtered OECD Data'!Z38*1000</f>
        <v>13295000</v>
      </c>
      <c r="AC2">
        <f>'Filtered OECD Data'!AA38*1000</f>
        <v>1686900</v>
      </c>
      <c r="AD2">
        <f>'Filtered OECD Data'!AB38*1000</f>
        <v>823100</v>
      </c>
      <c r="AE2">
        <f>'Filtered OECD Data'!AC38*1000</f>
        <v>2455000</v>
      </c>
      <c r="AF2">
        <f>'Filtered OECD Data'!AD38*1000</f>
        <v>6300000</v>
      </c>
      <c r="AG2">
        <f>'Filtered OECD Data'!AE38*1000</f>
        <v>1958000</v>
      </c>
      <c r="AH2">
        <f>'Filtered OECD Data'!AF38*1000</f>
        <v>19863000</v>
      </c>
      <c r="AI2">
        <f>'Filtered OECD Data'!AG38*1000</f>
        <v>13365000</v>
      </c>
      <c r="AJ2">
        <f>'Filtered OECD Data'!AH38*1000</f>
        <v>14114000</v>
      </c>
      <c r="AK2">
        <f>'Filtered OECD Data'!AI38*1000</f>
        <v>19522000</v>
      </c>
      <c r="AL2">
        <f>'Filtered OECD Data'!AJ38*1000</f>
        <v>8780200</v>
      </c>
      <c r="AM2">
        <f>'Filtered OECD Data'!AK38*1000</f>
        <v>329100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EMPN</vt:lpstr>
      <vt:lpstr>Filtered OECD Data</vt:lpstr>
      <vt:lpstr>OECD Chem Pharma Split</vt:lpstr>
      <vt:lpstr>BLS BEA Mining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2020-12-19T09:45:53Z</dcterms:modified>
</cp:coreProperties>
</file>