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DToPaSoVAbIC\"/>
    </mc:Choice>
  </mc:AlternateContent>
  <xr:revisionPtr revIDLastSave="0" documentId="13_ncr:1_{757A71A2-F03A-48D6-A5E1-156B3DDD1757}" xr6:coauthVersionLast="45" xr6:coauthVersionMax="45" xr10:uidLastSave="{00000000-0000-0000-0000-000000000000}"/>
  <bookViews>
    <workbookView xWindow="2070" yWindow="780" windowWidth="26295" windowHeight="16380" xr2:uid="{00000000-000D-0000-FFFF-FFFF00000000}"/>
  </bookViews>
  <sheets>
    <sheet name="About" sheetId="1" r:id="rId1"/>
    <sheet name="OECD VAL" sheetId="12" r:id="rId2"/>
    <sheet name="OECD Chem Pharma Split" sheetId="13" r:id="rId3"/>
    <sheet name="BLS BEA Mining" sheetId="15" r:id="rId4"/>
    <sheet name="Split ISIC Code Shares" sheetId="14" r:id="rId5"/>
    <sheet name="DToPaSoVAbIC" sheetId="2" r:id="rId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2" i="2"/>
  <c r="B11" i="14"/>
  <c r="C11" i="14"/>
  <c r="B12" i="14"/>
  <c r="C12" i="14"/>
  <c r="C10" i="14"/>
  <c r="B10" i="14"/>
  <c r="B16" i="15"/>
  <c r="B15" i="15"/>
  <c r="B14" i="15"/>
  <c r="B13" i="15"/>
  <c r="M2" i="2" l="1"/>
  <c r="L2" i="2"/>
  <c r="C5" i="14"/>
  <c r="B5" i="14"/>
  <c r="C4" i="14"/>
  <c r="B4" i="14"/>
  <c r="C3" i="14"/>
  <c r="B3" i="14"/>
  <c r="A1" i="13"/>
  <c r="E2" i="2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E54BCA29-DF69-468A-9545-D56E4133BE8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5FA68C81-5BA5-4B21-99D8-EFD2E013E8B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F2EECFBF-A855-4326-A014-AF8DCE59CC5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34C80F9E-3044-4935-A308-DA10F6DF538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4BBCBF37-F512-41C6-8CA4-0B3E2E24CBE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B0A127BD-CDFC-4D35-B886-59434123275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89576AAF-0E7D-46B8-A86C-BDB72A009FF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DDB3CFE7-CF05-4C77-B149-52C9A595E89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0A866960-59A5-414B-975E-7CD686214E2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C4A5D2CC-DB49-4B51-BD5B-928F86164C5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7B2093E1-2FEA-4404-9C35-BB6C539762A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67802D64-3587-44A7-8CBF-15CE30A6CEF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15250425-F52D-47E6-A8EC-5E753CD8973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C708A7D9-0BFF-4709-B4F9-766054242F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41D97424-6A98-4198-A611-632D4549EA9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C6EFAC0D-3F4A-4E8C-B8E1-2D56C78F60A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7E67AD2F-6933-4F89-BE1F-DAD6CA513CD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485778B-4464-4876-940A-95FC52680B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D945621B-DC76-4E65-9074-CEFF2A51624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61185ACA-A488-4608-856D-690640C68A6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802174F9-BB3F-4F81-8862-5BEF949D157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EF1766CC-2F5E-4026-9A6A-0D7E0008A5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6EAB3D25-9AC7-4492-8F28-56EFE815C79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A0F6FC10-7D62-4B25-BAC0-3C23B9CDE17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64EBE7D7-81BB-4542-B0FF-6D203C1ED73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FED828B7-3BD7-40F3-9EB5-3E546BC96C3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1F4FF6E5-A1B1-49ED-A8B8-2DE2CBA38F7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C087931E-2348-4140-8935-BB39B170C9F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A5A20EC1-72FF-4176-8B82-03541905401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89D01705-2BB9-4EF2-9E56-24A1F8EAE0A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AA1322BA-8097-46E3-B9E8-D8EB4F5A798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CC35CE85-C223-4F8D-AE94-116E879953B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64B2F652-8E2D-4EE6-BA08-2C583ED5380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D03CDBF1-56A3-44BB-A148-8A5A944C6CF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220E0CE0-9FDF-4D72-9A5E-DA3ADBA1A4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A87BC3C5-B528-4A08-945E-498DB0B27CA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04B1C64C-6EAA-4CB8-9BA2-EED06ABA63E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052BB659-6C37-421B-BA7A-ABA8EE2FD71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F2734679-F692-4809-B340-A93C74B02D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F16B8016-6296-4FDF-944D-B5FE4D8FB05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C86AB1C0-9350-491C-AB0B-845E1DEC370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1AB18046-4F25-4F9C-A3E0-858D2A25B6F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C933FD-21F1-478E-B97C-0A15FA3B10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C78EBBC1-569E-4589-B036-061608F9C3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95994F8C-6F9F-4B6C-8AEA-58E88345483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1F385AD5-2EEE-4753-8B38-E3C377C0CBB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<sst xmlns="http://schemas.openxmlformats.org/spreadsheetml/2006/main" count="325" uniqueCount="201">
  <si>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</si>
  <si>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</si>
  <si>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</si>
  <si>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</si>
  <si>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</si>
  <si>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</si>
  <si>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</si>
  <si>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</si>
  <si>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</si>
  <si>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</si>
  <si>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</si>
  <si>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</si>
  <si>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</si>
  <si>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</si>
  <si>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</si>
  <si>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</si>
  <si>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</si>
  <si>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</si>
  <si>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</si>
  <si>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</si>
  <si>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</si>
  <si>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</si>
  <si>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</si>
  <si>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</si>
  <si>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</si>
  <si>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</si>
  <si>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</si>
  <si>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</si>
  <si>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</si>
  <si>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</si>
  <si>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</si>
  <si>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</si>
  <si>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</si>
  <si>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</si>
  <si>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</si>
  <si>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</si>
  <si>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</si>
  <si>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</si>
  <si>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</si>
  <si>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</si>
  <si>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</si>
  <si>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</si>
  <si>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</si>
  <si>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</si>
  <si>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</si>
  <si>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</si>
  <si>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</si>
  <si>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</si>
  <si>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</si>
  <si>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</si>
  <si>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</si>
  <si>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</si>
  <si>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</si>
  <si>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</si>
  <si>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</si>
  <si>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</si>
  <si>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</si>
  <si>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</si>
  <si>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</si>
  <si>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</si>
  <si>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</si>
  <si>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</si>
  <si>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</si>
  <si>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</si>
  <si>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</si>
  <si>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</si>
  <si>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</si>
  <si>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</si>
  <si>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</si>
  <si>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</si>
  <si>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</si>
  <si>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</si>
  <si>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</si>
  <si>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</si>
  <si>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</si>
  <si>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</si>
  <si>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</si>
  <si>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</si>
  <si>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</si>
  <si>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</si>
  <si>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</si>
  <si>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</si>
  <si>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</si>
  <si>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</si>
  <si>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</si>
  <si>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</si>
  <si>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</si>
  <si>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</si>
  <si>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</si>
  <si>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</si>
  <si>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</si>
  <si>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</si>
  <si>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</si>
  <si>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</si>
  <si>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</si>
  <si>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</si>
  <si>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</si>
  <si>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</si>
  <si>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</si>
  <si>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</si>
  <si>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</si>
  <si>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</si>
  <si>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</si>
  <si>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</si>
  <si>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</si>
  <si>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</si>
  <si>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</si>
  <si>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</si>
  <si>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</si>
  <si>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</si>
  <si>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</si>
  <si>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</si>
  <si>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</si>
  <si>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</si>
  <si>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</si>
  <si>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</si>
  <si>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</si>
  <si>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</si>
  <si>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</si>
  <si>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</si>
  <si>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</si>
  <si>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</si>
  <si>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</si>
  <si>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</si>
  <si>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</si>
  <si>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</si>
  <si>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</si>
  <si>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</si>
  <si>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</si>
  <si>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</si>
  <si>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</si>
  <si>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</si>
  <si>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</si>
  <si>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</si>
  <si>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</si>
  <si>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</si>
  <si>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</si>
  <si>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</si>
  <si>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</si>
  <si>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</si>
  <si>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</si>
  <si>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</si>
  <si>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</si>
  <si>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</si>
  <si>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</si>
  <si>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</si>
  <si>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</si>
  <si>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</si>
  <si>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</si>
  <si>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</si>
  <si>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</si>
  <si>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</si>
  <si>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</si>
  <si>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</si>
  <si>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</si>
  <si>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We divide up chemicals and pharmaceuticals (ISIC 20T21) into separate chemicals (ISIC 20)</t>
  </si>
  <si>
    <t>and pharmaceuticals (ISIC 21) industries using data from a different OECD database.</t>
  </si>
  <si>
    <t>Chemicals</t>
  </si>
  <si>
    <t>Pharmaceuticals</t>
  </si>
  <si>
    <t>LABR</t>
  </si>
  <si>
    <t>OTXS</t>
  </si>
  <si>
    <t>GOPS</t>
  </si>
  <si>
    <t>Variables: LABR, GOPS, OTXS</t>
  </si>
  <si>
    <t>BLS</t>
  </si>
  <si>
    <t>Data for Year 2015</t>
  </si>
  <si>
    <t>Sector</t>
  </si>
  <si>
    <t>Coal Mining</t>
  </si>
  <si>
    <t>Oil and gas extraction</t>
  </si>
  <si>
    <t>All Mining other than Oil and Gas</t>
  </si>
  <si>
    <t>Source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</si>
  <si>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</si>
  <si>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</si>
  <si>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</si>
  <si>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</si>
  <si>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</si>
  <si>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</si>
  <si>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</si>
  <si>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</si>
  <si>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</si>
  <si>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</si>
  <si>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</si>
  <si>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</si>
  <si>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</si>
  <si>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</si>
  <si>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</si>
  <si>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Taxes on production and imports less subsidies</t>
  </si>
  <si>
    <t>Gross operating surplus</t>
  </si>
  <si>
    <t>Coal Mining vs. Oil &amp; Gas Extraction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</si>
  <si>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</si>
  <si>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</si>
  <si>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</si>
  <si>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</si>
  <si>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</si>
  <si>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</si>
  <si>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</si>
  <si>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</si>
  <si>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</si>
  <si>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</si>
  <si>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</si>
  <si>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</si>
  <si>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We divide up coal mining (ISIC 05) and oil and gas extraction (ISIC 06) using data from the BEA.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</si>
</sst>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165" fontId="0" fillId="8" borderId="0" xfId="0" applyNumberForma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1" fillId="9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isuri=1&amp;reqid=151&amp;step=1" TargetMode="External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103</v>
      </c>
    </row>
    <row r="3" spans="1:2" x14ac:dyDescent="0.25">
      <c r="A3" s="1" t="s">
        <v>0</v>
      </c>
      <c r="B3" s="18" t="s">
        <v>97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85</v>
      </c>
    </row>
    <row r="7" spans="1:2" x14ac:dyDescent="0.25">
      <c r="B7" s="3" t="s">
        <v>102</v>
      </c>
    </row>
    <row r="8" spans="1:2" x14ac:dyDescent="0.25">
      <c r="B8" t="s">
        <v>96</v>
      </c>
    </row>
    <row r="10" spans="1:2" x14ac:dyDescent="0.25">
      <c r="B10" s="18" t="s">
        <v>152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153</v>
      </c>
    </row>
    <row r="14" spans="1:2" x14ac:dyDescent="0.25">
      <c r="B14" s="3" t="s">
        <v>154</v>
      </c>
    </row>
    <row r="15" spans="1:2" x14ac:dyDescent="0.25">
      <c r="B15" t="s">
        <v>162</v>
      </c>
    </row>
    <row r="17" spans="1:2" x14ac:dyDescent="0.25">
      <c r="B17" s="18" t="s">
        <v>187</v>
      </c>
    </row>
    <row r="18" spans="1:2" x14ac:dyDescent="0.25">
      <c r="B18" t="s">
        <v>188</v>
      </c>
    </row>
    <row r="19" spans="1:2" x14ac:dyDescent="0.25">
      <c r="B19" s="2">
        <v>2015</v>
      </c>
    </row>
    <row r="20" spans="1:2" x14ac:dyDescent="0.25">
      <c r="B20" t="s">
        <v>189</v>
      </c>
    </row>
    <row r="21" spans="1:2" x14ac:dyDescent="0.25">
      <c r="B21" s="3" t="s">
        <v>190</v>
      </c>
    </row>
    <row r="22" spans="1:2" x14ac:dyDescent="0.25">
      <c r="B22" t="s">
        <v>191</v>
      </c>
    </row>
    <row r="24" spans="1:2" x14ac:dyDescent="0.25">
      <c r="B24" t="s">
        <v>178</v>
      </c>
    </row>
    <row r="25" spans="1:2" x14ac:dyDescent="0.25">
      <c r="B25" s="2">
        <v>2020</v>
      </c>
    </row>
    <row r="26" spans="1:2" x14ac:dyDescent="0.25">
      <c r="B26" t="s">
        <v>192</v>
      </c>
    </row>
    <row r="27" spans="1:2" x14ac:dyDescent="0.25">
      <c r="B27" s="3" t="s">
        <v>193</v>
      </c>
    </row>
    <row r="28" spans="1:2" x14ac:dyDescent="0.25">
      <c r="B28" t="s">
        <v>194</v>
      </c>
    </row>
    <row r="29" spans="1:2" x14ac:dyDescent="0.25">
      <c r="B29" t="s">
        <v>195</v>
      </c>
    </row>
    <row r="30" spans="1:2" x14ac:dyDescent="0.25">
      <c r="B30" t="s">
        <v>196</v>
      </c>
    </row>
    <row r="32" spans="1:2" x14ac:dyDescent="0.25">
      <c r="A32" s="1" t="s">
        <v>2</v>
      </c>
    </row>
    <row r="33" spans="1:2" x14ac:dyDescent="0.25">
      <c r="A33" t="s">
        <v>98</v>
      </c>
    </row>
    <row r="34" spans="1:2" x14ac:dyDescent="0.25">
      <c r="A34" t="s">
        <v>99</v>
      </c>
    </row>
    <row r="35" spans="1:2" x14ac:dyDescent="0.25">
      <c r="A35" s="1" t="s">
        <v>100</v>
      </c>
    </row>
    <row r="36" spans="1:2" x14ac:dyDescent="0.25">
      <c r="A36" s="1" t="s">
        <v>101</v>
      </c>
    </row>
    <row r="38" spans="1:2" x14ac:dyDescent="0.25">
      <c r="A38" t="s">
        <v>95</v>
      </c>
    </row>
    <row r="39" spans="1:2" x14ac:dyDescent="0.25">
      <c r="B39" t="s">
        <v>91</v>
      </c>
    </row>
    <row r="40" spans="1:2" x14ac:dyDescent="0.25">
      <c r="B40" t="s">
        <v>92</v>
      </c>
    </row>
    <row r="41" spans="1:2" x14ac:dyDescent="0.25">
      <c r="B41" t="s">
        <v>93</v>
      </c>
    </row>
    <row r="43" spans="1:2" x14ac:dyDescent="0.25">
      <c r="A43" t="s">
        <v>104</v>
      </c>
    </row>
    <row r="44" spans="1:2" x14ac:dyDescent="0.25">
      <c r="A44" t="s">
        <v>105</v>
      </c>
    </row>
    <row r="45" spans="1:2" x14ac:dyDescent="0.25">
      <c r="A45" t="s">
        <v>108</v>
      </c>
    </row>
    <row r="46" spans="1:2" x14ac:dyDescent="0.25">
      <c r="A46" t="s">
        <v>106</v>
      </c>
    </row>
    <row r="48" spans="1:2" x14ac:dyDescent="0.25">
      <c r="A48" t="s">
        <v>155</v>
      </c>
    </row>
    <row r="49" spans="1:2" x14ac:dyDescent="0.25">
      <c r="A49" t="s">
        <v>156</v>
      </c>
    </row>
    <row r="50" spans="1:2" x14ac:dyDescent="0.25">
      <c r="A50" t="s">
        <v>200</v>
      </c>
    </row>
    <row r="52" spans="1:2" x14ac:dyDescent="0.25">
      <c r="A52" s="1" t="s">
        <v>88</v>
      </c>
    </row>
    <row r="53" spans="1:2" x14ac:dyDescent="0.25">
      <c r="A53" t="s">
        <v>86</v>
      </c>
    </row>
    <row r="54" spans="1:2" x14ac:dyDescent="0.25">
      <c r="A54" s="16">
        <v>0.9686815713640794</v>
      </c>
      <c r="B54" t="s">
        <v>89</v>
      </c>
    </row>
  </sheetData>
  <hyperlinks>
    <hyperlink ref="B7" r:id="rId1" xr:uid="{08759D76-7BB6-457A-8AB6-5DD1F0937482}"/>
    <hyperlink ref="B14" r:id="rId2" xr:uid="{CD38D47C-8EE5-4D27-9E18-521814D342B3}"/>
    <hyperlink ref="B27" r:id="rId3" xr:uid="{FC209030-56C9-4EEC-B9FD-BC3A14417C4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44</v>
      </c>
    </row>
    <row r="3" spans="1:38" x14ac:dyDescent="0.2">
      <c r="A3" s="33" t="s">
        <v>45</v>
      </c>
      <c r="B3" s="34"/>
      <c r="C3" s="40" t="s">
        <v>90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</row>
    <row r="4" spans="1:38" x14ac:dyDescent="0.2">
      <c r="A4" s="33" t="s">
        <v>4</v>
      </c>
      <c r="B4" s="34"/>
      <c r="C4" s="35" t="s">
        <v>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8" x14ac:dyDescent="0.2">
      <c r="A5" s="33" t="s">
        <v>6</v>
      </c>
      <c r="B5" s="34"/>
      <c r="C5" s="35" t="s">
        <v>7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7"/>
    </row>
    <row r="6" spans="1:38" x14ac:dyDescent="0.2">
      <c r="A6" s="33" t="s">
        <v>8</v>
      </c>
      <c r="B6" s="34"/>
      <c r="C6" s="35" t="s">
        <v>46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7"/>
    </row>
    <row r="7" spans="1:38" ht="126" x14ac:dyDescent="0.2">
      <c r="A7" s="38" t="s">
        <v>47</v>
      </c>
      <c r="B7" s="39"/>
      <c r="C7" s="8" t="s">
        <v>48</v>
      </c>
      <c r="D7" s="8" t="s">
        <v>49</v>
      </c>
      <c r="E7" s="8" t="s">
        <v>50</v>
      </c>
      <c r="F7" s="8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56</v>
      </c>
      <c r="L7" s="8" t="s">
        <v>57</v>
      </c>
      <c r="M7" s="8" t="s">
        <v>58</v>
      </c>
      <c r="N7" s="8" t="s">
        <v>59</v>
      </c>
      <c r="O7" s="8" t="s">
        <v>60</v>
      </c>
      <c r="P7" s="8" t="s">
        <v>61</v>
      </c>
      <c r="Q7" s="8" t="s">
        <v>62</v>
      </c>
      <c r="R7" s="8" t="s">
        <v>63</v>
      </c>
      <c r="S7" s="8" t="s">
        <v>64</v>
      </c>
      <c r="T7" s="8" t="s">
        <v>65</v>
      </c>
      <c r="U7" s="8" t="s">
        <v>66</v>
      </c>
      <c r="V7" s="8" t="s">
        <v>67</v>
      </c>
      <c r="W7" s="8" t="s">
        <v>68</v>
      </c>
      <c r="X7" s="8" t="s">
        <v>69</v>
      </c>
      <c r="Y7" s="8" t="s">
        <v>70</v>
      </c>
      <c r="Z7" s="8" t="s">
        <v>71</v>
      </c>
      <c r="AA7" s="8" t="s">
        <v>72</v>
      </c>
      <c r="AB7" s="8" t="s">
        <v>73</v>
      </c>
      <c r="AC7" s="8" t="s">
        <v>74</v>
      </c>
      <c r="AD7" s="8" t="s">
        <v>75</v>
      </c>
      <c r="AE7" s="8" t="s">
        <v>76</v>
      </c>
      <c r="AF7" s="8" t="s">
        <v>77</v>
      </c>
      <c r="AG7" s="8" t="s">
        <v>78</v>
      </c>
      <c r="AH7" s="8" t="s">
        <v>79</v>
      </c>
      <c r="AI7" s="8" t="s">
        <v>80</v>
      </c>
      <c r="AJ7" s="8" t="s">
        <v>81</v>
      </c>
      <c r="AK7" s="8" t="s">
        <v>82</v>
      </c>
      <c r="AL7" s="8" t="s">
        <v>83</v>
      </c>
    </row>
    <row r="8" spans="1:38" ht="13.5" x14ac:dyDescent="0.25">
      <c r="A8" s="9" t="s">
        <v>84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91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92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93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94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3E3B-A243-469C-9402-C09D182F1E64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9" t="e">
        <f ca="1">DotStatQuery(B1)</f>
        <v>#NAME?</v>
      </c>
      <c r="B1" s="19" t="s">
        <v>109</v>
      </c>
    </row>
    <row r="2" spans="1:14" ht="24" x14ac:dyDescent="0.25">
      <c r="A2" s="20" t="s">
        <v>110</v>
      </c>
    </row>
    <row r="3" spans="1:14" x14ac:dyDescent="0.25">
      <c r="A3" s="45" t="s">
        <v>6</v>
      </c>
      <c r="B3" s="46"/>
      <c r="C3" s="47" t="s">
        <v>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9"/>
    </row>
    <row r="4" spans="1:14" ht="24" customHeight="1" x14ac:dyDescent="0.25">
      <c r="A4" s="43" t="s">
        <v>45</v>
      </c>
      <c r="B4" s="44"/>
      <c r="C4" s="50" t="s">
        <v>111</v>
      </c>
      <c r="D4" s="51"/>
      <c r="E4" s="50" t="s">
        <v>112</v>
      </c>
      <c r="F4" s="51"/>
      <c r="G4" s="50" t="s">
        <v>113</v>
      </c>
      <c r="H4" s="51"/>
      <c r="I4" s="50" t="s">
        <v>93</v>
      </c>
      <c r="J4" s="51"/>
      <c r="K4" s="50" t="s">
        <v>92</v>
      </c>
      <c r="L4" s="51"/>
      <c r="M4" s="50" t="s">
        <v>114</v>
      </c>
      <c r="N4" s="51"/>
    </row>
    <row r="5" spans="1:14" ht="63" x14ac:dyDescent="0.25">
      <c r="A5" s="43" t="s">
        <v>115</v>
      </c>
      <c r="B5" s="44"/>
      <c r="C5" s="21" t="s">
        <v>116</v>
      </c>
      <c r="D5" s="21" t="s">
        <v>117</v>
      </c>
      <c r="E5" s="21" t="s">
        <v>116</v>
      </c>
      <c r="F5" s="21" t="s">
        <v>117</v>
      </c>
      <c r="G5" s="21" t="s">
        <v>116</v>
      </c>
      <c r="H5" s="21" t="s">
        <v>117</v>
      </c>
      <c r="I5" s="21" t="s">
        <v>116</v>
      </c>
      <c r="J5" s="21" t="s">
        <v>117</v>
      </c>
      <c r="K5" s="21" t="s">
        <v>116</v>
      </c>
      <c r="L5" s="21" t="s">
        <v>117</v>
      </c>
      <c r="M5" s="21" t="s">
        <v>116</v>
      </c>
      <c r="N5" s="21" t="s">
        <v>117</v>
      </c>
    </row>
    <row r="6" spans="1:14" x14ac:dyDescent="0.25">
      <c r="A6" s="22" t="s">
        <v>4</v>
      </c>
      <c r="B6" s="23" t="s">
        <v>9</v>
      </c>
      <c r="C6" s="23" t="s">
        <v>9</v>
      </c>
      <c r="D6" s="23" t="s">
        <v>9</v>
      </c>
      <c r="E6" s="23" t="s">
        <v>9</v>
      </c>
      <c r="F6" s="23" t="s">
        <v>9</v>
      </c>
      <c r="G6" s="23" t="s">
        <v>9</v>
      </c>
      <c r="H6" s="23" t="s">
        <v>9</v>
      </c>
      <c r="I6" s="23" t="s">
        <v>9</v>
      </c>
      <c r="J6" s="23" t="s">
        <v>9</v>
      </c>
      <c r="K6" s="23" t="s">
        <v>9</v>
      </c>
      <c r="L6" s="23" t="s">
        <v>9</v>
      </c>
      <c r="M6" s="23" t="s">
        <v>9</v>
      </c>
      <c r="N6" s="23" t="s">
        <v>9</v>
      </c>
    </row>
    <row r="7" spans="1:14" x14ac:dyDescent="0.25">
      <c r="A7" s="24" t="s">
        <v>118</v>
      </c>
      <c r="B7" s="23" t="s">
        <v>9</v>
      </c>
      <c r="C7" s="25">
        <v>17390</v>
      </c>
      <c r="D7" s="25">
        <v>10427</v>
      </c>
      <c r="E7" s="25">
        <v>6061</v>
      </c>
      <c r="F7" s="25">
        <v>3451</v>
      </c>
      <c r="G7" s="25">
        <v>2949</v>
      </c>
      <c r="H7" s="25">
        <v>1466</v>
      </c>
      <c r="I7" s="25">
        <v>2957</v>
      </c>
      <c r="J7" s="25">
        <v>1941</v>
      </c>
      <c r="K7" s="25">
        <v>151</v>
      </c>
      <c r="L7" s="25">
        <v>48</v>
      </c>
      <c r="M7" s="25">
        <v>31.715</v>
      </c>
      <c r="N7" s="25">
        <v>16.427</v>
      </c>
    </row>
    <row r="8" spans="1:14" x14ac:dyDescent="0.25">
      <c r="A8" s="24" t="s">
        <v>119</v>
      </c>
      <c r="B8" s="23" t="s">
        <v>9</v>
      </c>
      <c r="C8" s="26">
        <v>13142.207</v>
      </c>
      <c r="D8" s="26">
        <v>4268.8580000000002</v>
      </c>
      <c r="E8" s="26">
        <v>2750.683</v>
      </c>
      <c r="F8" s="26">
        <v>2190.2440000000001</v>
      </c>
      <c r="G8" s="26">
        <v>1169.6790000000001</v>
      </c>
      <c r="H8" s="26">
        <v>999.32500000000005</v>
      </c>
      <c r="I8" s="26">
        <v>1540.5920000000001</v>
      </c>
      <c r="J8" s="26">
        <v>1143.9290000000001</v>
      </c>
      <c r="K8" s="26">
        <v>40.411999999999999</v>
      </c>
      <c r="L8" s="26">
        <v>46.99</v>
      </c>
      <c r="M8" s="26">
        <v>17.47</v>
      </c>
      <c r="N8" s="26">
        <v>15.18</v>
      </c>
    </row>
    <row r="9" spans="1:14" x14ac:dyDescent="0.25">
      <c r="A9" s="24" t="s">
        <v>120</v>
      </c>
      <c r="B9" s="23" t="s">
        <v>9</v>
      </c>
      <c r="C9" s="25">
        <v>32184.7</v>
      </c>
      <c r="D9" s="25">
        <v>15967.8</v>
      </c>
      <c r="E9" s="25">
        <v>9208.1</v>
      </c>
      <c r="F9" s="25">
        <v>5799.6</v>
      </c>
      <c r="G9" s="25">
        <v>4169.7</v>
      </c>
      <c r="H9" s="25">
        <v>2219.6999999999998</v>
      </c>
      <c r="I9" s="25">
        <v>5127.8</v>
      </c>
      <c r="J9" s="25">
        <v>3664</v>
      </c>
      <c r="K9" s="25">
        <v>-89.4</v>
      </c>
      <c r="L9" s="25">
        <v>-84.1</v>
      </c>
      <c r="M9" s="25">
        <v>44</v>
      </c>
      <c r="N9" s="25">
        <v>23.4</v>
      </c>
    </row>
    <row r="10" spans="1:14" x14ac:dyDescent="0.25">
      <c r="A10" s="24" t="s">
        <v>121</v>
      </c>
      <c r="B10" s="23" t="s">
        <v>9</v>
      </c>
      <c r="C10" s="26">
        <v>4296151.79</v>
      </c>
      <c r="D10" s="26">
        <v>1176806.6969999999</v>
      </c>
      <c r="E10" s="26">
        <v>1262313.6129999999</v>
      </c>
      <c r="F10" s="26">
        <v>414529.82299999997</v>
      </c>
      <c r="G10" s="26">
        <v>410617.86</v>
      </c>
      <c r="H10" s="26">
        <v>197186.617</v>
      </c>
      <c r="I10" s="26">
        <v>825702.42099999997</v>
      </c>
      <c r="J10" s="26">
        <v>207059.06099999999</v>
      </c>
      <c r="K10" s="26">
        <v>25993.348999999998</v>
      </c>
      <c r="L10" s="26">
        <v>10284.14</v>
      </c>
      <c r="M10" s="26" t="s">
        <v>122</v>
      </c>
      <c r="N10" s="26" t="s">
        <v>122</v>
      </c>
    </row>
    <row r="11" spans="1:14" x14ac:dyDescent="0.25">
      <c r="A11" s="24" t="s">
        <v>123</v>
      </c>
      <c r="B11" s="23" t="s">
        <v>9</v>
      </c>
      <c r="C11" s="25">
        <v>155577</v>
      </c>
      <c r="D11" s="25">
        <v>41847</v>
      </c>
      <c r="E11" s="25">
        <v>40096</v>
      </c>
      <c r="F11" s="25">
        <v>17707</v>
      </c>
      <c r="G11" s="25">
        <v>14359</v>
      </c>
      <c r="H11" s="25">
        <v>4980</v>
      </c>
      <c r="I11" s="25">
        <v>25779</v>
      </c>
      <c r="J11" s="25">
        <v>12717</v>
      </c>
      <c r="K11" s="25">
        <v>-42</v>
      </c>
      <c r="L11" s="25">
        <v>10</v>
      </c>
      <c r="M11" s="25">
        <v>30.922000000000001</v>
      </c>
      <c r="N11" s="25">
        <v>11.698</v>
      </c>
    </row>
    <row r="12" spans="1:14" x14ac:dyDescent="0.25">
      <c r="A12" s="24" t="s">
        <v>124</v>
      </c>
      <c r="B12" s="23" t="s">
        <v>9</v>
      </c>
      <c r="C12" s="26">
        <v>41360</v>
      </c>
      <c r="D12" s="26">
        <v>92114</v>
      </c>
      <c r="E12" s="26">
        <v>18022</v>
      </c>
      <c r="F12" s="26">
        <v>60233</v>
      </c>
      <c r="G12" s="26">
        <v>6417</v>
      </c>
      <c r="H12" s="26">
        <v>16429</v>
      </c>
      <c r="I12" s="26">
        <v>11520</v>
      </c>
      <c r="J12" s="26">
        <v>43707</v>
      </c>
      <c r="K12" s="26">
        <v>85</v>
      </c>
      <c r="L12" s="26">
        <v>98</v>
      </c>
      <c r="M12" s="26">
        <v>11.451000000000001</v>
      </c>
      <c r="N12" s="26">
        <v>22.722000000000001</v>
      </c>
    </row>
    <row r="13" spans="1:14" x14ac:dyDescent="0.25">
      <c r="A13" s="24" t="s">
        <v>125</v>
      </c>
      <c r="B13" s="23" t="s">
        <v>9</v>
      </c>
      <c r="C13" s="25">
        <v>429.8</v>
      </c>
      <c r="D13" s="25">
        <v>45.4</v>
      </c>
      <c r="E13" s="25">
        <v>106.1</v>
      </c>
      <c r="F13" s="25">
        <v>11</v>
      </c>
      <c r="G13" s="25">
        <v>50.2</v>
      </c>
      <c r="H13" s="25">
        <v>9.1999999999999993</v>
      </c>
      <c r="I13" s="25">
        <v>56</v>
      </c>
      <c r="J13" s="25">
        <v>1.8</v>
      </c>
      <c r="K13" s="25">
        <v>-0.1</v>
      </c>
      <c r="L13" s="25">
        <v>0</v>
      </c>
      <c r="M13" s="25">
        <v>3.1</v>
      </c>
      <c r="N13" s="25">
        <v>0.3</v>
      </c>
    </row>
    <row r="14" spans="1:14" x14ac:dyDescent="0.25">
      <c r="A14" s="24" t="s">
        <v>126</v>
      </c>
      <c r="B14" s="23" t="s">
        <v>9</v>
      </c>
      <c r="C14" s="26">
        <v>7559</v>
      </c>
      <c r="D14" s="26">
        <v>1835</v>
      </c>
      <c r="E14" s="26">
        <v>2022</v>
      </c>
      <c r="F14" s="26">
        <v>1315</v>
      </c>
      <c r="G14" s="26">
        <v>775</v>
      </c>
      <c r="H14" s="26">
        <v>264</v>
      </c>
      <c r="I14" s="26">
        <v>1266</v>
      </c>
      <c r="J14" s="26">
        <v>1056</v>
      </c>
      <c r="K14" s="26">
        <v>-19</v>
      </c>
      <c r="L14" s="26">
        <v>-5</v>
      </c>
      <c r="M14" s="26">
        <v>12.8</v>
      </c>
      <c r="N14" s="26">
        <v>4.4000000000000004</v>
      </c>
    </row>
    <row r="15" spans="1:14" x14ac:dyDescent="0.25">
      <c r="A15" s="24" t="s">
        <v>127</v>
      </c>
      <c r="B15" s="23" t="s">
        <v>9</v>
      </c>
      <c r="C15" s="25">
        <v>64869</v>
      </c>
      <c r="D15" s="25">
        <v>26029</v>
      </c>
      <c r="E15" s="25">
        <v>19595</v>
      </c>
      <c r="F15" s="25">
        <v>12412</v>
      </c>
      <c r="G15" s="25">
        <v>8882</v>
      </c>
      <c r="H15" s="25">
        <v>4218</v>
      </c>
      <c r="I15" s="25">
        <v>9941</v>
      </c>
      <c r="J15" s="25">
        <v>7853</v>
      </c>
      <c r="K15" s="25">
        <v>772</v>
      </c>
      <c r="L15" s="25">
        <v>341</v>
      </c>
      <c r="M15" s="25">
        <v>111</v>
      </c>
      <c r="N15" s="25">
        <v>46</v>
      </c>
    </row>
    <row r="16" spans="1:14" x14ac:dyDescent="0.25">
      <c r="A16" s="24" t="s">
        <v>128</v>
      </c>
      <c r="B16" s="23" t="s">
        <v>9</v>
      </c>
      <c r="C16" s="26">
        <v>137727</v>
      </c>
      <c r="D16" s="26">
        <v>46535</v>
      </c>
      <c r="E16" s="26">
        <v>45580</v>
      </c>
      <c r="F16" s="26">
        <v>22858</v>
      </c>
      <c r="G16" s="26">
        <v>24028</v>
      </c>
      <c r="H16" s="26">
        <v>8909</v>
      </c>
      <c r="I16" s="26">
        <v>21374</v>
      </c>
      <c r="J16" s="26">
        <v>13883</v>
      </c>
      <c r="K16" s="26">
        <v>178</v>
      </c>
      <c r="L16" s="26">
        <v>66</v>
      </c>
      <c r="M16" s="26">
        <v>348</v>
      </c>
      <c r="N16" s="26">
        <v>131</v>
      </c>
    </row>
    <row r="17" spans="1:14" x14ac:dyDescent="0.25">
      <c r="A17" s="24" t="s">
        <v>129</v>
      </c>
      <c r="B17" s="23" t="s">
        <v>9</v>
      </c>
      <c r="C17" s="25">
        <v>1561214</v>
      </c>
      <c r="D17" s="25">
        <v>950652</v>
      </c>
      <c r="E17" s="25">
        <v>392029</v>
      </c>
      <c r="F17" s="25">
        <v>450794</v>
      </c>
      <c r="G17" s="25">
        <v>89594</v>
      </c>
      <c r="H17" s="25">
        <v>149504</v>
      </c>
      <c r="I17" s="25">
        <v>294084</v>
      </c>
      <c r="J17" s="25">
        <v>298569</v>
      </c>
      <c r="K17" s="25">
        <v>8351</v>
      </c>
      <c r="L17" s="25">
        <v>2721</v>
      </c>
      <c r="M17" s="25">
        <v>16.291</v>
      </c>
      <c r="N17" s="25">
        <v>20.789000000000001</v>
      </c>
    </row>
    <row r="18" spans="1:14" x14ac:dyDescent="0.25">
      <c r="A18" s="24" t="s">
        <v>130</v>
      </c>
      <c r="B18" s="23" t="s">
        <v>9</v>
      </c>
      <c r="C18" s="26">
        <v>50506.5</v>
      </c>
      <c r="D18" s="26">
        <v>25044.1</v>
      </c>
      <c r="E18" s="26">
        <v>10896.2</v>
      </c>
      <c r="F18" s="26">
        <v>8888.5</v>
      </c>
      <c r="G18" s="26">
        <v>5723.3</v>
      </c>
      <c r="H18" s="26">
        <v>4034.3</v>
      </c>
      <c r="I18" s="26">
        <v>4864.1000000000004</v>
      </c>
      <c r="J18" s="26">
        <v>4486.5</v>
      </c>
      <c r="K18" s="26">
        <v>308.8</v>
      </c>
      <c r="L18" s="26">
        <v>367.7</v>
      </c>
      <c r="M18" s="26">
        <v>109.7</v>
      </c>
      <c r="N18" s="26">
        <v>59.9</v>
      </c>
    </row>
    <row r="19" spans="1:14" x14ac:dyDescent="0.25">
      <c r="A19" s="24" t="s">
        <v>131</v>
      </c>
      <c r="B19" s="23" t="s">
        <v>9</v>
      </c>
      <c r="C19" s="25">
        <v>22424500</v>
      </c>
      <c r="D19" s="25">
        <v>9255400</v>
      </c>
      <c r="E19" s="25">
        <v>8516400</v>
      </c>
      <c r="F19" s="25">
        <v>3015900</v>
      </c>
      <c r="G19" s="25">
        <v>2266700</v>
      </c>
      <c r="H19" s="25">
        <v>802700</v>
      </c>
      <c r="I19" s="25" t="s">
        <v>122</v>
      </c>
      <c r="J19" s="25" t="s">
        <v>122</v>
      </c>
      <c r="K19" s="25" t="s">
        <v>122</v>
      </c>
      <c r="L19" s="25" t="s">
        <v>122</v>
      </c>
      <c r="M19" s="25">
        <v>328</v>
      </c>
      <c r="N19" s="25">
        <v>124</v>
      </c>
    </row>
    <row r="20" spans="1:14" x14ac:dyDescent="0.25">
      <c r="A20" s="24" t="s">
        <v>132</v>
      </c>
      <c r="B20" s="23" t="s">
        <v>9</v>
      </c>
      <c r="C20" s="26">
        <v>144820316</v>
      </c>
      <c r="D20" s="26">
        <v>17629352</v>
      </c>
      <c r="E20" s="26">
        <v>38090317</v>
      </c>
      <c r="F20" s="26">
        <v>6699394</v>
      </c>
      <c r="G20" s="26">
        <v>9391789</v>
      </c>
      <c r="H20" s="26">
        <v>1980796</v>
      </c>
      <c r="I20" s="26">
        <v>28334763</v>
      </c>
      <c r="J20" s="26">
        <v>4673860</v>
      </c>
      <c r="K20" s="26">
        <v>363765</v>
      </c>
      <c r="L20" s="26">
        <v>44738</v>
      </c>
      <c r="M20" s="26">
        <v>175.2</v>
      </c>
      <c r="N20" s="26">
        <v>44.2</v>
      </c>
    </row>
    <row r="21" spans="1:14" x14ac:dyDescent="0.25">
      <c r="A21" s="24" t="s">
        <v>133</v>
      </c>
      <c r="B21" s="23" t="s">
        <v>9</v>
      </c>
      <c r="C21" s="25">
        <v>245.93</v>
      </c>
      <c r="D21" s="25">
        <v>156.44999999999999</v>
      </c>
      <c r="E21" s="25">
        <v>61.082999999999998</v>
      </c>
      <c r="F21" s="25">
        <v>78.703999999999994</v>
      </c>
      <c r="G21" s="25">
        <v>33.743000000000002</v>
      </c>
      <c r="H21" s="25">
        <v>41.521000000000001</v>
      </c>
      <c r="I21" s="25">
        <v>26.463999999999999</v>
      </c>
      <c r="J21" s="25">
        <v>36.499000000000002</v>
      </c>
      <c r="K21" s="25">
        <v>0.876</v>
      </c>
      <c r="L21" s="25">
        <v>0.68400000000000005</v>
      </c>
      <c r="M21" s="25">
        <v>2.8730000000000002</v>
      </c>
      <c r="N21" s="25">
        <v>2.351</v>
      </c>
    </row>
    <row r="22" spans="1:14" x14ac:dyDescent="0.25">
      <c r="A22" s="27" t="s">
        <v>134</v>
      </c>
      <c r="B22" s="23" t="s">
        <v>9</v>
      </c>
      <c r="C22" s="26">
        <v>2026.5</v>
      </c>
      <c r="D22" s="26">
        <v>215.7</v>
      </c>
      <c r="E22" s="26">
        <v>532.5</v>
      </c>
      <c r="F22" s="26">
        <v>169.2</v>
      </c>
      <c r="G22" s="26">
        <v>126.7</v>
      </c>
      <c r="H22" s="26">
        <v>17.5</v>
      </c>
      <c r="I22" s="26">
        <v>407.4</v>
      </c>
      <c r="J22" s="26">
        <v>151.69999999999999</v>
      </c>
      <c r="K22" s="26">
        <v>-1.5</v>
      </c>
      <c r="L22" s="26">
        <v>0.1</v>
      </c>
      <c r="M22" s="26">
        <v>6.6</v>
      </c>
      <c r="N22" s="26">
        <v>0.2</v>
      </c>
    </row>
    <row r="23" spans="1:14" x14ac:dyDescent="0.25">
      <c r="A23" s="24" t="s">
        <v>135</v>
      </c>
      <c r="B23" s="23" t="s">
        <v>9</v>
      </c>
      <c r="C23" s="25">
        <v>720647.26100000006</v>
      </c>
      <c r="D23" s="25">
        <v>275739.48700000002</v>
      </c>
      <c r="E23" s="25">
        <v>210925.78400000001</v>
      </c>
      <c r="F23" s="25">
        <v>65884.478000000003</v>
      </c>
      <c r="G23" s="25">
        <v>38561.97</v>
      </c>
      <c r="H23" s="25">
        <v>25493.957999999999</v>
      </c>
      <c r="I23" s="25">
        <v>170135.56</v>
      </c>
      <c r="J23" s="25">
        <v>39511.928999999996</v>
      </c>
      <c r="K23" s="25">
        <v>2228.2539999999999</v>
      </c>
      <c r="L23" s="25">
        <v>878.59100000000001</v>
      </c>
      <c r="M23" s="25">
        <v>155.35499999999999</v>
      </c>
      <c r="N23" s="25">
        <v>118.422</v>
      </c>
    </row>
    <row r="24" spans="1:14" x14ac:dyDescent="0.25">
      <c r="A24" s="24" t="s">
        <v>136</v>
      </c>
      <c r="B24" s="23" t="s">
        <v>9</v>
      </c>
      <c r="C24" s="26">
        <v>41782</v>
      </c>
      <c r="D24" s="26">
        <v>5784</v>
      </c>
      <c r="E24" s="26">
        <v>9497</v>
      </c>
      <c r="F24" s="26">
        <v>2423</v>
      </c>
      <c r="G24" s="26">
        <v>3475</v>
      </c>
      <c r="H24" s="26">
        <v>902</v>
      </c>
      <c r="I24" s="26">
        <v>6007</v>
      </c>
      <c r="J24" s="26">
        <v>1552</v>
      </c>
      <c r="K24" s="26">
        <v>15</v>
      </c>
      <c r="L24" s="26">
        <v>-31</v>
      </c>
      <c r="M24" s="26">
        <v>43</v>
      </c>
      <c r="N24" s="26">
        <v>13</v>
      </c>
    </row>
    <row r="25" spans="1:14" x14ac:dyDescent="0.25">
      <c r="A25" s="24" t="s">
        <v>137</v>
      </c>
      <c r="B25" s="23" t="s">
        <v>9</v>
      </c>
      <c r="C25" s="25">
        <v>56741</v>
      </c>
      <c r="D25" s="25">
        <v>12448</v>
      </c>
      <c r="E25" s="25">
        <v>15300</v>
      </c>
      <c r="F25" s="25">
        <v>6492</v>
      </c>
      <c r="G25" s="25">
        <v>7609</v>
      </c>
      <c r="H25" s="25">
        <v>2019</v>
      </c>
      <c r="I25" s="25">
        <v>7709</v>
      </c>
      <c r="J25" s="25">
        <v>4473</v>
      </c>
      <c r="K25" s="25">
        <v>-18</v>
      </c>
      <c r="L25" s="25">
        <v>0</v>
      </c>
      <c r="M25" s="25">
        <v>9.3000000000000007</v>
      </c>
      <c r="N25" s="25">
        <v>2.5</v>
      </c>
    </row>
    <row r="26" spans="1:14" x14ac:dyDescent="0.25">
      <c r="A26" s="24" t="s">
        <v>138</v>
      </c>
      <c r="B26" s="23" t="s">
        <v>9</v>
      </c>
      <c r="C26" s="26">
        <v>4356.4840000000004</v>
      </c>
      <c r="D26" s="26">
        <v>1175.9290000000001</v>
      </c>
      <c r="E26" s="26">
        <v>878.67700000000002</v>
      </c>
      <c r="F26" s="26">
        <v>505.16399999999999</v>
      </c>
      <c r="G26" s="26">
        <v>356.76100000000002</v>
      </c>
      <c r="H26" s="26">
        <v>204.215</v>
      </c>
      <c r="I26" s="26">
        <v>503.59199999999998</v>
      </c>
      <c r="J26" s="26">
        <v>225.114</v>
      </c>
      <c r="K26" s="26">
        <v>18.324000000000002</v>
      </c>
      <c r="L26" s="26">
        <v>75.834999999999994</v>
      </c>
      <c r="M26" s="26">
        <v>12.057</v>
      </c>
      <c r="N26" s="26">
        <v>6.2270000000000003</v>
      </c>
    </row>
    <row r="27" spans="1:14" x14ac:dyDescent="0.25">
      <c r="A27" s="24" t="s">
        <v>139</v>
      </c>
      <c r="B27" s="23" t="s">
        <v>9</v>
      </c>
      <c r="C27" s="25">
        <v>1907.855</v>
      </c>
      <c r="D27" s="25">
        <v>209.029</v>
      </c>
      <c r="E27" s="25">
        <v>646.14</v>
      </c>
      <c r="F27" s="25">
        <v>55.09</v>
      </c>
      <c r="G27" s="25">
        <v>156.30000000000001</v>
      </c>
      <c r="H27" s="25">
        <v>45.83</v>
      </c>
      <c r="I27" s="25">
        <v>492.09699999999998</v>
      </c>
      <c r="J27" s="25">
        <v>9.3350000000000009</v>
      </c>
      <c r="K27" s="25">
        <v>-2.2650000000000001</v>
      </c>
      <c r="L27" s="25">
        <v>-7.2999999999999995E-2</v>
      </c>
      <c r="M27" s="25">
        <v>8.5920000000000005</v>
      </c>
      <c r="N27" s="25">
        <v>2.2280000000000002</v>
      </c>
    </row>
    <row r="28" spans="1:14" x14ac:dyDescent="0.25">
      <c r="A28" s="24" t="s">
        <v>140</v>
      </c>
      <c r="B28" s="23" t="s">
        <v>9</v>
      </c>
      <c r="C28" s="26">
        <v>36741</v>
      </c>
      <c r="D28" s="26">
        <v>15161</v>
      </c>
      <c r="E28" s="26">
        <v>8061</v>
      </c>
      <c r="F28" s="26">
        <v>6833</v>
      </c>
      <c r="G28" s="26">
        <v>3954</v>
      </c>
      <c r="H28" s="26">
        <v>2115</v>
      </c>
      <c r="I28" s="26">
        <v>4057</v>
      </c>
      <c r="J28" s="26">
        <v>4711</v>
      </c>
      <c r="K28" s="26">
        <v>50</v>
      </c>
      <c r="L28" s="26">
        <v>7</v>
      </c>
      <c r="M28" s="26">
        <v>83.8</v>
      </c>
      <c r="N28" s="26">
        <v>39.9</v>
      </c>
    </row>
    <row r="29" spans="1:14" x14ac:dyDescent="0.25">
      <c r="A29" s="24" t="s">
        <v>141</v>
      </c>
      <c r="B29" s="23" t="s">
        <v>9</v>
      </c>
      <c r="C29" s="25">
        <v>23031.416700000002</v>
      </c>
      <c r="D29" s="25">
        <v>80032.204400000002</v>
      </c>
      <c r="E29" s="25">
        <v>7470.1342000000004</v>
      </c>
      <c r="F29" s="25">
        <v>28686.775900000001</v>
      </c>
      <c r="G29" s="25" t="s">
        <v>122</v>
      </c>
      <c r="H29" s="25" t="s">
        <v>122</v>
      </c>
      <c r="I29" s="25" t="s">
        <v>122</v>
      </c>
      <c r="J29" s="25" t="s">
        <v>122</v>
      </c>
      <c r="K29" s="25" t="s">
        <v>122</v>
      </c>
      <c r="L29" s="25" t="s">
        <v>122</v>
      </c>
      <c r="M29" s="25">
        <v>29.100999999999999</v>
      </c>
      <c r="N29" s="25">
        <v>46.713000000000001</v>
      </c>
    </row>
    <row r="30" spans="1:14" x14ac:dyDescent="0.25">
      <c r="A30" s="24" t="s">
        <v>142</v>
      </c>
      <c r="B30" s="23" t="s">
        <v>9</v>
      </c>
      <c r="C30" s="26">
        <v>32794</v>
      </c>
      <c r="D30" s="26">
        <v>21282</v>
      </c>
      <c r="E30" s="26">
        <v>12217</v>
      </c>
      <c r="F30" s="26">
        <v>11848</v>
      </c>
      <c r="G30" s="26">
        <v>6748</v>
      </c>
      <c r="H30" s="26">
        <v>4114</v>
      </c>
      <c r="I30" s="26">
        <v>5410</v>
      </c>
      <c r="J30" s="26">
        <v>7721</v>
      </c>
      <c r="K30" s="26">
        <v>59</v>
      </c>
      <c r="L30" s="26">
        <v>13</v>
      </c>
      <c r="M30" s="26">
        <v>96.19</v>
      </c>
      <c r="N30" s="26">
        <v>40.64</v>
      </c>
    </row>
    <row r="31" spans="1:14" x14ac:dyDescent="0.25">
      <c r="A31" s="24" t="s">
        <v>143</v>
      </c>
      <c r="B31" s="23" t="s">
        <v>9</v>
      </c>
      <c r="C31" s="25">
        <v>515221</v>
      </c>
      <c r="D31" s="25">
        <v>266206</v>
      </c>
      <c r="E31" s="25">
        <v>184192</v>
      </c>
      <c r="F31" s="25">
        <v>143569</v>
      </c>
      <c r="G31" s="25">
        <v>54606</v>
      </c>
      <c r="H31" s="25">
        <v>45877</v>
      </c>
      <c r="I31" s="25">
        <v>120465</v>
      </c>
      <c r="J31" s="25">
        <v>94460</v>
      </c>
      <c r="K31" s="25">
        <v>9121</v>
      </c>
      <c r="L31" s="25">
        <v>3232</v>
      </c>
      <c r="M31" s="25">
        <v>534</v>
      </c>
      <c r="N31" s="25">
        <v>286</v>
      </c>
    </row>
    <row r="32" spans="1:14" x14ac:dyDescent="0.25">
      <c r="A32" s="28" t="s">
        <v>144</v>
      </c>
    </row>
    <row r="33" spans="1:2" x14ac:dyDescent="0.25">
      <c r="A33" s="29" t="s">
        <v>145</v>
      </c>
    </row>
    <row r="34" spans="1:2" x14ac:dyDescent="0.25">
      <c r="A34" s="30" t="s">
        <v>146</v>
      </c>
      <c r="B34" s="29" t="s">
        <v>147</v>
      </c>
    </row>
    <row r="35" spans="1:2" x14ac:dyDescent="0.25">
      <c r="A35" s="30" t="s">
        <v>148</v>
      </c>
      <c r="B35" s="29" t="s">
        <v>149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1AEA6ECB-5C8F-4D65-B950-E215A483FFD3}"/>
    <hyperlink ref="C4" r:id="rId2" display="http://stats.oecd.org/OECDStat_Metadata/ShowMetadata.ashx?Dataset=STANI4_2020&amp;Coords=[VAR].[PROD]&amp;ShowOnWeb=true&amp;Lang=en" xr:uid="{D4063D87-A1FC-41DC-94D3-BC0111BFF4AF}"/>
    <hyperlink ref="E4" r:id="rId3" display="http://stats.oecd.org/OECDStat_Metadata/ShowMetadata.ashx?Dataset=STANI4_2020&amp;Coords=[VAR].[VALU]&amp;ShowOnWeb=true&amp;Lang=en" xr:uid="{87EE02A5-39E2-4BA3-8BB4-2E2B4F63D1DD}"/>
    <hyperlink ref="G4" r:id="rId4" display="http://stats.oecd.org/OECDStat_Metadata/ShowMetadata.ashx?Dataset=STANI4_2020&amp;Coords=[VAR].[LABR]&amp;ShowOnWeb=true&amp;Lang=en" xr:uid="{BC8ADC7C-53DE-44B9-A47F-C8BB3B08586B}"/>
    <hyperlink ref="I4" r:id="rId5" display="http://stats.oecd.org/OECDStat_Metadata/ShowMetadata.ashx?Dataset=STANI4_2020&amp;Coords=[VAR].[GOPS]&amp;ShowOnWeb=true&amp;Lang=en" xr:uid="{84CC4948-F3A3-4E45-B196-C0B25041E7CF}"/>
    <hyperlink ref="K4" r:id="rId6" display="http://stats.oecd.org/OECDStat_Metadata/ShowMetadata.ashx?Dataset=STANI4_2020&amp;Coords=[VAR].[OTXS]&amp;ShowOnWeb=true&amp;Lang=en" xr:uid="{8F5B938D-2857-4A06-BAC2-967C12FA3E68}"/>
    <hyperlink ref="M4" r:id="rId7" display="http://stats.oecd.org/OECDStat_Metadata/ShowMetadata.ashx?Dataset=STANI4_2020&amp;Coords=[VAR].[EMPN]&amp;ShowOnWeb=true&amp;Lang=en" xr:uid="{F90343FB-4B1A-4F4B-B0C0-AAE4A8BF8678}"/>
    <hyperlink ref="A7" r:id="rId8" display="http://stats.oecd.org/OECDStat_Metadata/ShowMetadata.ashx?Dataset=STANI4_2020&amp;Coords=[LOCATION].[AUS]&amp;ShowOnWeb=true&amp;Lang=en" xr:uid="{2CAA2816-2BFF-489F-B3D8-6EE1CE2040EA}"/>
    <hyperlink ref="A8" r:id="rId9" display="http://stats.oecd.org/OECDStat_Metadata/ShowMetadata.ashx?Dataset=STANI4_2020&amp;Coords=[LOCATION].[AUT]&amp;ShowOnWeb=true&amp;Lang=en" xr:uid="{339115B6-C85F-42C5-82AA-392746E7221A}"/>
    <hyperlink ref="A9" r:id="rId10" display="http://stats.oecd.org/OECDStat_Metadata/ShowMetadata.ashx?Dataset=STANI4_2020&amp;Coords=[LOCATION].[BEL]&amp;ShowOnWeb=true&amp;Lang=en" xr:uid="{21FCE7E6-907E-4E2C-BB30-3AD20AF615C4}"/>
    <hyperlink ref="A10" r:id="rId11" display="http://stats.oecd.org/OECDStat_Metadata/ShowMetadata.ashx?Dataset=STANI4_2020&amp;Coords=[LOCATION].[CHL]&amp;ShowOnWeb=true&amp;Lang=en" xr:uid="{85C406AC-9E4E-4EED-B04A-81CD9E2810CA}"/>
    <hyperlink ref="A11" r:id="rId12" display="http://stats.oecd.org/OECDStat_Metadata/ShowMetadata.ashx?Dataset=STANI4_2020&amp;Coords=[LOCATION].[CZE]&amp;ShowOnWeb=true&amp;Lang=en" xr:uid="{52E392B6-6590-4382-A5FA-4CF726A091B0}"/>
    <hyperlink ref="A12" r:id="rId13" display="http://stats.oecd.org/OECDStat_Metadata/ShowMetadata.ashx?Dataset=STANI4_2020&amp;Coords=[LOCATION].[DNK]&amp;ShowOnWeb=true&amp;Lang=en" xr:uid="{4209DC71-E548-443A-A32F-106FD1A19E3C}"/>
    <hyperlink ref="A13" r:id="rId14" display="http://stats.oecd.org/OECDStat_Metadata/ShowMetadata.ashx?Dataset=STANI4_2020&amp;Coords=[LOCATION].[EST]&amp;ShowOnWeb=true&amp;Lang=en" xr:uid="{0610F63D-6811-488F-97E0-84F43B221AF0}"/>
    <hyperlink ref="A14" r:id="rId15" display="http://stats.oecd.org/OECDStat_Metadata/ShowMetadata.ashx?Dataset=STANI4_2020&amp;Coords=[LOCATION].[FIN]&amp;ShowOnWeb=true&amp;Lang=en" xr:uid="{8D5748B1-70FA-419C-B79B-EF4E33E30562}"/>
    <hyperlink ref="A15" r:id="rId16" display="http://stats.oecd.org/OECDStat_Metadata/ShowMetadata.ashx?Dataset=STANI4_2020&amp;Coords=[LOCATION].[FRA]&amp;ShowOnWeb=true&amp;Lang=en" xr:uid="{1DCB7B81-D0DB-4C76-96DF-3D7A8C5FBBCC}"/>
    <hyperlink ref="A16" r:id="rId17" display="http://stats.oecd.org/OECDStat_Metadata/ShowMetadata.ashx?Dataset=STANI4_2020&amp;Coords=[LOCATION].[DEU]&amp;ShowOnWeb=true&amp;Lang=en" xr:uid="{BC836DEE-72C7-45B7-9F39-E8D2D5D1AD52}"/>
    <hyperlink ref="A17" r:id="rId18" display="http://stats.oecd.org/OECDStat_Metadata/ShowMetadata.ashx?Dataset=STANI4_2020&amp;Coords=[LOCATION].[HUN]&amp;ShowOnWeb=true&amp;Lang=en" xr:uid="{920FE5F4-517F-4071-A5C0-D48ACA10B179}"/>
    <hyperlink ref="A18" r:id="rId19" display="http://stats.oecd.org/OECDStat_Metadata/ShowMetadata.ashx?Dataset=STANI4_2020&amp;Coords=[LOCATION].[ITA]&amp;ShowOnWeb=true&amp;Lang=en" xr:uid="{E7E39994-0E88-4BFB-A768-8EA71F152EBD}"/>
    <hyperlink ref="A19" r:id="rId20" display="http://stats.oecd.org/OECDStat_Metadata/ShowMetadata.ashx?Dataset=STANI4_2020&amp;Coords=[LOCATION].[JPN]&amp;ShowOnWeb=true&amp;Lang=en" xr:uid="{974EFD76-630F-4C1E-B0C3-905A90334658}"/>
    <hyperlink ref="A20" r:id="rId21" display="http://stats.oecd.org/OECDStat_Metadata/ShowMetadata.ashx?Dataset=STANI4_2020&amp;Coords=[LOCATION].[KOR]&amp;ShowOnWeb=true&amp;Lang=en" xr:uid="{9E8A1A4F-F3D3-4515-80BB-10D9A4CBC33B}"/>
    <hyperlink ref="A21" r:id="rId22" display="http://stats.oecd.org/OECDStat_Metadata/ShowMetadata.ashx?Dataset=STANI4_2020&amp;Coords=[LOCATION].[LVA]&amp;ShowOnWeb=true&amp;Lang=en" xr:uid="{C5385C10-AD2C-42C9-8CC9-4C49A3144DFD}"/>
    <hyperlink ref="A23" r:id="rId23" display="http://stats.oecd.org/OECDStat_Metadata/ShowMetadata.ashx?Dataset=STANI4_2020&amp;Coords=[LOCATION].[MEX]&amp;ShowOnWeb=true&amp;Lang=en" xr:uid="{71A3F45A-A706-4F5F-8242-D9AE9D094117}"/>
    <hyperlink ref="A24" r:id="rId24" display="http://stats.oecd.org/OECDStat_Metadata/ShowMetadata.ashx?Dataset=STANI4_2020&amp;Coords=[LOCATION].[NLD]&amp;ShowOnWeb=true&amp;Lang=en" xr:uid="{16F652BB-6ACB-4999-8CD0-039C8ECF244D}"/>
    <hyperlink ref="A25" r:id="rId25" display="http://stats.oecd.org/OECDStat_Metadata/ShowMetadata.ashx?Dataset=STANI4_2020&amp;Coords=[LOCATION].[NOR]&amp;ShowOnWeb=true&amp;Lang=en" xr:uid="{1780D3E9-D9DA-4E61-B1E5-350FD860859B}"/>
    <hyperlink ref="A26" r:id="rId26" display="http://stats.oecd.org/OECDStat_Metadata/ShowMetadata.ashx?Dataset=STANI4_2020&amp;Coords=[LOCATION].[PRT]&amp;ShowOnWeb=true&amp;Lang=en" xr:uid="{B76AC6EE-E1C9-420C-9BAC-67FE8B3E94C6}"/>
    <hyperlink ref="A27" r:id="rId27" display="http://stats.oecd.org/OECDStat_Metadata/ShowMetadata.ashx?Dataset=STANI4_2020&amp;Coords=%5bLOCATION%5d.%5bSVK%5d&amp;ShowOnWeb=true&amp;Lang=en" xr:uid="{70DA6B74-B738-4EF4-938A-AB594DC1839A}"/>
    <hyperlink ref="A28" r:id="rId28" display="http://stats.oecd.org/OECDStat_Metadata/ShowMetadata.ashx?Dataset=STANI4_2020&amp;Coords=[LOCATION].[ESP]&amp;ShowOnWeb=true&amp;Lang=en" xr:uid="{D93D135B-C373-4C03-8090-680465BF0A9D}"/>
    <hyperlink ref="A29" r:id="rId29" display="http://stats.oecd.org/OECDStat_Metadata/ShowMetadata.ashx?Dataset=STANI4_2020&amp;Coords=[LOCATION].[CHE]&amp;ShowOnWeb=true&amp;Lang=en" xr:uid="{2461B3E2-96E1-4FB8-AC4B-8371D91F3577}"/>
    <hyperlink ref="A30" r:id="rId30" display="http://stats.oecd.org/OECDStat_Metadata/ShowMetadata.ashx?Dataset=STANI4_2020&amp;Coords=[LOCATION].[GBR]&amp;ShowOnWeb=true&amp;Lang=en" xr:uid="{8F974574-EC6A-498D-A2E9-B9FB838B93C2}"/>
    <hyperlink ref="A31" r:id="rId31" display="http://stats.oecd.org/OECDStat_Metadata/ShowMetadata.ashx?Dataset=STANI4_2020&amp;Coords=[LOCATION].[USA]&amp;ShowOnWeb=true&amp;Lang=en" xr:uid="{9132AE7E-C41D-4EF2-91ED-8DDA5686F5D1}"/>
    <hyperlink ref="A32" r:id="rId32" display="https://stats-2.oecd.org/index.aspx?DatasetCode=STANI4_2020" xr:uid="{A0D822FB-4274-4078-979B-40EB01CFADDF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4A83-0F68-43EF-AE32-60D53A9D80C3}">
  <dimension ref="A1:E16"/>
  <sheetViews>
    <sheetView workbookViewId="0"/>
  </sheetViews>
  <sheetFormatPr defaultRowHeight="15" x14ac:dyDescent="0.25"/>
  <cols>
    <col min="1" max="1" width="48.28515625" customWidth="1"/>
    <col min="2" max="2" width="20.28515625" customWidth="1"/>
    <col min="3" max="3" width="24.140625" customWidth="1"/>
    <col min="4" max="4" width="33.28515625" customWidth="1"/>
    <col min="5" max="5" width="81" customWidth="1"/>
  </cols>
  <sheetData>
    <row r="1" spans="1:5" x14ac:dyDescent="0.25">
      <c r="A1" s="52" t="s">
        <v>163</v>
      </c>
    </row>
    <row r="2" spans="1:5" x14ac:dyDescent="0.25">
      <c r="A2" s="1" t="s">
        <v>164</v>
      </c>
    </row>
    <row r="3" spans="1:5" x14ac:dyDescent="0.25">
      <c r="A3" s="1" t="s">
        <v>165</v>
      </c>
      <c r="B3" s="53" t="s">
        <v>166</v>
      </c>
      <c r="C3" s="53" t="s">
        <v>167</v>
      </c>
      <c r="D3" s="53" t="s">
        <v>168</v>
      </c>
      <c r="E3" s="1" t="s">
        <v>169</v>
      </c>
    </row>
    <row r="4" spans="1:5" x14ac:dyDescent="0.25">
      <c r="A4" t="s">
        <v>170</v>
      </c>
      <c r="B4" s="54" t="s">
        <v>171</v>
      </c>
      <c r="C4" s="54" t="s">
        <v>172</v>
      </c>
      <c r="D4" s="55"/>
    </row>
    <row r="5" spans="1:5" x14ac:dyDescent="0.25">
      <c r="A5" t="s">
        <v>173</v>
      </c>
      <c r="B5" s="54" t="s">
        <v>174</v>
      </c>
      <c r="C5" s="54" t="s">
        <v>175</v>
      </c>
      <c r="D5" s="55"/>
    </row>
    <row r="6" spans="1:5" x14ac:dyDescent="0.25">
      <c r="A6" t="s">
        <v>176</v>
      </c>
      <c r="B6">
        <v>64800</v>
      </c>
      <c r="C6">
        <v>185400</v>
      </c>
      <c r="E6" s="3" t="s">
        <v>177</v>
      </c>
    </row>
    <row r="8" spans="1:5" x14ac:dyDescent="0.25">
      <c r="A8" s="52" t="s">
        <v>178</v>
      </c>
    </row>
    <row r="9" spans="1:5" x14ac:dyDescent="0.25">
      <c r="A9" s="1" t="s">
        <v>164</v>
      </c>
    </row>
    <row r="10" spans="1:5" x14ac:dyDescent="0.25">
      <c r="A10" s="1" t="s">
        <v>165</v>
      </c>
      <c r="B10" s="53" t="s">
        <v>166</v>
      </c>
      <c r="C10" s="53" t="s">
        <v>167</v>
      </c>
      <c r="D10" s="53" t="s">
        <v>168</v>
      </c>
      <c r="E10" s="1" t="s">
        <v>169</v>
      </c>
    </row>
    <row r="11" spans="1:5" x14ac:dyDescent="0.25">
      <c r="A11" s="2" t="s">
        <v>179</v>
      </c>
      <c r="B11" s="56">
        <v>40135000000</v>
      </c>
      <c r="C11" s="56">
        <v>268953000000</v>
      </c>
      <c r="E11" s="3" t="s">
        <v>180</v>
      </c>
    </row>
    <row r="12" spans="1:5" x14ac:dyDescent="0.25">
      <c r="A12" s="2" t="s">
        <v>179</v>
      </c>
      <c r="B12" s="56"/>
      <c r="C12" s="57">
        <v>268953000000</v>
      </c>
      <c r="D12" s="57">
        <v>106189000000</v>
      </c>
      <c r="E12" s="3" t="s">
        <v>181</v>
      </c>
    </row>
    <row r="13" spans="1:5" x14ac:dyDescent="0.25">
      <c r="A13" s="2" t="s">
        <v>182</v>
      </c>
      <c r="B13" s="58">
        <f>$D13*($B$11/$D$12)</f>
        <v>18895640697.24736</v>
      </c>
      <c r="C13" s="57">
        <v>158231000000</v>
      </c>
      <c r="D13" s="57">
        <v>49994000000</v>
      </c>
      <c r="E13" s="3" t="s">
        <v>183</v>
      </c>
    </row>
    <row r="14" spans="1:5" x14ac:dyDescent="0.25">
      <c r="A14" s="59" t="s">
        <v>184</v>
      </c>
      <c r="B14" s="58">
        <f t="shared" ref="B14:B16" si="0">$D14*($B$11/$D$12)</f>
        <v>6824034739.9448147</v>
      </c>
      <c r="C14" s="57">
        <v>38814000000</v>
      </c>
      <c r="D14" s="57">
        <v>18055000000</v>
      </c>
    </row>
    <row r="15" spans="1:5" x14ac:dyDescent="0.25">
      <c r="A15" s="59" t="s">
        <v>185</v>
      </c>
      <c r="B15" s="58">
        <f t="shared" si="0"/>
        <v>1877696183.220484</v>
      </c>
      <c r="C15" s="57">
        <v>32690000000</v>
      </c>
      <c r="D15" s="57">
        <v>4968000000</v>
      </c>
    </row>
    <row r="16" spans="1:5" x14ac:dyDescent="0.25">
      <c r="A16" s="59" t="s">
        <v>186</v>
      </c>
      <c r="B16" s="58">
        <f t="shared" si="0"/>
        <v>10193909774.08206</v>
      </c>
      <c r="C16" s="57">
        <v>86727000000</v>
      </c>
      <c r="D16" s="57">
        <v>26971000000</v>
      </c>
    </row>
  </sheetData>
  <hyperlinks>
    <hyperlink ref="E6" r:id="rId1" xr:uid="{EB460731-DDF6-406C-A38F-90129C5CD2AA}"/>
    <hyperlink ref="E13" r:id="rId2" xr:uid="{A0A0C00B-4A7E-419C-ACC4-CEE510BB6CB9}"/>
    <hyperlink ref="E11" r:id="rId3" xr:uid="{C0AFF339-B6E6-4586-BF0D-0D110BD8B8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C12"/>
  <sheetViews>
    <sheetView workbookViewId="0"/>
  </sheetViews>
  <sheetFormatPr defaultRowHeight="15" x14ac:dyDescent="0.25"/>
  <cols>
    <col min="2" max="2" width="13.5703125" customWidth="1"/>
    <col min="3" max="3" width="16.5703125" customWidth="1"/>
  </cols>
  <sheetData>
    <row r="1" spans="1:3" x14ac:dyDescent="0.25">
      <c r="B1" t="s">
        <v>157</v>
      </c>
      <c r="C1" t="s">
        <v>158</v>
      </c>
    </row>
    <row r="2" spans="1:3" x14ac:dyDescent="0.25">
      <c r="B2" t="s">
        <v>150</v>
      </c>
      <c r="C2" t="s">
        <v>151</v>
      </c>
    </row>
    <row r="3" spans="1:3" x14ac:dyDescent="0.25">
      <c r="A3" t="s">
        <v>159</v>
      </c>
      <c r="B3">
        <f>'OECD Chem Pharma Split'!G$31/SUM('OECD Chem Pharma Split'!$G$31:$H$31)</f>
        <v>0.54343520794562261</v>
      </c>
      <c r="C3">
        <f>'OECD Chem Pharma Split'!H$31/SUM('OECD Chem Pharma Split'!$G$31:$H$31)</f>
        <v>0.45656479205437733</v>
      </c>
    </row>
    <row r="4" spans="1:3" x14ac:dyDescent="0.25">
      <c r="A4" t="s">
        <v>160</v>
      </c>
      <c r="B4">
        <f>'OECD Chem Pharma Split'!K$31/SUM('OECD Chem Pharma Split'!$K$31:$L$31)</f>
        <v>0.73836315065166358</v>
      </c>
      <c r="C4">
        <f>'OECD Chem Pharma Split'!L$31/SUM('OECD Chem Pharma Split'!$K$31:$L$31)</f>
        <v>0.26163684934833642</v>
      </c>
    </row>
    <row r="5" spans="1:3" x14ac:dyDescent="0.25">
      <c r="A5" t="s">
        <v>161</v>
      </c>
      <c r="B5">
        <f>'OECD Chem Pharma Split'!I$31/SUM('OECD Chem Pharma Split'!$I$31:$J$31)</f>
        <v>0.56049784808654179</v>
      </c>
      <c r="C5">
        <f>'OECD Chem Pharma Split'!J$31/SUM('OECD Chem Pharma Split'!$I$31:$J$31)</f>
        <v>0.43950215191345821</v>
      </c>
    </row>
    <row r="8" spans="1:3" x14ac:dyDescent="0.25">
      <c r="B8" t="s">
        <v>199</v>
      </c>
      <c r="C8" t="s">
        <v>167</v>
      </c>
    </row>
    <row r="9" spans="1:3" x14ac:dyDescent="0.25">
      <c r="B9" t="s">
        <v>197</v>
      </c>
      <c r="C9" t="s">
        <v>198</v>
      </c>
    </row>
    <row r="10" spans="1:3" x14ac:dyDescent="0.25">
      <c r="A10" t="s">
        <v>159</v>
      </c>
      <c r="B10" s="60">
        <f>'BLS BEA Mining'!B14/SUM('BLS BEA Mining'!$B14:$C14)</f>
        <v>0.14952516642816915</v>
      </c>
      <c r="C10" s="60">
        <f>'BLS BEA Mining'!C14/SUM('BLS BEA Mining'!$B14:$C14)</f>
        <v>0.85047483357183085</v>
      </c>
    </row>
    <row r="11" spans="1:3" x14ac:dyDescent="0.25">
      <c r="A11" t="s">
        <v>160</v>
      </c>
      <c r="B11" s="60">
        <f>'BLS BEA Mining'!B15/SUM('BLS BEA Mining'!$B15:$C15)</f>
        <v>5.431939037152083E-2</v>
      </c>
      <c r="C11" s="60">
        <f>'BLS BEA Mining'!C15/SUM('BLS BEA Mining'!$B15:$C15)</f>
        <v>0.94568060962847922</v>
      </c>
    </row>
    <row r="12" spans="1:3" x14ac:dyDescent="0.25">
      <c r="A12" t="s">
        <v>161</v>
      </c>
      <c r="B12" s="60">
        <f>'BLS BEA Mining'!B16/SUM('BLS BEA Mining'!$B16:$C16)</f>
        <v>0.10517761128990193</v>
      </c>
      <c r="C12" s="60">
        <f>'BLS BEA Mining'!C16/SUM('BLS BEA Mining'!$B16:$C16)</f>
        <v>0.894822388710098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M2"/>
  <sheetViews>
    <sheetView workbookViewId="0"/>
  </sheetViews>
  <sheetFormatPr defaultRowHeight="15" x14ac:dyDescent="0.25"/>
  <cols>
    <col min="1" max="1" width="23.7109375" customWidth="1"/>
    <col min="2" max="39" width="10.140625" customWidth="1"/>
  </cols>
  <sheetData>
    <row r="1" spans="1:39" s="4" customFormat="1" x14ac:dyDescent="0.25">
      <c r="A1" s="15" t="s">
        <v>87</v>
      </c>
      <c r="B1" s="4" t="s">
        <v>10</v>
      </c>
      <c r="C1" s="31" t="s">
        <v>197</v>
      </c>
      <c r="D1" s="31" t="s">
        <v>198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31" t="s">
        <v>150</v>
      </c>
      <c r="M1" s="31" t="s">
        <v>151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39" ht="30" x14ac:dyDescent="0.25">
      <c r="A2" s="17" t="s">
        <v>107</v>
      </c>
      <c r="B2" s="16">
        <f>'OECD VAL'!C10/SUM('OECD VAL'!C9:C11)</f>
        <v>6.1517190580761986E-2</v>
      </c>
      <c r="C2" s="32">
        <f>('OECD VAL'!$D$10*'Split ISIC Code Shares'!B$11)/SUMPRODUCT('OECD VAL'!$D$9:$D$11,'Split ISIC Code Shares'!B$10:B$12)</f>
        <v>4.9495022154874085E-2</v>
      </c>
      <c r="D2" s="32">
        <f>('OECD VAL'!$D$10*'Split ISIC Code Shares'!C$11)/SUMPRODUCT('OECD VAL'!$D$9:$D$11,'Split ISIC Code Shares'!C$10:C$12)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32">
        <f>('OECD VAL'!$L$10*'Split ISIC Code Shares'!B$4)/SUMPRODUCT('OECD VAL'!$L$9:$L$11,'Split ISIC Code Shares'!B$3:B$5)</f>
        <v>4.5767591720580925E-2</v>
      </c>
      <c r="M2" s="32">
        <f>('OECD VAL'!$L$10*'Split ISIC Code Shares'!C$4)/SUMPRODUCT('OECD VAL'!$L$9:$L$11,'Split ISIC Code Shares'!C$3:C$5)</f>
        <v>2.0818116352961109E-2</v>
      </c>
      <c r="N2" s="16">
        <f>'OECD VAL'!M10/SUM('OECD VAL'!M9:M11)</f>
        <v>2.1680370671842714E-2</v>
      </c>
      <c r="O2" s="16">
        <f>'OECD VAL'!N10/SUM('OECD VAL'!N9:N11)</f>
        <v>2.8480429060816687E-2</v>
      </c>
      <c r="P2" s="16">
        <f>'OECD VAL'!O10/SUM('OECD VAL'!O9:O11)</f>
        <v>4.3506251471436608E-2</v>
      </c>
      <c r="Q2" s="16">
        <f>'OECD VAL'!P10/SUM('OECD VAL'!P9:P11)</f>
        <v>1.9307124350611618E-2</v>
      </c>
      <c r="R2" s="16">
        <f>'OECD VAL'!Q10/SUM('OECD VAL'!Q9:Q11)</f>
        <v>2.5746481393069176E-2</v>
      </c>
      <c r="S2" s="16">
        <f>'OECD VAL'!R10/SUM('OECD VAL'!R9:R11)</f>
        <v>2.0144197988579221E-2</v>
      </c>
      <c r="T2" s="16">
        <f>'OECD VAL'!S10/SUM('OECD VAL'!S9:S11)</f>
        <v>2.2632144555397051E-2</v>
      </c>
      <c r="U2" s="16">
        <f>'OECD VAL'!T10/SUM('OECD VAL'!T9:T11)</f>
        <v>1.8663737124842539E-2</v>
      </c>
      <c r="V2" s="16">
        <f>'OECD VAL'!U10/SUM('OECD VAL'!U9:U11)</f>
        <v>1.7985856004675407E-2</v>
      </c>
      <c r="W2" s="16">
        <f>'OECD VAL'!V10/SUM('OECD VAL'!V9:V11)</f>
        <v>1.9698422822110023E-2</v>
      </c>
      <c r="X2" s="16">
        <f>'OECD VAL'!W10/SUM('OECD VAL'!W9:W11)</f>
        <v>0.13319579866756548</v>
      </c>
      <c r="Y2" s="16">
        <f>'OECD VAL'!X10/SUM('OECD VAL'!X9:X11)</f>
        <v>1.1137517809357384E-2</v>
      </c>
      <c r="Z2" s="16">
        <f>'OECD VAL'!Y10/SUM('OECD VAL'!Y9:Y11)</f>
        <v>2.9785512861146255E-2</v>
      </c>
      <c r="AA2" s="16">
        <f>'OECD VAL'!Z10/SUM('OECD VAL'!Z9:Z11)</f>
        <v>2.5606736815010557E-2</v>
      </c>
      <c r="AB2" s="16">
        <f>'OECD VAL'!AA10/SUM('OECD VAL'!AA9:AA11)</f>
        <v>4.8980458276615936E-2</v>
      </c>
      <c r="AC2" s="16">
        <f>'OECD VAL'!AB10/SUM('OECD VAL'!AB9:AB11)</f>
        <v>1.95745299924363E-2</v>
      </c>
      <c r="AD2" s="16">
        <f>'OECD VAL'!AC10/SUM('OECD VAL'!AC9:AC11)</f>
        <v>3.1512391871811096E-2</v>
      </c>
      <c r="AE2" s="16">
        <f>'OECD VAL'!AD10/SUM('OECD VAL'!AD9:AD11)</f>
        <v>9.3582739635012166E-3</v>
      </c>
      <c r="AF2" s="16">
        <f>'OECD VAL'!AE10/SUM('OECD VAL'!AE9:AE11)</f>
        <v>3.1491443051795943E-2</v>
      </c>
      <c r="AG2" s="16">
        <f>'OECD VAL'!AF10/SUM('OECD VAL'!AF9:AF11)</f>
        <v>0.10974217146820722</v>
      </c>
      <c r="AH2" s="16">
        <f>'OECD VAL'!AG10/SUM('OECD VAL'!AG9:AG11)</f>
        <v>1.5065355463333142E-2</v>
      </c>
      <c r="AI2" s="16">
        <f>'OECD VAL'!AH10/SUM('OECD VAL'!AH9:AH11)</f>
        <v>7.6786727995343008E-3</v>
      </c>
      <c r="AJ2" s="16">
        <f>'OECD VAL'!AI10/SUM('OECD VAL'!AI9:AI11)</f>
        <v>3.6848123302380888E-2</v>
      </c>
      <c r="AK2" s="16">
        <f>'OECD VAL'!AJ10/SUM('OECD VAL'!AJ9:AJ11)</f>
        <v>1.9753493918955489E-2</v>
      </c>
      <c r="AL2" s="16">
        <f>'OECD VAL'!AK10/SUM('OECD VAL'!AK9:AK11)</f>
        <v>2.973755864173263E-2</v>
      </c>
      <c r="AM2" s="16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</vt:lpstr>
      <vt:lpstr>OECD Chem Pharma Split</vt:lpstr>
      <vt:lpstr>BLS BEA Mining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2020-12-19T09:40:23Z</dcterms:modified>
</cp:coreProperties>
</file>