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trans\VSbS\"/>
    </mc:Choice>
  </mc:AlternateContent>
  <xr:revisionPtr revIDLastSave="0" documentId="13_ncr:1_{C3CD153E-6D1E-40B2-9FC2-923B94113870}" xr6:coauthVersionLast="47" xr6:coauthVersionMax="47" xr10:uidLastSave="{00000000-0000-0000-0000-000000000000}"/>
  <bookViews>
    <workbookView xWindow="29385" yWindow="930" windowWidth="26715" windowHeight="14865" activeTab="1" xr2:uid="{F34BB550-7D2B-439D-9C81-D72ED5B29ABD}"/>
  </bookViews>
  <sheets>
    <sheet name="About" sheetId="1" r:id="rId1"/>
    <sheet name="Data" sheetId="6" r:id="rId2"/>
    <sheet name="VSbS-passenger" sheetId="3" r:id="rId3"/>
    <sheet name="VSbS-freight" sheetId="4" r:id="rId4"/>
  </sheets>
  <definedNames>
    <definedName name="\P">#REF!</definedName>
    <definedName name="Adjusted">#REF!</definedName>
    <definedName name="CTFEBS">#REF!</definedName>
    <definedName name="_xlnm.Database">#N/A</definedName>
    <definedName name="FINAL">#REF!</definedName>
    <definedName name="PRINT">#REF!</definedName>
    <definedName name="SAVED">#REF!</definedName>
    <definedName name="SAVII">#REF!</definedName>
    <definedName name="SHEET1">#REF!</definedName>
    <definedName name="SHEET2">#REF!</definedName>
    <definedName name="STATES">#REF!</definedName>
    <definedName name="YEAR">#REF!</definedName>
    <definedName name="YEAR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1" i="3" l="1"/>
  <c r="F61" i="3"/>
  <c r="E61" i="3"/>
  <c r="D61" i="3"/>
  <c r="C61" i="3"/>
  <c r="B61" i="3"/>
  <c r="G60" i="3"/>
  <c r="F60" i="3"/>
  <c r="E60" i="3"/>
  <c r="D60" i="3"/>
  <c r="C60" i="3"/>
  <c r="B60" i="3"/>
  <c r="G59" i="3"/>
  <c r="F59" i="3"/>
  <c r="E59" i="3"/>
  <c r="D59" i="3"/>
  <c r="C59" i="3"/>
  <c r="B59" i="3"/>
  <c r="G58" i="3"/>
  <c r="F58" i="3"/>
  <c r="E58" i="3"/>
  <c r="D58" i="3"/>
  <c r="C58" i="3"/>
  <c r="B58" i="3"/>
  <c r="G57" i="3"/>
  <c r="F57" i="3"/>
  <c r="E57" i="3"/>
  <c r="D57" i="3"/>
  <c r="C57" i="3"/>
  <c r="B57" i="3"/>
  <c r="G56" i="3"/>
  <c r="F56" i="3"/>
  <c r="E56" i="3"/>
  <c r="D56" i="3"/>
  <c r="C56" i="3"/>
  <c r="B56" i="3"/>
  <c r="G55" i="3"/>
  <c r="F55" i="3"/>
  <c r="E55" i="3"/>
  <c r="D55" i="3"/>
  <c r="C55" i="3"/>
  <c r="B55" i="3"/>
  <c r="G54" i="3"/>
  <c r="F54" i="3"/>
  <c r="E54" i="3"/>
  <c r="D54" i="3"/>
  <c r="C54" i="3"/>
  <c r="B54" i="3"/>
  <c r="G53" i="3"/>
  <c r="F53" i="3"/>
  <c r="E53" i="3"/>
  <c r="D53" i="3"/>
  <c r="C53" i="3"/>
  <c r="B53" i="3"/>
  <c r="G52" i="3"/>
  <c r="F52" i="3"/>
  <c r="E52" i="3"/>
  <c r="D52" i="3"/>
  <c r="C52" i="3"/>
  <c r="B52" i="3"/>
  <c r="G51" i="3"/>
  <c r="F51" i="3"/>
  <c r="E51" i="3"/>
  <c r="D51" i="3"/>
  <c r="C51" i="3"/>
  <c r="B51" i="3"/>
  <c r="G50" i="3"/>
  <c r="F50" i="3"/>
  <c r="E50" i="3"/>
  <c r="D50" i="3"/>
  <c r="C50" i="3"/>
  <c r="B50" i="3"/>
  <c r="G49" i="3"/>
  <c r="F49" i="3"/>
  <c r="E49" i="3"/>
  <c r="D49" i="3"/>
  <c r="C49" i="3"/>
  <c r="B49" i="3"/>
  <c r="G48" i="3"/>
  <c r="F48" i="3"/>
  <c r="E48" i="3"/>
  <c r="D48" i="3"/>
  <c r="C48" i="3"/>
  <c r="B48" i="3"/>
  <c r="G47" i="3"/>
  <c r="F47" i="3"/>
  <c r="E47" i="3"/>
  <c r="D47" i="3"/>
  <c r="C47" i="3"/>
  <c r="B47" i="3"/>
  <c r="G46" i="3"/>
  <c r="F46" i="3"/>
  <c r="E46" i="3"/>
  <c r="D46" i="3"/>
  <c r="C46" i="3"/>
  <c r="B46" i="3"/>
  <c r="G45" i="3"/>
  <c r="F45" i="3"/>
  <c r="E45" i="3"/>
  <c r="D45" i="3"/>
  <c r="C45" i="3"/>
  <c r="B45" i="3"/>
  <c r="G44" i="3"/>
  <c r="F44" i="3"/>
  <c r="E44" i="3"/>
  <c r="D44" i="3"/>
  <c r="C44" i="3"/>
  <c r="B44" i="3"/>
  <c r="G43" i="3"/>
  <c r="F43" i="3"/>
  <c r="E43" i="3"/>
  <c r="D43" i="3"/>
  <c r="C43" i="3"/>
  <c r="B43" i="3"/>
  <c r="G42" i="3"/>
  <c r="F42" i="3"/>
  <c r="E42" i="3"/>
  <c r="D42" i="3"/>
  <c r="C42" i="3"/>
  <c r="B42" i="3"/>
  <c r="G41" i="3"/>
  <c r="F41" i="3"/>
  <c r="E41" i="3"/>
  <c r="D41" i="3"/>
  <c r="C41" i="3"/>
  <c r="B41" i="3"/>
  <c r="G40" i="3"/>
  <c r="F40" i="3"/>
  <c r="E40" i="3"/>
  <c r="D40" i="3"/>
  <c r="C40" i="3"/>
  <c r="B40" i="3"/>
  <c r="G39" i="3"/>
  <c r="F39" i="3"/>
  <c r="E39" i="3"/>
  <c r="D39" i="3"/>
  <c r="C39" i="3"/>
  <c r="B39" i="3"/>
  <c r="G38" i="3"/>
  <c r="F38" i="3"/>
  <c r="E38" i="3"/>
  <c r="D38" i="3"/>
  <c r="C38" i="3"/>
  <c r="B38" i="3"/>
  <c r="G37" i="3"/>
  <c r="F37" i="3"/>
  <c r="E37" i="3"/>
  <c r="D37" i="3"/>
  <c r="C37" i="3"/>
  <c r="B37" i="3"/>
  <c r="G36" i="3"/>
  <c r="F36" i="3"/>
  <c r="E36" i="3"/>
  <c r="D36" i="3"/>
  <c r="C36" i="3"/>
  <c r="B36" i="3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G31" i="3"/>
  <c r="F31" i="3"/>
  <c r="E31" i="3"/>
  <c r="D31" i="3"/>
  <c r="C31" i="3"/>
  <c r="B31" i="3"/>
  <c r="G30" i="3"/>
  <c r="F30" i="3"/>
  <c r="E30" i="3"/>
  <c r="D30" i="3"/>
  <c r="C30" i="3"/>
  <c r="B30" i="3"/>
  <c r="G29" i="3"/>
  <c r="F29" i="3"/>
  <c r="E29" i="3"/>
  <c r="D29" i="3"/>
  <c r="C29" i="3"/>
  <c r="B29" i="3"/>
  <c r="G28" i="3"/>
  <c r="F28" i="3"/>
  <c r="E28" i="3"/>
  <c r="D28" i="3"/>
  <c r="C28" i="3"/>
  <c r="B28" i="3"/>
  <c r="G27" i="3"/>
  <c r="F27" i="3"/>
  <c r="E27" i="3"/>
  <c r="D27" i="3"/>
  <c r="C27" i="3"/>
  <c r="B27" i="3"/>
  <c r="G26" i="3"/>
  <c r="F26" i="3"/>
  <c r="E26" i="3"/>
  <c r="D26" i="3"/>
  <c r="C26" i="3"/>
  <c r="B26" i="3"/>
  <c r="G25" i="3"/>
  <c r="F25" i="3"/>
  <c r="E25" i="3"/>
  <c r="D25" i="3"/>
  <c r="C25" i="3"/>
  <c r="B25" i="3"/>
  <c r="G24" i="3"/>
  <c r="F24" i="3"/>
  <c r="E24" i="3"/>
  <c r="D24" i="3"/>
  <c r="C24" i="3"/>
  <c r="B24" i="3"/>
  <c r="G23" i="3"/>
  <c r="F23" i="3"/>
  <c r="E23" i="3"/>
  <c r="D23" i="3"/>
  <c r="C23" i="3"/>
  <c r="B23" i="3"/>
  <c r="G22" i="3"/>
  <c r="F22" i="3"/>
  <c r="E22" i="3"/>
  <c r="D22" i="3"/>
  <c r="C22" i="3"/>
  <c r="B22" i="3"/>
  <c r="G21" i="3"/>
  <c r="F21" i="3"/>
  <c r="E21" i="3"/>
  <c r="D21" i="3"/>
  <c r="C21" i="3"/>
  <c r="B21" i="3"/>
  <c r="G20" i="3"/>
  <c r="F20" i="3"/>
  <c r="E20" i="3"/>
  <c r="D20" i="3"/>
  <c r="C20" i="3"/>
  <c r="B20" i="3"/>
  <c r="G19" i="3"/>
  <c r="F19" i="3"/>
  <c r="E19" i="3"/>
  <c r="D19" i="3"/>
  <c r="C19" i="3"/>
  <c r="B19" i="3"/>
  <c r="G18" i="3"/>
  <c r="F18" i="3"/>
  <c r="E18" i="3"/>
  <c r="D18" i="3"/>
  <c r="C18" i="3"/>
  <c r="B18" i="3"/>
  <c r="G17" i="3"/>
  <c r="F17" i="3"/>
  <c r="E17" i="3"/>
  <c r="D17" i="3"/>
  <c r="C17" i="3"/>
  <c r="B17" i="3"/>
  <c r="G16" i="3"/>
  <c r="F16" i="3"/>
  <c r="E16" i="3"/>
  <c r="D16" i="3"/>
  <c r="C16" i="3"/>
  <c r="B16" i="3"/>
  <c r="G15" i="3"/>
  <c r="F15" i="3"/>
  <c r="E15" i="3"/>
  <c r="D15" i="3"/>
  <c r="C15" i="3"/>
  <c r="B15" i="3"/>
  <c r="G14" i="3"/>
  <c r="F14" i="3"/>
  <c r="E14" i="3"/>
  <c r="D14" i="3"/>
  <c r="C14" i="3"/>
  <c r="B14" i="3"/>
  <c r="G13" i="3"/>
  <c r="F13" i="3"/>
  <c r="E13" i="3"/>
  <c r="D13" i="3"/>
  <c r="C13" i="3"/>
  <c r="B13" i="3"/>
  <c r="G12" i="3"/>
  <c r="F12" i="3"/>
  <c r="E12" i="3"/>
  <c r="D12" i="3"/>
  <c r="C12" i="3"/>
  <c r="B12" i="3"/>
  <c r="G11" i="3"/>
  <c r="F11" i="3"/>
  <c r="E11" i="3"/>
  <c r="D11" i="3"/>
  <c r="C11" i="3"/>
  <c r="B11" i="3"/>
  <c r="G10" i="3"/>
  <c r="F10" i="3"/>
  <c r="E10" i="3"/>
  <c r="D10" i="3"/>
  <c r="C10" i="3"/>
  <c r="B10" i="3"/>
  <c r="G9" i="3"/>
  <c r="F9" i="3"/>
  <c r="E9" i="3"/>
  <c r="D9" i="3"/>
  <c r="C9" i="3"/>
  <c r="B9" i="3"/>
  <c r="G8" i="3"/>
  <c r="F8" i="3"/>
  <c r="E8" i="3"/>
  <c r="D8" i="3"/>
  <c r="C8" i="3"/>
  <c r="B8" i="3"/>
  <c r="G7" i="3"/>
  <c r="F7" i="3"/>
  <c r="E7" i="3"/>
  <c r="D7" i="3"/>
  <c r="C7" i="3"/>
  <c r="B7" i="3"/>
  <c r="G6" i="3"/>
  <c r="F6" i="3"/>
  <c r="E6" i="3"/>
  <c r="D6" i="3"/>
  <c r="C6" i="3"/>
  <c r="B6" i="3"/>
  <c r="G5" i="3"/>
  <c r="F5" i="3"/>
  <c r="E5" i="3"/>
  <c r="D5" i="3"/>
  <c r="C5" i="3"/>
  <c r="B5" i="3"/>
  <c r="G4" i="3"/>
  <c r="F4" i="3"/>
  <c r="E4" i="3"/>
  <c r="D4" i="3"/>
  <c r="C4" i="3"/>
  <c r="B4" i="3"/>
  <c r="G3" i="3"/>
  <c r="F3" i="3"/>
  <c r="E3" i="3"/>
  <c r="D3" i="3"/>
  <c r="C3" i="3"/>
  <c r="B3" i="3"/>
  <c r="G2" i="3"/>
  <c r="F2" i="3"/>
  <c r="E2" i="3"/>
  <c r="D2" i="3"/>
  <c r="C2" i="3"/>
  <c r="B2" i="3"/>
  <c r="G61" i="4"/>
  <c r="F61" i="4"/>
  <c r="E61" i="4"/>
  <c r="D61" i="4"/>
  <c r="C61" i="4"/>
  <c r="B61" i="4"/>
  <c r="G60" i="4"/>
  <c r="F60" i="4"/>
  <c r="E60" i="4"/>
  <c r="D60" i="4"/>
  <c r="C60" i="4"/>
  <c r="B60" i="4"/>
  <c r="G59" i="4"/>
  <c r="F59" i="4"/>
  <c r="E59" i="4"/>
  <c r="D59" i="4"/>
  <c r="C59" i="4"/>
  <c r="B59" i="4"/>
  <c r="G58" i="4"/>
  <c r="F58" i="4"/>
  <c r="E58" i="4"/>
  <c r="D58" i="4"/>
  <c r="C58" i="4"/>
  <c r="B58" i="4"/>
  <c r="G57" i="4"/>
  <c r="F57" i="4"/>
  <c r="E57" i="4"/>
  <c r="D57" i="4"/>
  <c r="C57" i="4"/>
  <c r="B57" i="4"/>
  <c r="G56" i="4"/>
  <c r="F56" i="4"/>
  <c r="E56" i="4"/>
  <c r="D56" i="4"/>
  <c r="C56" i="4"/>
  <c r="B56" i="4"/>
  <c r="G55" i="4"/>
  <c r="F55" i="4"/>
  <c r="E55" i="4"/>
  <c r="D55" i="4"/>
  <c r="C55" i="4"/>
  <c r="B55" i="4"/>
  <c r="G54" i="4"/>
  <c r="F54" i="4"/>
  <c r="E54" i="4"/>
  <c r="D54" i="4"/>
  <c r="C54" i="4"/>
  <c r="B54" i="4"/>
  <c r="G53" i="4"/>
  <c r="F53" i="4"/>
  <c r="E53" i="4"/>
  <c r="D53" i="4"/>
  <c r="C53" i="4"/>
  <c r="B53" i="4"/>
  <c r="G52" i="4"/>
  <c r="F52" i="4"/>
  <c r="E52" i="4"/>
  <c r="D52" i="4"/>
  <c r="C52" i="4"/>
  <c r="B52" i="4"/>
  <c r="G51" i="4"/>
  <c r="F51" i="4"/>
  <c r="E51" i="4"/>
  <c r="D51" i="4"/>
  <c r="C51" i="4"/>
  <c r="B51" i="4"/>
  <c r="G50" i="4"/>
  <c r="F50" i="4"/>
  <c r="E50" i="4"/>
  <c r="D50" i="4"/>
  <c r="C50" i="4"/>
  <c r="B50" i="4"/>
  <c r="G49" i="4"/>
  <c r="F49" i="4"/>
  <c r="E49" i="4"/>
  <c r="D49" i="4"/>
  <c r="C49" i="4"/>
  <c r="B49" i="4"/>
  <c r="G48" i="4"/>
  <c r="F48" i="4"/>
  <c r="E48" i="4"/>
  <c r="D48" i="4"/>
  <c r="C48" i="4"/>
  <c r="B48" i="4"/>
  <c r="G47" i="4"/>
  <c r="F47" i="4"/>
  <c r="E47" i="4"/>
  <c r="D47" i="4"/>
  <c r="C47" i="4"/>
  <c r="B47" i="4"/>
  <c r="G46" i="4"/>
  <c r="F46" i="4"/>
  <c r="E46" i="4"/>
  <c r="D46" i="4"/>
  <c r="C46" i="4"/>
  <c r="B46" i="4"/>
  <c r="G45" i="4"/>
  <c r="F45" i="4"/>
  <c r="E45" i="4"/>
  <c r="D45" i="4"/>
  <c r="C45" i="4"/>
  <c r="B45" i="4"/>
  <c r="G44" i="4"/>
  <c r="F44" i="4"/>
  <c r="E44" i="4"/>
  <c r="D44" i="4"/>
  <c r="C44" i="4"/>
  <c r="B44" i="4"/>
  <c r="G43" i="4"/>
  <c r="F43" i="4"/>
  <c r="E43" i="4"/>
  <c r="D43" i="4"/>
  <c r="C43" i="4"/>
  <c r="B43" i="4"/>
  <c r="G42" i="4"/>
  <c r="F42" i="4"/>
  <c r="E42" i="4"/>
  <c r="D42" i="4"/>
  <c r="C42" i="4"/>
  <c r="B42" i="4"/>
  <c r="G41" i="4"/>
  <c r="F41" i="4"/>
  <c r="E41" i="4"/>
  <c r="D41" i="4"/>
  <c r="C41" i="4"/>
  <c r="B41" i="4"/>
  <c r="G40" i="4"/>
  <c r="F40" i="4"/>
  <c r="E40" i="4"/>
  <c r="D40" i="4"/>
  <c r="C40" i="4"/>
  <c r="B40" i="4"/>
  <c r="G39" i="4"/>
  <c r="F39" i="4"/>
  <c r="E39" i="4"/>
  <c r="D39" i="4"/>
  <c r="C39" i="4"/>
  <c r="B39" i="4"/>
  <c r="G38" i="4"/>
  <c r="F38" i="4"/>
  <c r="E38" i="4"/>
  <c r="D38" i="4"/>
  <c r="C38" i="4"/>
  <c r="B38" i="4"/>
  <c r="G37" i="4"/>
  <c r="F37" i="4"/>
  <c r="E37" i="4"/>
  <c r="D37" i="4"/>
  <c r="C37" i="4"/>
  <c r="B37" i="4"/>
  <c r="G36" i="4"/>
  <c r="F36" i="4"/>
  <c r="E36" i="4"/>
  <c r="D36" i="4"/>
  <c r="C36" i="4"/>
  <c r="B36" i="4"/>
  <c r="G35" i="4"/>
  <c r="F35" i="4"/>
  <c r="E35" i="4"/>
  <c r="D35" i="4"/>
  <c r="C35" i="4"/>
  <c r="B35" i="4"/>
  <c r="G34" i="4"/>
  <c r="F34" i="4"/>
  <c r="E34" i="4"/>
  <c r="D34" i="4"/>
  <c r="C34" i="4"/>
  <c r="B34" i="4"/>
  <c r="G33" i="4"/>
  <c r="F33" i="4"/>
  <c r="E33" i="4"/>
  <c r="D33" i="4"/>
  <c r="C33" i="4"/>
  <c r="B33" i="4"/>
  <c r="G32" i="4"/>
  <c r="F32" i="4"/>
  <c r="E32" i="4"/>
  <c r="D32" i="4"/>
  <c r="C32" i="4"/>
  <c r="B32" i="4"/>
  <c r="G31" i="4"/>
  <c r="F31" i="4"/>
  <c r="E31" i="4"/>
  <c r="D31" i="4"/>
  <c r="C31" i="4"/>
  <c r="B31" i="4"/>
  <c r="G30" i="4"/>
  <c r="F30" i="4"/>
  <c r="E30" i="4"/>
  <c r="D30" i="4"/>
  <c r="C30" i="4"/>
  <c r="B30" i="4"/>
  <c r="G29" i="4"/>
  <c r="F29" i="4"/>
  <c r="E29" i="4"/>
  <c r="D29" i="4"/>
  <c r="C29" i="4"/>
  <c r="B29" i="4"/>
  <c r="G28" i="4"/>
  <c r="F28" i="4"/>
  <c r="E28" i="4"/>
  <c r="D28" i="4"/>
  <c r="C28" i="4"/>
  <c r="B28" i="4"/>
  <c r="G27" i="4"/>
  <c r="F27" i="4"/>
  <c r="E27" i="4"/>
  <c r="D27" i="4"/>
  <c r="C27" i="4"/>
  <c r="B27" i="4"/>
  <c r="G26" i="4"/>
  <c r="F26" i="4"/>
  <c r="E26" i="4"/>
  <c r="D26" i="4"/>
  <c r="C26" i="4"/>
  <c r="B26" i="4"/>
  <c r="G25" i="4"/>
  <c r="F25" i="4"/>
  <c r="E25" i="4"/>
  <c r="D25" i="4"/>
  <c r="C25" i="4"/>
  <c r="B25" i="4"/>
  <c r="G24" i="4"/>
  <c r="F24" i="4"/>
  <c r="E24" i="4"/>
  <c r="D24" i="4"/>
  <c r="C24" i="4"/>
  <c r="B24" i="4"/>
  <c r="G23" i="4"/>
  <c r="F23" i="4"/>
  <c r="E23" i="4"/>
  <c r="D23" i="4"/>
  <c r="C23" i="4"/>
  <c r="B23" i="4"/>
  <c r="G22" i="4"/>
  <c r="F22" i="4"/>
  <c r="E22" i="4"/>
  <c r="D22" i="4"/>
  <c r="C22" i="4"/>
  <c r="B22" i="4"/>
  <c r="G21" i="4"/>
  <c r="F21" i="4"/>
  <c r="E21" i="4"/>
  <c r="D21" i="4"/>
  <c r="C21" i="4"/>
  <c r="B21" i="4"/>
  <c r="G20" i="4"/>
  <c r="F20" i="4"/>
  <c r="E20" i="4"/>
  <c r="D20" i="4"/>
  <c r="C20" i="4"/>
  <c r="B20" i="4"/>
  <c r="G19" i="4"/>
  <c r="F19" i="4"/>
  <c r="E19" i="4"/>
  <c r="D19" i="4"/>
  <c r="C19" i="4"/>
  <c r="B19" i="4"/>
  <c r="G18" i="4"/>
  <c r="F18" i="4"/>
  <c r="E18" i="4"/>
  <c r="D18" i="4"/>
  <c r="C18" i="4"/>
  <c r="B18" i="4"/>
  <c r="G17" i="4"/>
  <c r="F17" i="4"/>
  <c r="E17" i="4"/>
  <c r="D17" i="4"/>
  <c r="C17" i="4"/>
  <c r="B17" i="4"/>
  <c r="G16" i="4"/>
  <c r="F16" i="4"/>
  <c r="E16" i="4"/>
  <c r="D16" i="4"/>
  <c r="C16" i="4"/>
  <c r="B16" i="4"/>
  <c r="G15" i="4"/>
  <c r="F15" i="4"/>
  <c r="E15" i="4"/>
  <c r="D15" i="4"/>
  <c r="C15" i="4"/>
  <c r="B15" i="4"/>
  <c r="G14" i="4"/>
  <c r="F14" i="4"/>
  <c r="E14" i="4"/>
  <c r="D14" i="4"/>
  <c r="C14" i="4"/>
  <c r="B14" i="4"/>
  <c r="G13" i="4"/>
  <c r="F13" i="4"/>
  <c r="E13" i="4"/>
  <c r="D13" i="4"/>
  <c r="C13" i="4"/>
  <c r="B13" i="4"/>
  <c r="G12" i="4"/>
  <c r="F12" i="4"/>
  <c r="E12" i="4"/>
  <c r="D12" i="4"/>
  <c r="C12" i="4"/>
  <c r="B12" i="4"/>
  <c r="G11" i="4"/>
  <c r="F11" i="4"/>
  <c r="E11" i="4"/>
  <c r="D11" i="4"/>
  <c r="C11" i="4"/>
  <c r="B11" i="4"/>
  <c r="G10" i="4"/>
  <c r="F10" i="4"/>
  <c r="E10" i="4"/>
  <c r="D10" i="4"/>
  <c r="C10" i="4"/>
  <c r="B10" i="4"/>
  <c r="G9" i="4"/>
  <c r="F9" i="4"/>
  <c r="E9" i="4"/>
  <c r="D9" i="4"/>
  <c r="C9" i="4"/>
  <c r="B9" i="4"/>
  <c r="G8" i="4"/>
  <c r="F8" i="4"/>
  <c r="E8" i="4"/>
  <c r="D8" i="4"/>
  <c r="C8" i="4"/>
  <c r="B8" i="4"/>
  <c r="G7" i="4"/>
  <c r="F7" i="4"/>
  <c r="E7" i="4"/>
  <c r="D7" i="4"/>
  <c r="C7" i="4"/>
  <c r="B7" i="4"/>
  <c r="G6" i="4"/>
  <c r="F6" i="4"/>
  <c r="E6" i="4"/>
  <c r="D6" i="4"/>
  <c r="C6" i="4"/>
  <c r="B6" i="4"/>
  <c r="G5" i="4"/>
  <c r="F5" i="4"/>
  <c r="E5" i="4"/>
  <c r="D5" i="4"/>
  <c r="C5" i="4"/>
  <c r="B5" i="4"/>
  <c r="G4" i="4"/>
  <c r="F4" i="4"/>
  <c r="E4" i="4"/>
  <c r="D4" i="4"/>
  <c r="C4" i="4"/>
  <c r="B4" i="4"/>
  <c r="G3" i="4"/>
  <c r="F3" i="4"/>
  <c r="E3" i="4"/>
  <c r="D3" i="4"/>
  <c r="C3" i="4"/>
  <c r="B3" i="4"/>
  <c r="G2" i="4"/>
  <c r="F2" i="4"/>
  <c r="E2" i="4"/>
  <c r="D2" i="4"/>
  <c r="C2" i="4"/>
  <c r="B2" i="4"/>
  <c r="B31" i="6"/>
  <c r="F38" i="6"/>
  <c r="F22" i="6" s="1"/>
  <c r="F31" i="6" s="1"/>
  <c r="C22" i="6"/>
  <c r="C31" i="6" s="1"/>
  <c r="F33" i="6"/>
  <c r="D10" i="6" s="1"/>
  <c r="E22" i="6" l="1"/>
  <c r="E31" i="6" s="1"/>
  <c r="D6" i="6"/>
  <c r="D8" i="6"/>
  <c r="D31" i="6" l="1"/>
</calcChain>
</file>

<file path=xl/sharedStrings.xml><?xml version="1.0" encoding="utf-8"?>
<sst xmlns="http://schemas.openxmlformats.org/spreadsheetml/2006/main" count="196" uniqueCount="97">
  <si>
    <t>VSbS Vehicle Shares by Subregion</t>
  </si>
  <si>
    <t>Source:</t>
  </si>
  <si>
    <t>LDVs</t>
  </si>
  <si>
    <t>HDVs</t>
  </si>
  <si>
    <t>aircraft</t>
  </si>
  <si>
    <t>rail</t>
  </si>
  <si>
    <t>ships</t>
  </si>
  <si>
    <t>motorbikes</t>
  </si>
  <si>
    <t>Unit: dimensionless (share of vehicles)</t>
  </si>
  <si>
    <t>Notes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</si>
  <si>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</si>
  <si>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</si>
  <si>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</si>
  <si>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</si>
  <si>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</si>
  <si>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</si>
  <si>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</si>
  <si>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</si>
  <si>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</si>
  <si>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This variable is used for a share of sales by subregion, but you can use share of total number of registered</t>
  </si>
  <si>
    <t>vehicles in each subregion as a proxy for share of sales.</t>
  </si>
  <si>
    <t>Austria</t>
  </si>
  <si>
    <t>Belgium</t>
  </si>
  <si>
    <t>Bulgaria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</si>
  <si>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</si>
  <si>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</si>
  <si>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</si>
  <si>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</si>
  <si>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</si>
  <si>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</si>
  <si>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</si>
  <si>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</si>
  <si>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Hungary</t>
  </si>
  <si>
    <t>Italy</t>
  </si>
  <si>
    <t>Lithuania</t>
  </si>
  <si>
    <t>Luxembourg</t>
  </si>
  <si>
    <t>Latvia</t>
  </si>
  <si>
    <t>Poland</t>
  </si>
  <si>
    <t>Portugal</t>
  </si>
  <si>
    <t>Romania</t>
  </si>
  <si>
    <t>Sweden</t>
  </si>
  <si>
    <t>Slovenia</t>
  </si>
  <si>
    <t>Slovakia</t>
  </si>
  <si>
    <t>Ireland</t>
  </si>
  <si>
    <t>Netherlands</t>
  </si>
  <si>
    <t>Croatia</t>
  </si>
  <si>
    <t>Cyprus</t>
  </si>
  <si>
    <t>Malta</t>
  </si>
  <si>
    <t>acea - European Automobile Manufacturers' Association</t>
  </si>
  <si>
    <t>https://www.acea.auto/files/20220118_PRPC_2112_FINAL.pdf</t>
  </si>
  <si>
    <t>New Passenger Car Registrations, European Union</t>
  </si>
  <si>
    <t>https://www.acea.auto/files/20220126_PRCV_2112_FINAL.pdf</t>
  </si>
  <si>
    <t>Motorcycle Reistration Data</t>
  </si>
  <si>
    <t>acem - European Association of Motorcycle Manufacturers</t>
  </si>
  <si>
    <t>Cumulative Registrations of Motorcycles and Mopeds in the EU</t>
  </si>
  <si>
    <t>https://acem.eu/market-data</t>
  </si>
  <si>
    <t>Ratio of Motorcycles:Cars in Countries with Data</t>
  </si>
  <si>
    <t>*motorcycle data for countries without data calculated by multiplying</t>
  </si>
  <si>
    <t xml:space="preserve">   that country's car registrations by the ratio of motorcycles to cars</t>
  </si>
  <si>
    <t xml:space="preserve">   in countries with data</t>
  </si>
  <si>
    <t>Ratio of MHCVs:CVs in Countries with Data</t>
  </si>
  <si>
    <t>*truck data for malta is not broken down by size, so the number of</t>
  </si>
  <si>
    <t xml:space="preserve">   total CV registrations is multiplied by the share of MCHVs or LCVs</t>
  </si>
  <si>
    <t>Vehicle Registration Data - Malta</t>
  </si>
  <si>
    <t>New Vehicle Registration Data (except motorcycles &amp; Malta)</t>
  </si>
  <si>
    <t>2021 New Vehicle Registrations</t>
  </si>
  <si>
    <t>https://nso.gov.mt/en/News_Releases/View_by_Unit/Unit_02/Regional_and_Geospatial_Statistics/Pages/Motor-Vehicles.aspx</t>
  </si>
  <si>
    <t>National Statistics Office, Malta</t>
  </si>
  <si>
    <t>Motor Vehicles</t>
  </si>
  <si>
    <t>Total</t>
  </si>
  <si>
    <t>Passenger</t>
  </si>
  <si>
    <t>Freight</t>
  </si>
  <si>
    <t>Motorbikes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</si>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</sst>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P-AVGARD"/>
    </font>
    <font>
      <sz val="10"/>
      <name val="P-AVGARD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8">
    <xf numFmtId="0" fontId="0" fillId="0" borderId="0"/>
    <xf numFmtId="37" fontId="3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37" fontId="4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2" fillId="33" borderId="0" xfId="0" applyFont="1" applyFill="1"/>
    <xf numFmtId="43" fontId="22" fillId="0" borderId="0" xfId="0" applyNumberFormat="1" applyFont="1"/>
    <xf numFmtId="166" fontId="22" fillId="0" borderId="14" xfId="0" applyNumberFormat="1" applyFont="1" applyBorder="1"/>
    <xf numFmtId="166" fontId="22" fillId="0" borderId="13" xfId="0" applyNumberFormat="1" applyFont="1" applyBorder="1"/>
    <xf numFmtId="1" fontId="0" fillId="0" borderId="17" xfId="0" applyNumberFormat="1" applyBorder="1"/>
    <xf numFmtId="1" fontId="0" fillId="0" borderId="16" xfId="0" applyNumberFormat="1" applyBorder="1"/>
    <xf numFmtId="1" fontId="0" fillId="0" borderId="15" xfId="0" applyNumberFormat="1" applyBorder="1"/>
    <xf numFmtId="0" fontId="0" fillId="0" borderId="14" xfId="0" applyBorder="1"/>
    <xf numFmtId="0" fontId="0" fillId="0" borderId="12" xfId="0" applyBorder="1"/>
    <xf numFmtId="0" fontId="0" fillId="0" borderId="10" xfId="0" applyBorder="1"/>
    <xf numFmtId="166" fontId="19" fillId="0" borderId="14" xfId="47" applyNumberFormat="1" applyFont="1" applyFill="1" applyBorder="1" applyAlignment="1">
      <alignment horizontal="right"/>
    </xf>
    <xf numFmtId="165" fontId="0" fillId="0" borderId="14" xfId="47" applyNumberFormat="1" applyFont="1" applyFill="1" applyBorder="1"/>
    <xf numFmtId="0" fontId="0" fillId="0" borderId="13" xfId="0" applyBorder="1"/>
    <xf numFmtId="0" fontId="0" fillId="0" borderId="11" xfId="0" applyBorder="1"/>
    <xf numFmtId="43" fontId="19" fillId="0" borderId="0" xfId="0" applyNumberFormat="1" applyFont="1"/>
    <xf numFmtId="165" fontId="0" fillId="0" borderId="0" xfId="47" applyNumberFormat="1" applyFont="1" applyFill="1" applyBorder="1"/>
    <xf numFmtId="0" fontId="0" fillId="0" borderId="13" xfId="0" applyFont="1" applyBorder="1"/>
    <xf numFmtId="0" fontId="0" fillId="0" borderId="0" xfId="0" applyFont="1"/>
    <xf numFmtId="165" fontId="0" fillId="0" borderId="14" xfId="47" applyNumberFormat="1" applyFont="1" applyFill="1" applyBorder="1" applyAlignment="1">
      <alignment horizontal="right"/>
    </xf>
  </cellXfs>
  <cellStyles count="48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 2" xfId="4" xr:uid="{7B2DBB66-964B-4992-8A85-CF7563C0181E}"/>
    <cellStyle name="Comma 3" xfId="47" xr:uid="{B37B3DCC-862F-4770-A954-5532E5E22E87}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1" xr:uid="{E09E58F7-B5CC-452C-AA86-E5E58F21EA40}"/>
    <cellStyle name="Normal 3 2 4 2" xfId="2" xr:uid="{71652849-4109-4C98-A937-5DD92ACA3696}"/>
    <cellStyle name="Normal 5" xfId="5" xr:uid="{58A5829F-0798-4AC5-A887-3CBCA8BB0153}"/>
    <cellStyle name="Normal 8 2" xfId="3" xr:uid="{1E08BF75-563B-4006-9FB0-94126509CFF1}"/>
    <cellStyle name="Note" xfId="20" builtinId="10" customBuiltin="1"/>
    <cellStyle name="Output" xfId="15" builtinId="21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F8C0-DE1A-4000-9351-A11EE8CD5BC4}">
  <dimension ref="A1:B24"/>
  <sheetViews>
    <sheetView workbookViewId="0">
      <selection activeCell="B27" sqref="B27"/>
    </sheetView>
  </sheetViews>
  <sheetFormatPr defaultRowHeight="14.5"/>
  <cols>
    <col min="2" max="2" width="70.1796875" customWidth="1"/>
  </cols>
  <sheetData>
    <row r="1" spans="1:2">
      <c r="A1" s="1" t="s">
        <v>0</v>
      </c>
    </row>
    <row r="3" spans="1:2">
      <c r="A3" t="s">
        <v>1</v>
      </c>
      <c r="B3" s="4" t="s">
        <v>64</v>
      </c>
    </row>
    <row r="4" spans="1:2">
      <c r="B4" s="2">
        <v>2022</v>
      </c>
    </row>
    <row r="5" spans="1:2">
      <c r="B5" s="2" t="s">
        <v>48</v>
      </c>
    </row>
    <row r="6" spans="1:2">
      <c r="B6" s="2" t="s">
        <v>49</v>
      </c>
    </row>
    <row r="7" spans="1:2">
      <c r="B7" s="2" t="s">
        <v>51</v>
      </c>
    </row>
    <row r="8" spans="1:2">
      <c r="B8" s="2" t="s">
        <v>50</v>
      </c>
    </row>
    <row r="9" spans="1:2">
      <c r="B9" s="2"/>
    </row>
    <row r="10" spans="1:2">
      <c r="B10" s="4" t="s">
        <v>52</v>
      </c>
    </row>
    <row r="11" spans="1:2">
      <c r="B11" s="2">
        <v>2019</v>
      </c>
    </row>
    <row r="12" spans="1:2">
      <c r="B12" s="2" t="s">
        <v>53</v>
      </c>
    </row>
    <row r="13" spans="1:2">
      <c r="B13" s="2" t="s">
        <v>55</v>
      </c>
    </row>
    <row r="14" spans="1:2">
      <c r="B14" s="2" t="s">
        <v>54</v>
      </c>
    </row>
    <row r="15" spans="1:2">
      <c r="B15" s="2"/>
    </row>
    <row r="16" spans="1:2">
      <c r="B16" s="4" t="s">
        <v>63</v>
      </c>
    </row>
    <row r="17" spans="1:2">
      <c r="B17" s="2">
        <v>2022</v>
      </c>
    </row>
    <row r="18" spans="1:2">
      <c r="B18" s="2" t="s">
        <v>67</v>
      </c>
    </row>
    <row r="19" spans="1:2">
      <c r="B19" s="2" t="s">
        <v>66</v>
      </c>
    </row>
    <row r="20" spans="1:2">
      <c r="B20" s="2" t="s">
        <v>68</v>
      </c>
    </row>
    <row r="21" spans="1:2">
      <c r="B21" s="2"/>
    </row>
    <row r="22" spans="1:2">
      <c r="A22" s="1" t="s">
        <v>9</v>
      </c>
    </row>
    <row r="23" spans="1:2">
      <c r="A23" t="s">
        <v>19</v>
      </c>
    </row>
    <row r="24" spans="1:2">
      <c r="A2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5C79-8C1A-4151-A4B0-B9213827F8F2}">
  <dimension ref="A1:G41"/>
  <sheetViews>
    <sheetView tabSelected="1" workbookViewId="0">
      <selection activeCell="B22" sqref="B22:D22"/>
    </sheetView>
  </sheetViews>
  <sheetFormatPr defaultRowHeight="14.5"/>
  <cols>
    <col min="2" max="2" width="10.36328125" bestFit="1" customWidth="1"/>
    <col min="3" max="3" width="9.1796875" bestFit="1" customWidth="1"/>
    <col min="4" max="5" width="11.90625" bestFit="1" customWidth="1"/>
    <col min="6" max="6" width="11.453125" customWidth="1"/>
  </cols>
  <sheetData>
    <row r="1" spans="1:6" ht="15" thickBot="1">
      <c r="A1" t="s">
        <v>65</v>
      </c>
    </row>
    <row r="2" spans="1:6">
      <c r="B2" s="13" t="s">
        <v>70</v>
      </c>
      <c r="C2" s="17"/>
      <c r="D2" s="12"/>
      <c r="E2" s="13" t="s">
        <v>71</v>
      </c>
      <c r="F2" s="12"/>
    </row>
    <row r="3" spans="1:6">
      <c r="B3" s="16" t="s">
        <v>2</v>
      </c>
      <c r="C3" t="s">
        <v>3</v>
      </c>
      <c r="D3" s="11" t="s">
        <v>72</v>
      </c>
      <c r="E3" s="16" t="s">
        <v>3</v>
      </c>
      <c r="F3" s="11" t="s">
        <v>2</v>
      </c>
    </row>
    <row r="4" spans="1:6">
      <c r="A4" t="s">
        <v>21</v>
      </c>
      <c r="B4" s="16">
        <v>239803</v>
      </c>
      <c r="C4">
        <v>887</v>
      </c>
      <c r="D4" s="15">
        <v>40397</v>
      </c>
      <c r="E4" s="16">
        <v>6680</v>
      </c>
      <c r="F4" s="11">
        <v>58806</v>
      </c>
    </row>
    <row r="5" spans="1:6">
      <c r="A5" t="s">
        <v>22</v>
      </c>
      <c r="B5" s="16">
        <v>383123</v>
      </c>
      <c r="C5">
        <v>945</v>
      </c>
      <c r="D5" s="15">
        <v>51278</v>
      </c>
      <c r="E5" s="16">
        <v>8179</v>
      </c>
      <c r="F5" s="11">
        <v>71562</v>
      </c>
    </row>
    <row r="6" spans="1:6">
      <c r="A6" t="s">
        <v>23</v>
      </c>
      <c r="B6" s="16">
        <v>24537</v>
      </c>
      <c r="C6">
        <v>203</v>
      </c>
      <c r="D6" s="14">
        <f>B6*F$33</f>
        <v>3300.9238291858601</v>
      </c>
      <c r="E6" s="16">
        <v>3073</v>
      </c>
      <c r="F6" s="11">
        <v>6659</v>
      </c>
    </row>
    <row r="7" spans="1:6">
      <c r="A7" t="s">
        <v>45</v>
      </c>
      <c r="B7" s="16">
        <v>44915</v>
      </c>
      <c r="C7">
        <v>119</v>
      </c>
      <c r="D7" s="15">
        <v>5089</v>
      </c>
      <c r="E7" s="16">
        <v>1284</v>
      </c>
      <c r="F7" s="11">
        <v>7958</v>
      </c>
    </row>
    <row r="8" spans="1:6">
      <c r="A8" t="s">
        <v>46</v>
      </c>
      <c r="B8" s="16">
        <v>10624</v>
      </c>
      <c r="C8">
        <v>20</v>
      </c>
      <c r="D8" s="14">
        <f>B8*F$33</f>
        <v>1429.2299287309197</v>
      </c>
      <c r="E8" s="16">
        <v>83</v>
      </c>
      <c r="F8" s="11">
        <v>1938</v>
      </c>
    </row>
    <row r="9" spans="1:6">
      <c r="A9" t="s">
        <v>24</v>
      </c>
      <c r="B9" s="16">
        <v>206876</v>
      </c>
      <c r="C9">
        <v>1006</v>
      </c>
      <c r="D9" s="15">
        <v>16271</v>
      </c>
      <c r="E9" s="16">
        <v>8679</v>
      </c>
      <c r="F9" s="11">
        <v>19660</v>
      </c>
    </row>
    <row r="10" spans="1:6">
      <c r="A10" t="s">
        <v>26</v>
      </c>
      <c r="B10" s="16">
        <v>185324</v>
      </c>
      <c r="C10">
        <v>636</v>
      </c>
      <c r="D10" s="14">
        <f>B10*F$33</f>
        <v>24931.344814771175</v>
      </c>
      <c r="E10" s="16">
        <v>4389</v>
      </c>
      <c r="F10" s="11">
        <v>31588</v>
      </c>
    </row>
    <row r="11" spans="1:6">
      <c r="A11" t="s">
        <v>27</v>
      </c>
      <c r="B11" s="16">
        <v>22336</v>
      </c>
      <c r="C11">
        <v>269</v>
      </c>
      <c r="D11" s="15">
        <v>1261</v>
      </c>
      <c r="E11" s="16">
        <v>772</v>
      </c>
      <c r="F11" s="11">
        <v>4142</v>
      </c>
    </row>
    <row r="12" spans="1:6">
      <c r="A12" t="s">
        <v>29</v>
      </c>
      <c r="B12" s="16">
        <v>98481</v>
      </c>
      <c r="C12">
        <v>382</v>
      </c>
      <c r="D12" s="15">
        <v>8519</v>
      </c>
      <c r="E12" s="16">
        <v>3536</v>
      </c>
      <c r="F12" s="11">
        <v>12893</v>
      </c>
    </row>
    <row r="13" spans="1:6">
      <c r="A13" t="s">
        <v>30</v>
      </c>
      <c r="B13" s="16">
        <v>1659003</v>
      </c>
      <c r="C13">
        <v>6857</v>
      </c>
      <c r="D13" s="15">
        <v>288513</v>
      </c>
      <c r="E13" s="16">
        <v>45030</v>
      </c>
      <c r="F13" s="11">
        <v>431385</v>
      </c>
    </row>
    <row r="14" spans="1:6">
      <c r="A14" t="s">
        <v>25</v>
      </c>
      <c r="B14" s="16">
        <v>2622132</v>
      </c>
      <c r="C14">
        <v>6474</v>
      </c>
      <c r="D14" s="15">
        <v>191923</v>
      </c>
      <c r="E14" s="16">
        <v>78981</v>
      </c>
      <c r="F14" s="11">
        <v>265732</v>
      </c>
    </row>
    <row r="15" spans="1:6">
      <c r="A15" t="s">
        <v>31</v>
      </c>
      <c r="B15" s="16">
        <v>100916</v>
      </c>
      <c r="C15">
        <v>454</v>
      </c>
      <c r="D15" s="15">
        <v>39536</v>
      </c>
      <c r="E15" s="16">
        <v>568</v>
      </c>
      <c r="F15" s="11">
        <v>10426</v>
      </c>
    </row>
    <row r="16" spans="1:6">
      <c r="A16" t="s">
        <v>32</v>
      </c>
      <c r="B16" s="16">
        <v>121920</v>
      </c>
      <c r="C16">
        <v>1010</v>
      </c>
      <c r="D16" s="15">
        <v>4071</v>
      </c>
      <c r="E16" s="16">
        <v>4476</v>
      </c>
      <c r="F16" s="11">
        <v>22981</v>
      </c>
    </row>
    <row r="17" spans="1:6">
      <c r="A17" t="s">
        <v>43</v>
      </c>
      <c r="B17" s="16">
        <v>104669</v>
      </c>
      <c r="C17">
        <v>444</v>
      </c>
      <c r="D17" s="15">
        <v>1941</v>
      </c>
      <c r="E17" s="16">
        <v>2272</v>
      </c>
      <c r="F17" s="11">
        <v>28741</v>
      </c>
    </row>
    <row r="18" spans="1:6">
      <c r="A18" t="s">
        <v>33</v>
      </c>
      <c r="B18" s="16">
        <v>1457952</v>
      </c>
      <c r="C18">
        <v>3495</v>
      </c>
      <c r="D18" s="15">
        <v>252845</v>
      </c>
      <c r="E18" s="16">
        <v>24807</v>
      </c>
      <c r="F18" s="11">
        <v>183093</v>
      </c>
    </row>
    <row r="19" spans="1:6">
      <c r="A19" t="s">
        <v>36</v>
      </c>
      <c r="B19" s="16">
        <v>14344</v>
      </c>
      <c r="C19">
        <v>209</v>
      </c>
      <c r="D19" s="15">
        <v>1811</v>
      </c>
      <c r="E19" s="16">
        <v>1392</v>
      </c>
      <c r="F19" s="11">
        <v>2530</v>
      </c>
    </row>
    <row r="20" spans="1:6">
      <c r="A20" t="s">
        <v>34</v>
      </c>
      <c r="B20" s="16">
        <v>31371</v>
      </c>
      <c r="C20">
        <v>137</v>
      </c>
      <c r="D20" s="15">
        <v>887</v>
      </c>
      <c r="E20" s="16">
        <v>7976</v>
      </c>
      <c r="F20" s="11">
        <v>3363</v>
      </c>
    </row>
    <row r="21" spans="1:6">
      <c r="A21" t="s">
        <v>35</v>
      </c>
      <c r="B21" s="16">
        <v>44372</v>
      </c>
      <c r="C21">
        <v>167</v>
      </c>
      <c r="D21" s="15">
        <v>2488</v>
      </c>
      <c r="E21" s="16">
        <v>1054</v>
      </c>
      <c r="F21" s="11">
        <v>4560</v>
      </c>
    </row>
    <row r="22" spans="1:6">
      <c r="A22" t="s">
        <v>47</v>
      </c>
      <c r="B22" s="20">
        <v>12877</v>
      </c>
      <c r="C22" s="21">
        <f>18+142+52</f>
        <v>212</v>
      </c>
      <c r="D22" s="22">
        <v>4592</v>
      </c>
      <c r="E22" s="7">
        <f>1892*F38</f>
        <v>295.76578894615722</v>
      </c>
      <c r="F22" s="6">
        <f>1892*(1-F38)</f>
        <v>1596.2342110538427</v>
      </c>
    </row>
    <row r="23" spans="1:6">
      <c r="A23" t="s">
        <v>44</v>
      </c>
      <c r="B23" s="16">
        <v>322831</v>
      </c>
      <c r="C23">
        <v>338</v>
      </c>
      <c r="D23" s="15">
        <v>76718</v>
      </c>
      <c r="E23" s="16">
        <v>11744</v>
      </c>
      <c r="F23" s="11">
        <v>68443</v>
      </c>
    </row>
    <row r="24" spans="1:6">
      <c r="A24" t="s">
        <v>37</v>
      </c>
      <c r="B24" s="16">
        <v>446647</v>
      </c>
      <c r="C24">
        <v>1356</v>
      </c>
      <c r="D24" s="15">
        <v>38266</v>
      </c>
      <c r="E24" s="16">
        <v>32684</v>
      </c>
      <c r="F24" s="11">
        <v>73926</v>
      </c>
    </row>
    <row r="25" spans="1:6">
      <c r="A25" t="s">
        <v>38</v>
      </c>
      <c r="B25" s="16">
        <v>146637</v>
      </c>
      <c r="C25">
        <v>586</v>
      </c>
      <c r="D25" s="15">
        <v>32074</v>
      </c>
      <c r="E25" s="16">
        <v>4264</v>
      </c>
      <c r="F25" s="11">
        <v>28790</v>
      </c>
    </row>
    <row r="26" spans="1:6">
      <c r="A26" t="s">
        <v>39</v>
      </c>
      <c r="B26" s="16">
        <v>121208</v>
      </c>
      <c r="C26">
        <v>715</v>
      </c>
      <c r="D26" s="15">
        <v>2177</v>
      </c>
      <c r="E26" s="16">
        <v>5889</v>
      </c>
      <c r="F26" s="11">
        <v>16168</v>
      </c>
    </row>
    <row r="27" spans="1:6">
      <c r="A27" t="s">
        <v>42</v>
      </c>
      <c r="B27" s="16">
        <v>75700</v>
      </c>
      <c r="C27">
        <v>529</v>
      </c>
      <c r="D27" s="15">
        <v>6084</v>
      </c>
      <c r="E27" s="16">
        <v>2868</v>
      </c>
      <c r="F27" s="11">
        <v>8252</v>
      </c>
    </row>
    <row r="28" spans="1:6">
      <c r="A28" t="s">
        <v>41</v>
      </c>
      <c r="B28" s="16">
        <v>53988</v>
      </c>
      <c r="C28">
        <v>98</v>
      </c>
      <c r="D28" s="15">
        <v>6619</v>
      </c>
      <c r="E28" s="16">
        <v>1925</v>
      </c>
      <c r="F28" s="11">
        <v>9687</v>
      </c>
    </row>
    <row r="29" spans="1:6">
      <c r="A29" t="s">
        <v>28</v>
      </c>
      <c r="B29" s="16">
        <v>859477</v>
      </c>
      <c r="C29">
        <v>1877</v>
      </c>
      <c r="D29" s="15">
        <v>195768</v>
      </c>
      <c r="E29" s="16">
        <v>20801</v>
      </c>
      <c r="F29" s="11">
        <v>151904</v>
      </c>
    </row>
    <row r="30" spans="1:6">
      <c r="A30" t="s">
        <v>40</v>
      </c>
      <c r="B30" s="16">
        <v>301006</v>
      </c>
      <c r="C30">
        <v>728</v>
      </c>
      <c r="D30" s="15">
        <v>10754</v>
      </c>
      <c r="E30" s="16">
        <v>5910</v>
      </c>
      <c r="F30" s="11">
        <v>36238</v>
      </c>
    </row>
    <row r="31" spans="1:6" ht="15" thickBot="1">
      <c r="A31" s="1" t="s">
        <v>69</v>
      </c>
      <c r="B31" s="10">
        <f>SUM(B4:B30)</f>
        <v>9713069</v>
      </c>
      <c r="C31" s="9">
        <f>SUM(C4:C30)</f>
        <v>30153</v>
      </c>
      <c r="D31" s="8">
        <f>SUM(D4:D30)</f>
        <v>1309543.4985726881</v>
      </c>
      <c r="E31" s="10">
        <f t="shared" ref="E31:F31" si="0">SUM(E4:E30)</f>
        <v>289611.76578894618</v>
      </c>
      <c r="F31" s="8">
        <f t="shared" si="0"/>
        <v>1563021.2342110539</v>
      </c>
    </row>
    <row r="32" spans="1:6">
      <c r="F32" s="19"/>
    </row>
    <row r="33" spans="6:7">
      <c r="F33" s="18">
        <f>SUM(D23:D30,D11:D21,D9,D7,D4:D5)/SUM(B23:B30,B11:B21,B9,B7,B4:B5)</f>
        <v>0.13452841949650976</v>
      </c>
      <c r="G33" t="s">
        <v>56</v>
      </c>
    </row>
    <row r="34" spans="6:7">
      <c r="F34" t="s">
        <v>57</v>
      </c>
    </row>
    <row r="35" spans="6:7">
      <c r="F35" t="s">
        <v>58</v>
      </c>
    </row>
    <row r="36" spans="6:7">
      <c r="F36" t="s">
        <v>59</v>
      </c>
    </row>
    <row r="38" spans="6:7">
      <c r="F38" s="5">
        <f>SUM(E4:E21,E23:E30)/SUM(E4:F21,E23:F30)</f>
        <v>0.15632441276223955</v>
      </c>
      <c r="G38" t="s">
        <v>60</v>
      </c>
    </row>
    <row r="39" spans="6:7">
      <c r="F39" t="s">
        <v>61</v>
      </c>
    </row>
    <row r="40" spans="6:7">
      <c r="F40" t="s">
        <v>62</v>
      </c>
    </row>
    <row r="41" spans="6:7">
      <c r="F4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ABCA-933B-4659-9B31-0CC7983DEE50}">
  <sheetPr>
    <tabColor theme="4" tint="-0.249977111117893"/>
  </sheetPr>
  <dimension ref="A1:G61"/>
  <sheetViews>
    <sheetView workbookViewId="0">
      <selection activeCell="I26" sqref="I26"/>
    </sheetView>
  </sheetViews>
  <sheetFormatPr defaultRowHeight="14.5"/>
  <cols>
    <col min="1" max="1" width="20" customWidth="1"/>
    <col min="2" max="7" width="13.7265625" customWidth="1"/>
  </cols>
  <sheetData>
    <row r="1" spans="1:7">
      <c r="A1" s="3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21</v>
      </c>
      <c r="B2">
        <f>IFERROR(INDEX(Data!$B$4:$D$31,MATCH('VSbS-passenger'!$A2,Data!$A$4:$A$30,0),MATCH('VSbS-passenger'!B$1,Data!$B$3:$D$3,0)),0)/IFERROR(INDEX(Data!$B$4:$D$31,MATCH("Total",Data!$A$4:$A$31,0),MATCH('VSbS-passenger'!B$1,Data!$B$3:$D$3,0)),1)</f>
        <v>2.4688695200250303E-2</v>
      </c>
      <c r="C2">
        <f>IFERROR(INDEX(Data!$B$4:$D$31,MATCH('VSbS-passenger'!$A2,Data!$A$4:$A$30,0),MATCH('VSbS-passenger'!C$1,Data!$B$3:$D$3,0)),0)/IFERROR(INDEX(Data!$B$4:$D$31,MATCH("Total",Data!$A$4:$A$31,0),MATCH('VSbS-passenger'!C$1,Data!$B$3:$D$3,0)),1)</f>
        <v>2.9416641793519716E-2</v>
      </c>
      <c r="D2">
        <f>IFERROR(INDEX(Data!$B$4:$D$31,MATCH('VSbS-passenger'!$A2,Data!$A$4:$A$30,0),MATCH('VSbS-passenger'!D$1,Data!$B$3:$D$3,0)),0)/IFERROR(INDEX(Data!$B$4:$D$31,MATCH("Total",Data!$A$4:$A$31,0),MATCH('VSbS-passenger'!D$1,Data!$B$3:$D$3,0)),1)</f>
        <v>0</v>
      </c>
      <c r="E2">
        <f>IFERROR(INDEX(Data!$B$4:$D$31,MATCH('VSbS-passenger'!$A2,Data!$A$4:$A$30,0),MATCH('VSbS-passenger'!E$1,Data!$B$3:$D$3,0)),0)/IFERROR(INDEX(Data!$B$4:$D$31,MATCH("Total",Data!$A$4:$A$31,0),MATCH('VSbS-passenger'!E$1,Data!$B$3:$D$3,0)),1)</f>
        <v>0</v>
      </c>
      <c r="F2">
        <f>IFERROR(INDEX(Data!$B$4:$D$31,MATCH('VSbS-passenger'!$A2,Data!$A$4:$A$30,0),MATCH('VSbS-passenger'!F$1,Data!$B$3:$D$3,0)),0)/IFERROR(INDEX(Data!$B$4:$D$31,MATCH("Total",Data!$A$4:$A$31,0),MATCH('VSbS-passenger'!F$1,Data!$B$3:$D$3,0)),1)</f>
        <v>0</v>
      </c>
      <c r="G2">
        <f>IFERROR(INDEX(Data!$B$4:$D$31,MATCH('VSbS-passenger'!$A2,Data!$A$4:$A$30,0),MATCH('VSbS-passenger'!G$1,Data!$B$3:$D$3,0)),0)/IFERROR(INDEX(Data!$B$4:$D$31,MATCH("Total",Data!$A$4:$A$31,0),MATCH('VSbS-passenger'!G$1,Data!$B$3:$D$3,0)),1)</f>
        <v>3.0848154371374406E-2</v>
      </c>
    </row>
    <row r="3" spans="1:7">
      <c r="A3" t="s">
        <v>22</v>
      </c>
      <c r="B3">
        <f>IFERROR(INDEX(Data!$B$4:$D$31,MATCH('VSbS-passenger'!$A3,Data!$A$4:$A$30,0),MATCH('VSbS-passenger'!B$1,Data!$B$3:$D$3,0)),0)/IFERROR(INDEX(Data!$B$4:$D$31,MATCH("Total",Data!$A$4:$A$31,0),MATCH('VSbS-passenger'!B$1,Data!$B$3:$D$3,0)),1)</f>
        <v>3.9444072723049742E-2</v>
      </c>
      <c r="C3">
        <f>IFERROR(INDEX(Data!$B$4:$D$31,MATCH('VSbS-passenger'!$A3,Data!$A$4:$A$30,0),MATCH('VSbS-passenger'!C$1,Data!$B$3:$D$3,0)),0)/IFERROR(INDEX(Data!$B$4:$D$31,MATCH("Total",Data!$A$4:$A$31,0),MATCH('VSbS-passenger'!C$1,Data!$B$3:$D$3,0)),1)</f>
        <v>3.1340165157695749E-2</v>
      </c>
      <c r="D3">
        <f>IFERROR(INDEX(Data!$B$4:$D$31,MATCH('VSbS-passenger'!$A3,Data!$A$4:$A$30,0),MATCH('VSbS-passenger'!D$1,Data!$B$3:$D$3,0)),0)/IFERROR(INDEX(Data!$B$4:$D$31,MATCH("Total",Data!$A$4:$A$31,0),MATCH('VSbS-passenger'!D$1,Data!$B$3:$D$3,0)),1)</f>
        <v>0</v>
      </c>
      <c r="E3">
        <f>IFERROR(INDEX(Data!$B$4:$D$31,MATCH('VSbS-passenger'!$A3,Data!$A$4:$A$30,0),MATCH('VSbS-passenger'!E$1,Data!$B$3:$D$3,0)),0)/IFERROR(INDEX(Data!$B$4:$D$31,MATCH("Total",Data!$A$4:$A$31,0),MATCH('VSbS-passenger'!E$1,Data!$B$3:$D$3,0)),1)</f>
        <v>0</v>
      </c>
      <c r="F3">
        <f>IFERROR(INDEX(Data!$B$4:$D$31,MATCH('VSbS-passenger'!$A3,Data!$A$4:$A$30,0),MATCH('VSbS-passenger'!F$1,Data!$B$3:$D$3,0)),0)/IFERROR(INDEX(Data!$B$4:$D$31,MATCH("Total",Data!$A$4:$A$31,0),MATCH('VSbS-passenger'!F$1,Data!$B$3:$D$3,0)),1)</f>
        <v>0</v>
      </c>
      <c r="G3">
        <f>IFERROR(INDEX(Data!$B$4:$D$31,MATCH('VSbS-passenger'!$A3,Data!$A$4:$A$30,0),MATCH('VSbS-passenger'!G$1,Data!$B$3:$D$3,0)),0)/IFERROR(INDEX(Data!$B$4:$D$31,MATCH("Total",Data!$A$4:$A$31,0),MATCH('VSbS-passenger'!G$1,Data!$B$3:$D$3,0)),1)</f>
        <v>3.9157156715977345E-2</v>
      </c>
    </row>
    <row r="4" spans="1:7">
      <c r="A4" t="s">
        <v>23</v>
      </c>
      <c r="B4">
        <f>IFERROR(INDEX(Data!$B$4:$D$31,MATCH('VSbS-passenger'!$A4,Data!$A$4:$A$30,0),MATCH('VSbS-passenger'!B$1,Data!$B$3:$D$3,0)),0)/IFERROR(INDEX(Data!$B$4:$D$31,MATCH("Total",Data!$A$4:$A$31,0),MATCH('VSbS-passenger'!B$1,Data!$B$3:$D$3,0)),1)</f>
        <v>2.5261840516112881E-3</v>
      </c>
      <c r="C4">
        <f>IFERROR(INDEX(Data!$B$4:$D$31,MATCH('VSbS-passenger'!$A4,Data!$A$4:$A$30,0),MATCH('VSbS-passenger'!C$1,Data!$B$3:$D$3,0)),0)/IFERROR(INDEX(Data!$B$4:$D$31,MATCH("Total",Data!$A$4:$A$31,0),MATCH('VSbS-passenger'!C$1,Data!$B$3:$D$3,0)),1)</f>
        <v>6.7323317746161241E-3</v>
      </c>
      <c r="D4">
        <f>IFERROR(INDEX(Data!$B$4:$D$31,MATCH('VSbS-passenger'!$A4,Data!$A$4:$A$30,0),MATCH('VSbS-passenger'!D$1,Data!$B$3:$D$3,0)),0)/IFERROR(INDEX(Data!$B$4:$D$31,MATCH("Total",Data!$A$4:$A$31,0),MATCH('VSbS-passenger'!D$1,Data!$B$3:$D$3,0)),1)</f>
        <v>0</v>
      </c>
      <c r="E4">
        <f>IFERROR(INDEX(Data!$B$4:$D$31,MATCH('VSbS-passenger'!$A4,Data!$A$4:$A$30,0),MATCH('VSbS-passenger'!E$1,Data!$B$3:$D$3,0)),0)/IFERROR(INDEX(Data!$B$4:$D$31,MATCH("Total",Data!$A$4:$A$31,0),MATCH('VSbS-passenger'!E$1,Data!$B$3:$D$3,0)),1)</f>
        <v>0</v>
      </c>
      <c r="F4">
        <f>IFERROR(INDEX(Data!$B$4:$D$31,MATCH('VSbS-passenger'!$A4,Data!$A$4:$A$30,0),MATCH('VSbS-passenger'!F$1,Data!$B$3:$D$3,0)),0)/IFERROR(INDEX(Data!$B$4:$D$31,MATCH("Total",Data!$A$4:$A$31,0),MATCH('VSbS-passenger'!F$1,Data!$B$3:$D$3,0)),1)</f>
        <v>0</v>
      </c>
      <c r="G4">
        <f>IFERROR(INDEX(Data!$B$4:$D$31,MATCH('VSbS-passenger'!$A4,Data!$A$4:$A$30,0),MATCH('VSbS-passenger'!G$1,Data!$B$3:$D$3,0)),0)/IFERROR(INDEX(Data!$B$4:$D$31,MATCH("Total",Data!$A$4:$A$31,0),MATCH('VSbS-passenger'!G$1,Data!$B$3:$D$3,0)),1)</f>
        <v>2.5206675706333078E-3</v>
      </c>
    </row>
    <row r="5" spans="1:7">
      <c r="A5" t="s">
        <v>45</v>
      </c>
      <c r="B5">
        <f>IFERROR(INDEX(Data!$B$4:$D$31,MATCH('VSbS-passenger'!$A5,Data!$A$4:$A$30,0),MATCH('VSbS-passenger'!B$1,Data!$B$3:$D$3,0)),0)/IFERROR(INDEX(Data!$B$4:$D$31,MATCH("Total",Data!$A$4:$A$31,0),MATCH('VSbS-passenger'!B$1,Data!$B$3:$D$3,0)),1)</f>
        <v>4.6241821199869988E-3</v>
      </c>
      <c r="C5">
        <f>IFERROR(INDEX(Data!$B$4:$D$31,MATCH('VSbS-passenger'!$A5,Data!$A$4:$A$30,0),MATCH('VSbS-passenger'!C$1,Data!$B$3:$D$3,0)),0)/IFERROR(INDEX(Data!$B$4:$D$31,MATCH("Total",Data!$A$4:$A$31,0),MATCH('VSbS-passenger'!C$1,Data!$B$3:$D$3,0)),1)</f>
        <v>3.9465393161542796E-3</v>
      </c>
      <c r="D5">
        <f>IFERROR(INDEX(Data!$B$4:$D$31,MATCH('VSbS-passenger'!$A5,Data!$A$4:$A$30,0),MATCH('VSbS-passenger'!D$1,Data!$B$3:$D$3,0)),0)/IFERROR(INDEX(Data!$B$4:$D$31,MATCH("Total",Data!$A$4:$A$31,0),MATCH('VSbS-passenger'!D$1,Data!$B$3:$D$3,0)),1)</f>
        <v>0</v>
      </c>
      <c r="E5">
        <f>IFERROR(INDEX(Data!$B$4:$D$31,MATCH('VSbS-passenger'!$A5,Data!$A$4:$A$30,0),MATCH('VSbS-passenger'!E$1,Data!$B$3:$D$3,0)),0)/IFERROR(INDEX(Data!$B$4:$D$31,MATCH("Total",Data!$A$4:$A$31,0),MATCH('VSbS-passenger'!E$1,Data!$B$3:$D$3,0)),1)</f>
        <v>0</v>
      </c>
      <c r="F5">
        <f>IFERROR(INDEX(Data!$B$4:$D$31,MATCH('VSbS-passenger'!$A5,Data!$A$4:$A$30,0),MATCH('VSbS-passenger'!F$1,Data!$B$3:$D$3,0)),0)/IFERROR(INDEX(Data!$B$4:$D$31,MATCH("Total",Data!$A$4:$A$31,0),MATCH('VSbS-passenger'!F$1,Data!$B$3:$D$3,0)),1)</f>
        <v>0</v>
      </c>
      <c r="G5">
        <f>IFERROR(INDEX(Data!$B$4:$D$31,MATCH('VSbS-passenger'!$A5,Data!$A$4:$A$30,0),MATCH('VSbS-passenger'!G$1,Data!$B$3:$D$3,0)),0)/IFERROR(INDEX(Data!$B$4:$D$31,MATCH("Total",Data!$A$4:$A$31,0),MATCH('VSbS-passenger'!G$1,Data!$B$3:$D$3,0)),1)</f>
        <v>3.8860870261634367E-3</v>
      </c>
    </row>
    <row r="6" spans="1:7">
      <c r="A6" t="s">
        <v>46</v>
      </c>
      <c r="B6">
        <f>IFERROR(INDEX(Data!$B$4:$D$31,MATCH('VSbS-passenger'!$A6,Data!$A$4:$A$30,0),MATCH('VSbS-passenger'!B$1,Data!$B$3:$D$3,0)),0)/IFERROR(INDEX(Data!$B$4:$D$31,MATCH("Total",Data!$A$4:$A$31,0),MATCH('VSbS-passenger'!B$1,Data!$B$3:$D$3,0)),1)</f>
        <v>1.0937840552764529E-3</v>
      </c>
      <c r="C6">
        <f>IFERROR(INDEX(Data!$B$4:$D$31,MATCH('VSbS-passenger'!$A6,Data!$A$4:$A$30,0),MATCH('VSbS-passenger'!C$1,Data!$B$3:$D$3,0)),0)/IFERROR(INDEX(Data!$B$4:$D$31,MATCH("Total",Data!$A$4:$A$31,0),MATCH('VSbS-passenger'!C$1,Data!$B$3:$D$3,0)),1)</f>
        <v>6.6328391868139156E-4</v>
      </c>
      <c r="D6">
        <f>IFERROR(INDEX(Data!$B$4:$D$31,MATCH('VSbS-passenger'!$A6,Data!$A$4:$A$30,0),MATCH('VSbS-passenger'!D$1,Data!$B$3:$D$3,0)),0)/IFERROR(INDEX(Data!$B$4:$D$31,MATCH("Total",Data!$A$4:$A$31,0),MATCH('VSbS-passenger'!D$1,Data!$B$3:$D$3,0)),1)</f>
        <v>0</v>
      </c>
      <c r="E6">
        <f>IFERROR(INDEX(Data!$B$4:$D$31,MATCH('VSbS-passenger'!$A6,Data!$A$4:$A$30,0),MATCH('VSbS-passenger'!E$1,Data!$B$3:$D$3,0)),0)/IFERROR(INDEX(Data!$B$4:$D$31,MATCH("Total",Data!$A$4:$A$31,0),MATCH('VSbS-passenger'!E$1,Data!$B$3:$D$3,0)),1)</f>
        <v>0</v>
      </c>
      <c r="F6">
        <f>IFERROR(INDEX(Data!$B$4:$D$31,MATCH('VSbS-passenger'!$A6,Data!$A$4:$A$30,0),MATCH('VSbS-passenger'!F$1,Data!$B$3:$D$3,0)),0)/IFERROR(INDEX(Data!$B$4:$D$31,MATCH("Total",Data!$A$4:$A$31,0),MATCH('VSbS-passenger'!F$1,Data!$B$3:$D$3,0)),1)</f>
        <v>0</v>
      </c>
      <c r="G6">
        <f>IFERROR(INDEX(Data!$B$4:$D$31,MATCH('VSbS-passenger'!$A6,Data!$A$4:$A$30,0),MATCH('VSbS-passenger'!G$1,Data!$B$3:$D$3,0)),0)/IFERROR(INDEX(Data!$B$4:$D$31,MATCH("Total",Data!$A$4:$A$31,0),MATCH('VSbS-passenger'!G$1,Data!$B$3:$D$3,0)),1)</f>
        <v>1.0913955361457498E-3</v>
      </c>
    </row>
    <row r="7" spans="1:7">
      <c r="A7" t="s">
        <v>24</v>
      </c>
      <c r="B7">
        <f>IFERROR(INDEX(Data!$B$4:$D$31,MATCH('VSbS-passenger'!$A7,Data!$A$4:$A$30,0),MATCH('VSbS-passenger'!B$1,Data!$B$3:$D$3,0)),0)/IFERROR(INDEX(Data!$B$4:$D$31,MATCH("Total",Data!$A$4:$A$31,0),MATCH('VSbS-passenger'!B$1,Data!$B$3:$D$3,0)),1)</f>
        <v>2.1298726489022164E-2</v>
      </c>
      <c r="C7">
        <f>IFERROR(INDEX(Data!$B$4:$D$31,MATCH('VSbS-passenger'!$A7,Data!$A$4:$A$30,0),MATCH('VSbS-passenger'!C$1,Data!$B$3:$D$3,0)),0)/IFERROR(INDEX(Data!$B$4:$D$31,MATCH("Total",Data!$A$4:$A$31,0),MATCH('VSbS-passenger'!C$1,Data!$B$3:$D$3,0)),1)</f>
        <v>3.3363181109673998E-2</v>
      </c>
      <c r="D7">
        <f>IFERROR(INDEX(Data!$B$4:$D$31,MATCH('VSbS-passenger'!$A7,Data!$A$4:$A$30,0),MATCH('VSbS-passenger'!D$1,Data!$B$3:$D$3,0)),0)/IFERROR(INDEX(Data!$B$4:$D$31,MATCH("Total",Data!$A$4:$A$31,0),MATCH('VSbS-passenger'!D$1,Data!$B$3:$D$3,0)),1)</f>
        <v>0</v>
      </c>
      <c r="E7">
        <f>IFERROR(INDEX(Data!$B$4:$D$31,MATCH('VSbS-passenger'!$A7,Data!$A$4:$A$30,0),MATCH('VSbS-passenger'!E$1,Data!$B$3:$D$3,0)),0)/IFERROR(INDEX(Data!$B$4:$D$31,MATCH("Total",Data!$A$4:$A$31,0),MATCH('VSbS-passenger'!E$1,Data!$B$3:$D$3,0)),1)</f>
        <v>0</v>
      </c>
      <c r="F7">
        <f>IFERROR(INDEX(Data!$B$4:$D$31,MATCH('VSbS-passenger'!$A7,Data!$A$4:$A$30,0),MATCH('VSbS-passenger'!F$1,Data!$B$3:$D$3,0)),0)/IFERROR(INDEX(Data!$B$4:$D$31,MATCH("Total",Data!$A$4:$A$31,0),MATCH('VSbS-passenger'!F$1,Data!$B$3:$D$3,0)),1)</f>
        <v>0</v>
      </c>
      <c r="G7">
        <f>IFERROR(INDEX(Data!$B$4:$D$31,MATCH('VSbS-passenger'!$A7,Data!$A$4:$A$30,0),MATCH('VSbS-passenger'!G$1,Data!$B$3:$D$3,0)),0)/IFERROR(INDEX(Data!$B$4:$D$31,MATCH("Total",Data!$A$4:$A$31,0),MATCH('VSbS-passenger'!G$1,Data!$B$3:$D$3,0)),1)</f>
        <v>1.2424940460346881E-2</v>
      </c>
    </row>
    <row r="8" spans="1:7">
      <c r="A8" t="s">
        <v>26</v>
      </c>
      <c r="B8">
        <f>IFERROR(INDEX(Data!$B$4:$D$31,MATCH('VSbS-passenger'!$A8,Data!$A$4:$A$30,0),MATCH('VSbS-passenger'!B$1,Data!$B$3:$D$3,0)),0)/IFERROR(INDEX(Data!$B$4:$D$31,MATCH("Total",Data!$A$4:$A$31,0),MATCH('VSbS-passenger'!B$1,Data!$B$3:$D$3,0)),1)</f>
        <v>1.9079860340742973E-2</v>
      </c>
      <c r="C8">
        <f>IFERROR(INDEX(Data!$B$4:$D$31,MATCH('VSbS-passenger'!$A8,Data!$A$4:$A$30,0),MATCH('VSbS-passenger'!C$1,Data!$B$3:$D$3,0)),0)/IFERROR(INDEX(Data!$B$4:$D$31,MATCH("Total",Data!$A$4:$A$31,0),MATCH('VSbS-passenger'!C$1,Data!$B$3:$D$3,0)),1)</f>
        <v>2.1092428614068251E-2</v>
      </c>
      <c r="D8">
        <f>IFERROR(INDEX(Data!$B$4:$D$31,MATCH('VSbS-passenger'!$A8,Data!$A$4:$A$30,0),MATCH('VSbS-passenger'!D$1,Data!$B$3:$D$3,0)),0)/IFERROR(INDEX(Data!$B$4:$D$31,MATCH("Total",Data!$A$4:$A$31,0),MATCH('VSbS-passenger'!D$1,Data!$B$3:$D$3,0)),1)</f>
        <v>0</v>
      </c>
      <c r="E8">
        <f>IFERROR(INDEX(Data!$B$4:$D$31,MATCH('VSbS-passenger'!$A8,Data!$A$4:$A$30,0),MATCH('VSbS-passenger'!E$1,Data!$B$3:$D$3,0)),0)/IFERROR(INDEX(Data!$B$4:$D$31,MATCH("Total",Data!$A$4:$A$31,0),MATCH('VSbS-passenger'!E$1,Data!$B$3:$D$3,0)),1)</f>
        <v>0</v>
      </c>
      <c r="F8">
        <f>IFERROR(INDEX(Data!$B$4:$D$31,MATCH('VSbS-passenger'!$A8,Data!$A$4:$A$30,0),MATCH('VSbS-passenger'!F$1,Data!$B$3:$D$3,0)),0)/IFERROR(INDEX(Data!$B$4:$D$31,MATCH("Total",Data!$A$4:$A$31,0),MATCH('VSbS-passenger'!F$1,Data!$B$3:$D$3,0)),1)</f>
        <v>0</v>
      </c>
      <c r="G8">
        <f>IFERROR(INDEX(Data!$B$4:$D$31,MATCH('VSbS-passenger'!$A8,Data!$A$4:$A$30,0),MATCH('VSbS-passenger'!G$1,Data!$B$3:$D$3,0)),0)/IFERROR(INDEX(Data!$B$4:$D$31,MATCH("Total",Data!$A$4:$A$31,0),MATCH('VSbS-passenger'!G$1,Data!$B$3:$D$3,0)),1)</f>
        <v>1.9038195250440034E-2</v>
      </c>
    </row>
    <row r="9" spans="1:7">
      <c r="A9" t="s">
        <v>27</v>
      </c>
      <c r="B9">
        <f>IFERROR(INDEX(Data!$B$4:$D$31,MATCH('VSbS-passenger'!$A9,Data!$A$4:$A$30,0),MATCH('VSbS-passenger'!B$1,Data!$B$3:$D$3,0)),0)/IFERROR(INDEX(Data!$B$4:$D$31,MATCH("Total",Data!$A$4:$A$31,0),MATCH('VSbS-passenger'!B$1,Data!$B$3:$D$3,0)),1)</f>
        <v>2.2995821403101325E-3</v>
      </c>
      <c r="C9">
        <f>IFERROR(INDEX(Data!$B$4:$D$31,MATCH('VSbS-passenger'!$A9,Data!$A$4:$A$30,0),MATCH('VSbS-passenger'!C$1,Data!$B$3:$D$3,0)),0)/IFERROR(INDEX(Data!$B$4:$D$31,MATCH("Total",Data!$A$4:$A$31,0),MATCH('VSbS-passenger'!C$1,Data!$B$3:$D$3,0)),1)</f>
        <v>8.921168706264717E-3</v>
      </c>
      <c r="D9">
        <f>IFERROR(INDEX(Data!$B$4:$D$31,MATCH('VSbS-passenger'!$A9,Data!$A$4:$A$30,0),MATCH('VSbS-passenger'!D$1,Data!$B$3:$D$3,0)),0)/IFERROR(INDEX(Data!$B$4:$D$31,MATCH("Total",Data!$A$4:$A$31,0),MATCH('VSbS-passenger'!D$1,Data!$B$3:$D$3,0)),1)</f>
        <v>0</v>
      </c>
      <c r="E9">
        <f>IFERROR(INDEX(Data!$B$4:$D$31,MATCH('VSbS-passenger'!$A9,Data!$A$4:$A$30,0),MATCH('VSbS-passenger'!E$1,Data!$B$3:$D$3,0)),0)/IFERROR(INDEX(Data!$B$4:$D$31,MATCH("Total",Data!$A$4:$A$31,0),MATCH('VSbS-passenger'!E$1,Data!$B$3:$D$3,0)),1)</f>
        <v>0</v>
      </c>
      <c r="F9">
        <f>IFERROR(INDEX(Data!$B$4:$D$31,MATCH('VSbS-passenger'!$A9,Data!$A$4:$A$30,0),MATCH('VSbS-passenger'!F$1,Data!$B$3:$D$3,0)),0)/IFERROR(INDEX(Data!$B$4:$D$31,MATCH("Total",Data!$A$4:$A$31,0),MATCH('VSbS-passenger'!F$1,Data!$B$3:$D$3,0)),1)</f>
        <v>0</v>
      </c>
      <c r="G9">
        <f>IFERROR(INDEX(Data!$B$4:$D$31,MATCH('VSbS-passenger'!$A9,Data!$A$4:$A$30,0),MATCH('VSbS-passenger'!G$1,Data!$B$3:$D$3,0)),0)/IFERROR(INDEX(Data!$B$4:$D$31,MATCH("Total",Data!$A$4:$A$31,0),MATCH('VSbS-passenger'!G$1,Data!$B$3:$D$3,0)),1)</f>
        <v>9.6293097661467745E-4</v>
      </c>
    </row>
    <row r="10" spans="1:7">
      <c r="A10" t="s">
        <v>29</v>
      </c>
      <c r="B10">
        <f>IFERROR(INDEX(Data!$B$4:$D$31,MATCH('VSbS-passenger'!$A10,Data!$A$4:$A$30,0),MATCH('VSbS-passenger'!B$1,Data!$B$3:$D$3,0)),0)/IFERROR(INDEX(Data!$B$4:$D$31,MATCH("Total",Data!$A$4:$A$31,0),MATCH('VSbS-passenger'!B$1,Data!$B$3:$D$3,0)),1)</f>
        <v>1.0139019912244009E-2</v>
      </c>
      <c r="C10">
        <f>IFERROR(INDEX(Data!$B$4:$D$31,MATCH('VSbS-passenger'!$A10,Data!$A$4:$A$30,0),MATCH('VSbS-passenger'!C$1,Data!$B$3:$D$3,0)),0)/IFERROR(INDEX(Data!$B$4:$D$31,MATCH("Total",Data!$A$4:$A$31,0),MATCH('VSbS-passenger'!C$1,Data!$B$3:$D$3,0)),1)</f>
        <v>1.2668722846814579E-2</v>
      </c>
      <c r="D10">
        <f>IFERROR(INDEX(Data!$B$4:$D$31,MATCH('VSbS-passenger'!$A10,Data!$A$4:$A$30,0),MATCH('VSbS-passenger'!D$1,Data!$B$3:$D$3,0)),0)/IFERROR(INDEX(Data!$B$4:$D$31,MATCH("Total",Data!$A$4:$A$31,0),MATCH('VSbS-passenger'!D$1,Data!$B$3:$D$3,0)),1)</f>
        <v>0</v>
      </c>
      <c r="E10">
        <f>IFERROR(INDEX(Data!$B$4:$D$31,MATCH('VSbS-passenger'!$A10,Data!$A$4:$A$30,0),MATCH('VSbS-passenger'!E$1,Data!$B$3:$D$3,0)),0)/IFERROR(INDEX(Data!$B$4:$D$31,MATCH("Total",Data!$A$4:$A$31,0),MATCH('VSbS-passenger'!E$1,Data!$B$3:$D$3,0)),1)</f>
        <v>0</v>
      </c>
      <c r="F10">
        <f>IFERROR(INDEX(Data!$B$4:$D$31,MATCH('VSbS-passenger'!$A10,Data!$A$4:$A$30,0),MATCH('VSbS-passenger'!F$1,Data!$B$3:$D$3,0)),0)/IFERROR(INDEX(Data!$B$4:$D$31,MATCH("Total",Data!$A$4:$A$31,0),MATCH('VSbS-passenger'!F$1,Data!$B$3:$D$3,0)),1)</f>
        <v>0</v>
      </c>
      <c r="G10">
        <f>IFERROR(INDEX(Data!$B$4:$D$31,MATCH('VSbS-passenger'!$A10,Data!$A$4:$A$30,0),MATCH('VSbS-passenger'!G$1,Data!$B$3:$D$3,0)),0)/IFERROR(INDEX(Data!$B$4:$D$31,MATCH("Total",Data!$A$4:$A$31,0),MATCH('VSbS-passenger'!G$1,Data!$B$3:$D$3,0)),1)</f>
        <v>6.5053203725459457E-3</v>
      </c>
    </row>
    <row r="11" spans="1:7">
      <c r="A11" t="s">
        <v>30</v>
      </c>
      <c r="B11">
        <f>IFERROR(INDEX(Data!$B$4:$D$31,MATCH('VSbS-passenger'!$A11,Data!$A$4:$A$30,0),MATCH('VSbS-passenger'!B$1,Data!$B$3:$D$3,0)),0)/IFERROR(INDEX(Data!$B$4:$D$31,MATCH("Total",Data!$A$4:$A$31,0),MATCH('VSbS-passenger'!B$1,Data!$B$3:$D$3,0)),1)</f>
        <v>0.17080111342769211</v>
      </c>
      <c r="C11">
        <f>IFERROR(INDEX(Data!$B$4:$D$31,MATCH('VSbS-passenger'!$A11,Data!$A$4:$A$30,0),MATCH('VSbS-passenger'!C$1,Data!$B$3:$D$3,0)),0)/IFERROR(INDEX(Data!$B$4:$D$31,MATCH("Total",Data!$A$4:$A$31,0),MATCH('VSbS-passenger'!C$1,Data!$B$3:$D$3,0)),1)</f>
        <v>0.22740689151991511</v>
      </c>
      <c r="D11">
        <f>IFERROR(INDEX(Data!$B$4:$D$31,MATCH('VSbS-passenger'!$A11,Data!$A$4:$A$30,0),MATCH('VSbS-passenger'!D$1,Data!$B$3:$D$3,0)),0)/IFERROR(INDEX(Data!$B$4:$D$31,MATCH("Total",Data!$A$4:$A$31,0),MATCH('VSbS-passenger'!D$1,Data!$B$3:$D$3,0)),1)</f>
        <v>0</v>
      </c>
      <c r="E11">
        <f>IFERROR(INDEX(Data!$B$4:$D$31,MATCH('VSbS-passenger'!$A11,Data!$A$4:$A$30,0),MATCH('VSbS-passenger'!E$1,Data!$B$3:$D$3,0)),0)/IFERROR(INDEX(Data!$B$4:$D$31,MATCH("Total",Data!$A$4:$A$31,0),MATCH('VSbS-passenger'!E$1,Data!$B$3:$D$3,0)),1)</f>
        <v>0</v>
      </c>
      <c r="F11">
        <f>IFERROR(INDEX(Data!$B$4:$D$31,MATCH('VSbS-passenger'!$A11,Data!$A$4:$A$30,0),MATCH('VSbS-passenger'!F$1,Data!$B$3:$D$3,0)),0)/IFERROR(INDEX(Data!$B$4:$D$31,MATCH("Total",Data!$A$4:$A$31,0),MATCH('VSbS-passenger'!F$1,Data!$B$3:$D$3,0)),1)</f>
        <v>0</v>
      </c>
      <c r="G11">
        <f>IFERROR(INDEX(Data!$B$4:$D$31,MATCH('VSbS-passenger'!$A11,Data!$A$4:$A$30,0),MATCH('VSbS-passenger'!G$1,Data!$B$3:$D$3,0)),0)/IFERROR(INDEX(Data!$B$4:$D$31,MATCH("Total",Data!$A$4:$A$31,0),MATCH('VSbS-passenger'!G$1,Data!$B$3:$D$3,0)),1)</f>
        <v>0.22031570567488537</v>
      </c>
    </row>
    <row r="12" spans="1:7">
      <c r="A12" t="s">
        <v>25</v>
      </c>
      <c r="B12">
        <f>IFERROR(INDEX(Data!$B$4:$D$31,MATCH('VSbS-passenger'!$A12,Data!$A$4:$A$30,0),MATCH('VSbS-passenger'!B$1,Data!$B$3:$D$3,0)),0)/IFERROR(INDEX(Data!$B$4:$D$31,MATCH("Total",Data!$A$4:$A$31,0),MATCH('VSbS-passenger'!B$1,Data!$B$3:$D$3,0)),1)</f>
        <v>0.26995916532663361</v>
      </c>
      <c r="C12">
        <f>IFERROR(INDEX(Data!$B$4:$D$31,MATCH('VSbS-passenger'!$A12,Data!$A$4:$A$30,0),MATCH('VSbS-passenger'!C$1,Data!$B$3:$D$3,0)),0)/IFERROR(INDEX(Data!$B$4:$D$31,MATCH("Total",Data!$A$4:$A$31,0),MATCH('VSbS-passenger'!C$1,Data!$B$3:$D$3,0)),1)</f>
        <v>0.21470500447716645</v>
      </c>
      <c r="D12">
        <f>IFERROR(INDEX(Data!$B$4:$D$31,MATCH('VSbS-passenger'!$A12,Data!$A$4:$A$30,0),MATCH('VSbS-passenger'!D$1,Data!$B$3:$D$3,0)),0)/IFERROR(INDEX(Data!$B$4:$D$31,MATCH("Total",Data!$A$4:$A$31,0),MATCH('VSbS-passenger'!D$1,Data!$B$3:$D$3,0)),1)</f>
        <v>0</v>
      </c>
      <c r="E12">
        <f>IFERROR(INDEX(Data!$B$4:$D$31,MATCH('VSbS-passenger'!$A12,Data!$A$4:$A$30,0),MATCH('VSbS-passenger'!E$1,Data!$B$3:$D$3,0)),0)/IFERROR(INDEX(Data!$B$4:$D$31,MATCH("Total",Data!$A$4:$A$31,0),MATCH('VSbS-passenger'!E$1,Data!$B$3:$D$3,0)),1)</f>
        <v>0</v>
      </c>
      <c r="F12">
        <f>IFERROR(INDEX(Data!$B$4:$D$31,MATCH('VSbS-passenger'!$A12,Data!$A$4:$A$30,0),MATCH('VSbS-passenger'!F$1,Data!$B$3:$D$3,0)),0)/IFERROR(INDEX(Data!$B$4:$D$31,MATCH("Total",Data!$A$4:$A$31,0),MATCH('VSbS-passenger'!F$1,Data!$B$3:$D$3,0)),1)</f>
        <v>0</v>
      </c>
      <c r="G12">
        <f>IFERROR(INDEX(Data!$B$4:$D$31,MATCH('VSbS-passenger'!$A12,Data!$A$4:$A$30,0),MATCH('VSbS-passenger'!G$1,Data!$B$3:$D$3,0)),0)/IFERROR(INDEX(Data!$B$4:$D$31,MATCH("Total",Data!$A$4:$A$31,0),MATCH('VSbS-passenger'!G$1,Data!$B$3:$D$3,0)),1)</f>
        <v>0.14655717829089512</v>
      </c>
    </row>
    <row r="13" spans="1:7">
      <c r="A13" t="s">
        <v>31</v>
      </c>
      <c r="B13">
        <f>IFERROR(INDEX(Data!$B$4:$D$31,MATCH('VSbS-passenger'!$A13,Data!$A$4:$A$30,0),MATCH('VSbS-passenger'!B$1,Data!$B$3:$D$3,0)),0)/IFERROR(INDEX(Data!$B$4:$D$31,MATCH("Total",Data!$A$4:$A$31,0),MATCH('VSbS-passenger'!B$1,Data!$B$3:$D$3,0)),1)</f>
        <v>1.0389713076268684E-2</v>
      </c>
      <c r="C13">
        <f>IFERROR(INDEX(Data!$B$4:$D$31,MATCH('VSbS-passenger'!$A13,Data!$A$4:$A$30,0),MATCH('VSbS-passenger'!C$1,Data!$B$3:$D$3,0)),0)/IFERROR(INDEX(Data!$B$4:$D$31,MATCH("Total",Data!$A$4:$A$31,0),MATCH('VSbS-passenger'!C$1,Data!$B$3:$D$3,0)),1)</f>
        <v>1.5056544954067589E-2</v>
      </c>
      <c r="D13">
        <f>IFERROR(INDEX(Data!$B$4:$D$31,MATCH('VSbS-passenger'!$A13,Data!$A$4:$A$30,0),MATCH('VSbS-passenger'!D$1,Data!$B$3:$D$3,0)),0)/IFERROR(INDEX(Data!$B$4:$D$31,MATCH("Total",Data!$A$4:$A$31,0),MATCH('VSbS-passenger'!D$1,Data!$B$3:$D$3,0)),1)</f>
        <v>0</v>
      </c>
      <c r="E13">
        <f>IFERROR(INDEX(Data!$B$4:$D$31,MATCH('VSbS-passenger'!$A13,Data!$A$4:$A$30,0),MATCH('VSbS-passenger'!E$1,Data!$B$3:$D$3,0)),0)/IFERROR(INDEX(Data!$B$4:$D$31,MATCH("Total",Data!$A$4:$A$31,0),MATCH('VSbS-passenger'!E$1,Data!$B$3:$D$3,0)),1)</f>
        <v>0</v>
      </c>
      <c r="F13">
        <f>IFERROR(INDEX(Data!$B$4:$D$31,MATCH('VSbS-passenger'!$A13,Data!$A$4:$A$30,0),MATCH('VSbS-passenger'!F$1,Data!$B$3:$D$3,0)),0)/IFERROR(INDEX(Data!$B$4:$D$31,MATCH("Total",Data!$A$4:$A$31,0),MATCH('VSbS-passenger'!F$1,Data!$B$3:$D$3,0)),1)</f>
        <v>0</v>
      </c>
      <c r="G13">
        <f>IFERROR(INDEX(Data!$B$4:$D$31,MATCH('VSbS-passenger'!$A13,Data!$A$4:$A$30,0),MATCH('VSbS-passenger'!G$1,Data!$B$3:$D$3,0)),0)/IFERROR(INDEX(Data!$B$4:$D$31,MATCH("Total",Data!$A$4:$A$31,0),MATCH('VSbS-passenger'!G$1,Data!$B$3:$D$3,0)),1)</f>
        <v>3.0190673347690631E-2</v>
      </c>
    </row>
    <row r="14" spans="1:7">
      <c r="A14" t="s">
        <v>32</v>
      </c>
      <c r="B14">
        <f>IFERROR(INDEX(Data!$B$4:$D$31,MATCH('VSbS-passenger'!$A14,Data!$A$4:$A$30,0),MATCH('VSbS-passenger'!B$1,Data!$B$3:$D$3,0)),0)/IFERROR(INDEX(Data!$B$4:$D$31,MATCH("Total",Data!$A$4:$A$31,0),MATCH('VSbS-passenger'!B$1,Data!$B$3:$D$3,0)),1)</f>
        <v>1.2552160393383388E-2</v>
      </c>
      <c r="C14">
        <f>IFERROR(INDEX(Data!$B$4:$D$31,MATCH('VSbS-passenger'!$A14,Data!$A$4:$A$30,0),MATCH('VSbS-passenger'!C$1,Data!$B$3:$D$3,0)),0)/IFERROR(INDEX(Data!$B$4:$D$31,MATCH("Total",Data!$A$4:$A$31,0),MATCH('VSbS-passenger'!C$1,Data!$B$3:$D$3,0)),1)</f>
        <v>3.3495837893410277E-2</v>
      </c>
      <c r="D14">
        <f>IFERROR(INDEX(Data!$B$4:$D$31,MATCH('VSbS-passenger'!$A14,Data!$A$4:$A$30,0),MATCH('VSbS-passenger'!D$1,Data!$B$3:$D$3,0)),0)/IFERROR(INDEX(Data!$B$4:$D$31,MATCH("Total",Data!$A$4:$A$31,0),MATCH('VSbS-passenger'!D$1,Data!$B$3:$D$3,0)),1)</f>
        <v>0</v>
      </c>
      <c r="E14">
        <f>IFERROR(INDEX(Data!$B$4:$D$31,MATCH('VSbS-passenger'!$A14,Data!$A$4:$A$30,0),MATCH('VSbS-passenger'!E$1,Data!$B$3:$D$3,0)),0)/IFERROR(INDEX(Data!$B$4:$D$31,MATCH("Total",Data!$A$4:$A$31,0),MATCH('VSbS-passenger'!E$1,Data!$B$3:$D$3,0)),1)</f>
        <v>0</v>
      </c>
      <c r="F14">
        <f>IFERROR(INDEX(Data!$B$4:$D$31,MATCH('VSbS-passenger'!$A14,Data!$A$4:$A$30,0),MATCH('VSbS-passenger'!F$1,Data!$B$3:$D$3,0)),0)/IFERROR(INDEX(Data!$B$4:$D$31,MATCH("Total",Data!$A$4:$A$31,0),MATCH('VSbS-passenger'!F$1,Data!$B$3:$D$3,0)),1)</f>
        <v>0</v>
      </c>
      <c r="G14">
        <f>IFERROR(INDEX(Data!$B$4:$D$31,MATCH('VSbS-passenger'!$A14,Data!$A$4:$A$30,0),MATCH('VSbS-passenger'!G$1,Data!$B$3:$D$3,0)),0)/IFERROR(INDEX(Data!$B$4:$D$31,MATCH("Total",Data!$A$4:$A$31,0),MATCH('VSbS-passenger'!G$1,Data!$B$3:$D$3,0)),1)</f>
        <v>3.1087168959542839E-3</v>
      </c>
    </row>
    <row r="15" spans="1:7">
      <c r="A15" t="s">
        <v>43</v>
      </c>
      <c r="B15">
        <f>IFERROR(INDEX(Data!$B$4:$D$31,MATCH('VSbS-passenger'!$A15,Data!$A$4:$A$30,0),MATCH('VSbS-passenger'!B$1,Data!$B$3:$D$3,0)),0)/IFERROR(INDEX(Data!$B$4:$D$31,MATCH("Total",Data!$A$4:$A$31,0),MATCH('VSbS-passenger'!B$1,Data!$B$3:$D$3,0)),1)</f>
        <v>1.0776099706488238E-2</v>
      </c>
      <c r="C15">
        <f>IFERROR(INDEX(Data!$B$4:$D$31,MATCH('VSbS-passenger'!$A15,Data!$A$4:$A$30,0),MATCH('VSbS-passenger'!C$1,Data!$B$3:$D$3,0)),0)/IFERROR(INDEX(Data!$B$4:$D$31,MATCH("Total",Data!$A$4:$A$31,0),MATCH('VSbS-passenger'!C$1,Data!$B$3:$D$3,0)),1)</f>
        <v>1.4724902994726893E-2</v>
      </c>
      <c r="D15">
        <f>IFERROR(INDEX(Data!$B$4:$D$31,MATCH('VSbS-passenger'!$A15,Data!$A$4:$A$30,0),MATCH('VSbS-passenger'!D$1,Data!$B$3:$D$3,0)),0)/IFERROR(INDEX(Data!$B$4:$D$31,MATCH("Total",Data!$A$4:$A$31,0),MATCH('VSbS-passenger'!D$1,Data!$B$3:$D$3,0)),1)</f>
        <v>0</v>
      </c>
      <c r="E15">
        <f>IFERROR(INDEX(Data!$B$4:$D$31,MATCH('VSbS-passenger'!$A15,Data!$A$4:$A$30,0),MATCH('VSbS-passenger'!E$1,Data!$B$3:$D$3,0)),0)/IFERROR(INDEX(Data!$B$4:$D$31,MATCH("Total",Data!$A$4:$A$31,0),MATCH('VSbS-passenger'!E$1,Data!$B$3:$D$3,0)),1)</f>
        <v>0</v>
      </c>
      <c r="F15">
        <f>IFERROR(INDEX(Data!$B$4:$D$31,MATCH('VSbS-passenger'!$A15,Data!$A$4:$A$30,0),MATCH('VSbS-passenger'!F$1,Data!$B$3:$D$3,0)),0)/IFERROR(INDEX(Data!$B$4:$D$31,MATCH("Total",Data!$A$4:$A$31,0),MATCH('VSbS-passenger'!F$1,Data!$B$3:$D$3,0)),1)</f>
        <v>0</v>
      </c>
      <c r="G15">
        <f>IFERROR(INDEX(Data!$B$4:$D$31,MATCH('VSbS-passenger'!$A15,Data!$A$4:$A$30,0),MATCH('VSbS-passenger'!G$1,Data!$B$3:$D$3,0)),0)/IFERROR(INDEX(Data!$B$4:$D$31,MATCH("Total",Data!$A$4:$A$31,0),MATCH('VSbS-passenger'!G$1,Data!$B$3:$D$3,0)),1)</f>
        <v>1.4821958965972157E-3</v>
      </c>
    </row>
    <row r="16" spans="1:7">
      <c r="A16" t="s">
        <v>33</v>
      </c>
      <c r="B16">
        <f>IFERROR(INDEX(Data!$B$4:$D$31,MATCH('VSbS-passenger'!$A16,Data!$A$4:$A$30,0),MATCH('VSbS-passenger'!B$1,Data!$B$3:$D$3,0)),0)/IFERROR(INDEX(Data!$B$4:$D$31,MATCH("Total",Data!$A$4:$A$31,0),MATCH('VSbS-passenger'!B$1,Data!$B$3:$D$3,0)),1)</f>
        <v>0.15010209440497127</v>
      </c>
      <c r="C16">
        <f>IFERROR(INDEX(Data!$B$4:$D$31,MATCH('VSbS-passenger'!$A16,Data!$A$4:$A$30,0),MATCH('VSbS-passenger'!C$1,Data!$B$3:$D$3,0)),0)/IFERROR(INDEX(Data!$B$4:$D$31,MATCH("Total",Data!$A$4:$A$31,0),MATCH('VSbS-passenger'!C$1,Data!$B$3:$D$3,0)),1)</f>
        <v>0.11590886478957317</v>
      </c>
      <c r="D16">
        <f>IFERROR(INDEX(Data!$B$4:$D$31,MATCH('VSbS-passenger'!$A16,Data!$A$4:$A$30,0),MATCH('VSbS-passenger'!D$1,Data!$B$3:$D$3,0)),0)/IFERROR(INDEX(Data!$B$4:$D$31,MATCH("Total",Data!$A$4:$A$31,0),MATCH('VSbS-passenger'!D$1,Data!$B$3:$D$3,0)),1)</f>
        <v>0</v>
      </c>
      <c r="E16">
        <f>IFERROR(INDEX(Data!$B$4:$D$31,MATCH('VSbS-passenger'!$A16,Data!$A$4:$A$30,0),MATCH('VSbS-passenger'!E$1,Data!$B$3:$D$3,0)),0)/IFERROR(INDEX(Data!$B$4:$D$31,MATCH("Total",Data!$A$4:$A$31,0),MATCH('VSbS-passenger'!E$1,Data!$B$3:$D$3,0)),1)</f>
        <v>0</v>
      </c>
      <c r="F16">
        <f>IFERROR(INDEX(Data!$B$4:$D$31,MATCH('VSbS-passenger'!$A16,Data!$A$4:$A$30,0),MATCH('VSbS-passenger'!F$1,Data!$B$3:$D$3,0)),0)/IFERROR(INDEX(Data!$B$4:$D$31,MATCH("Total",Data!$A$4:$A$31,0),MATCH('VSbS-passenger'!F$1,Data!$B$3:$D$3,0)),1)</f>
        <v>0</v>
      </c>
      <c r="G16">
        <f>IFERROR(INDEX(Data!$B$4:$D$31,MATCH('VSbS-passenger'!$A16,Data!$A$4:$A$30,0),MATCH('VSbS-passenger'!G$1,Data!$B$3:$D$3,0)),0)/IFERROR(INDEX(Data!$B$4:$D$31,MATCH("Total",Data!$A$4:$A$31,0),MATCH('VSbS-passenger'!G$1,Data!$B$3:$D$3,0)),1)</f>
        <v>0.19307873337203657</v>
      </c>
    </row>
    <row r="17" spans="1:7">
      <c r="A17" t="s">
        <v>36</v>
      </c>
      <c r="B17">
        <f>IFERROR(INDEX(Data!$B$4:$D$31,MATCH('VSbS-passenger'!$A17,Data!$A$4:$A$30,0),MATCH('VSbS-passenger'!B$1,Data!$B$3:$D$3,0)),0)/IFERROR(INDEX(Data!$B$4:$D$31,MATCH("Total",Data!$A$4:$A$31,0),MATCH('VSbS-passenger'!B$1,Data!$B$3:$D$3,0)),1)</f>
        <v>1.4767732011375602E-3</v>
      </c>
      <c r="C17">
        <f>IFERROR(INDEX(Data!$B$4:$D$31,MATCH('VSbS-passenger'!$A17,Data!$A$4:$A$30,0),MATCH('VSbS-passenger'!C$1,Data!$B$3:$D$3,0)),0)/IFERROR(INDEX(Data!$B$4:$D$31,MATCH("Total",Data!$A$4:$A$31,0),MATCH('VSbS-passenger'!C$1,Data!$B$3:$D$3,0)),1)</f>
        <v>6.9313169502205419E-3</v>
      </c>
      <c r="D17">
        <f>IFERROR(INDEX(Data!$B$4:$D$31,MATCH('VSbS-passenger'!$A17,Data!$A$4:$A$30,0),MATCH('VSbS-passenger'!D$1,Data!$B$3:$D$3,0)),0)/IFERROR(INDEX(Data!$B$4:$D$31,MATCH("Total",Data!$A$4:$A$31,0),MATCH('VSbS-passenger'!D$1,Data!$B$3:$D$3,0)),1)</f>
        <v>0</v>
      </c>
      <c r="E17">
        <f>IFERROR(INDEX(Data!$B$4:$D$31,MATCH('VSbS-passenger'!$A17,Data!$A$4:$A$30,0),MATCH('VSbS-passenger'!E$1,Data!$B$3:$D$3,0)),0)/IFERROR(INDEX(Data!$B$4:$D$31,MATCH("Total",Data!$A$4:$A$31,0),MATCH('VSbS-passenger'!E$1,Data!$B$3:$D$3,0)),1)</f>
        <v>0</v>
      </c>
      <c r="F17">
        <f>IFERROR(INDEX(Data!$B$4:$D$31,MATCH('VSbS-passenger'!$A17,Data!$A$4:$A$30,0),MATCH('VSbS-passenger'!F$1,Data!$B$3:$D$3,0)),0)/IFERROR(INDEX(Data!$B$4:$D$31,MATCH("Total",Data!$A$4:$A$31,0),MATCH('VSbS-passenger'!F$1,Data!$B$3:$D$3,0)),1)</f>
        <v>0</v>
      </c>
      <c r="G17">
        <f>IFERROR(INDEX(Data!$B$4:$D$31,MATCH('VSbS-passenger'!$A17,Data!$A$4:$A$30,0),MATCH('VSbS-passenger'!G$1,Data!$B$3:$D$3,0)),0)/IFERROR(INDEX(Data!$B$4:$D$31,MATCH("Total",Data!$A$4:$A$31,0),MATCH('VSbS-passenger'!G$1,Data!$B$3:$D$3,0)),1)</f>
        <v>1.3829246618946717E-3</v>
      </c>
    </row>
    <row r="18" spans="1:7">
      <c r="A18" t="s">
        <v>34</v>
      </c>
      <c r="B18">
        <f>IFERROR(INDEX(Data!$B$4:$D$31,MATCH('VSbS-passenger'!$A18,Data!$A$4:$A$30,0),MATCH('VSbS-passenger'!B$1,Data!$B$3:$D$3,0)),0)/IFERROR(INDEX(Data!$B$4:$D$31,MATCH("Total",Data!$A$4:$A$31,0),MATCH('VSbS-passenger'!B$1,Data!$B$3:$D$3,0)),1)</f>
        <v>3.2297721760238705E-3</v>
      </c>
      <c r="C18">
        <f>IFERROR(INDEX(Data!$B$4:$D$31,MATCH('VSbS-passenger'!$A18,Data!$A$4:$A$30,0),MATCH('VSbS-passenger'!C$1,Data!$B$3:$D$3,0)),0)/IFERROR(INDEX(Data!$B$4:$D$31,MATCH("Total",Data!$A$4:$A$31,0),MATCH('VSbS-passenger'!C$1,Data!$B$3:$D$3,0)),1)</f>
        <v>4.5434948429675321E-3</v>
      </c>
      <c r="D18">
        <f>IFERROR(INDEX(Data!$B$4:$D$31,MATCH('VSbS-passenger'!$A18,Data!$A$4:$A$30,0),MATCH('VSbS-passenger'!D$1,Data!$B$3:$D$3,0)),0)/IFERROR(INDEX(Data!$B$4:$D$31,MATCH("Total",Data!$A$4:$A$31,0),MATCH('VSbS-passenger'!D$1,Data!$B$3:$D$3,0)),1)</f>
        <v>0</v>
      </c>
      <c r="E18">
        <f>IFERROR(INDEX(Data!$B$4:$D$31,MATCH('VSbS-passenger'!$A18,Data!$A$4:$A$30,0),MATCH('VSbS-passenger'!E$1,Data!$B$3:$D$3,0)),0)/IFERROR(INDEX(Data!$B$4:$D$31,MATCH("Total",Data!$A$4:$A$31,0),MATCH('VSbS-passenger'!E$1,Data!$B$3:$D$3,0)),1)</f>
        <v>0</v>
      </c>
      <c r="F18">
        <f>IFERROR(INDEX(Data!$B$4:$D$31,MATCH('VSbS-passenger'!$A18,Data!$A$4:$A$30,0),MATCH('VSbS-passenger'!F$1,Data!$B$3:$D$3,0)),0)/IFERROR(INDEX(Data!$B$4:$D$31,MATCH("Total",Data!$A$4:$A$31,0),MATCH('VSbS-passenger'!F$1,Data!$B$3:$D$3,0)),1)</f>
        <v>0</v>
      </c>
      <c r="G18">
        <f>IFERROR(INDEX(Data!$B$4:$D$31,MATCH('VSbS-passenger'!$A18,Data!$A$4:$A$30,0),MATCH('VSbS-passenger'!G$1,Data!$B$3:$D$3,0)),0)/IFERROR(INDEX(Data!$B$4:$D$31,MATCH("Total",Data!$A$4:$A$31,0),MATCH('VSbS-passenger'!G$1,Data!$B$3:$D$3,0)),1)</f>
        <v>6.7733527062428149E-4</v>
      </c>
    </row>
    <row r="19" spans="1:7">
      <c r="A19" t="s">
        <v>35</v>
      </c>
      <c r="B19">
        <f>IFERROR(INDEX(Data!$B$4:$D$31,MATCH('VSbS-passenger'!$A19,Data!$A$4:$A$30,0),MATCH('VSbS-passenger'!B$1,Data!$B$3:$D$3,0)),0)/IFERROR(INDEX(Data!$B$4:$D$31,MATCH("Total",Data!$A$4:$A$31,0),MATCH('VSbS-passenger'!B$1,Data!$B$3:$D$3,0)),1)</f>
        <v>4.5682780591798531E-3</v>
      </c>
      <c r="C19">
        <f>IFERROR(INDEX(Data!$B$4:$D$31,MATCH('VSbS-passenger'!$A19,Data!$A$4:$A$30,0),MATCH('VSbS-passenger'!C$1,Data!$B$3:$D$3,0)),0)/IFERROR(INDEX(Data!$B$4:$D$31,MATCH("Total",Data!$A$4:$A$31,0),MATCH('VSbS-passenger'!C$1,Data!$B$3:$D$3,0)),1)</f>
        <v>5.5384207209896192E-3</v>
      </c>
      <c r="D19">
        <f>IFERROR(INDEX(Data!$B$4:$D$31,MATCH('VSbS-passenger'!$A19,Data!$A$4:$A$30,0),MATCH('VSbS-passenger'!D$1,Data!$B$3:$D$3,0)),0)/IFERROR(INDEX(Data!$B$4:$D$31,MATCH("Total",Data!$A$4:$A$31,0),MATCH('VSbS-passenger'!D$1,Data!$B$3:$D$3,0)),1)</f>
        <v>0</v>
      </c>
      <c r="E19">
        <f>IFERROR(INDEX(Data!$B$4:$D$31,MATCH('VSbS-passenger'!$A19,Data!$A$4:$A$30,0),MATCH('VSbS-passenger'!E$1,Data!$B$3:$D$3,0)),0)/IFERROR(INDEX(Data!$B$4:$D$31,MATCH("Total",Data!$A$4:$A$31,0),MATCH('VSbS-passenger'!E$1,Data!$B$3:$D$3,0)),1)</f>
        <v>0</v>
      </c>
      <c r="F19">
        <f>IFERROR(INDEX(Data!$B$4:$D$31,MATCH('VSbS-passenger'!$A19,Data!$A$4:$A$30,0),MATCH('VSbS-passenger'!F$1,Data!$B$3:$D$3,0)),0)/IFERROR(INDEX(Data!$B$4:$D$31,MATCH("Total",Data!$A$4:$A$31,0),MATCH('VSbS-passenger'!F$1,Data!$B$3:$D$3,0)),1)</f>
        <v>0</v>
      </c>
      <c r="G19">
        <f>IFERROR(INDEX(Data!$B$4:$D$31,MATCH('VSbS-passenger'!$A19,Data!$A$4:$A$30,0),MATCH('VSbS-passenger'!G$1,Data!$B$3:$D$3,0)),0)/IFERROR(INDEX(Data!$B$4:$D$31,MATCH("Total",Data!$A$4:$A$31,0),MATCH('VSbS-passenger'!G$1,Data!$B$3:$D$3,0)),1)</f>
        <v>1.8998987072302281E-3</v>
      </c>
    </row>
    <row r="20" spans="1:7">
      <c r="A20" t="s">
        <v>47</v>
      </c>
      <c r="B20">
        <f>IFERROR(INDEX(Data!$B$4:$D$31,MATCH('VSbS-passenger'!$A20,Data!$A$4:$A$30,0),MATCH('VSbS-passenger'!B$1,Data!$B$3:$D$3,0)),0)/IFERROR(INDEX(Data!$B$4:$D$31,MATCH("Total",Data!$A$4:$A$31,0),MATCH('VSbS-passenger'!B$1,Data!$B$3:$D$3,0)),1)</f>
        <v>1.325739578293946E-3</v>
      </c>
      <c r="C20">
        <f>IFERROR(INDEX(Data!$B$4:$D$31,MATCH('VSbS-passenger'!$A20,Data!$A$4:$A$30,0),MATCH('VSbS-passenger'!C$1,Data!$B$3:$D$3,0)),0)/IFERROR(INDEX(Data!$B$4:$D$31,MATCH("Total",Data!$A$4:$A$31,0),MATCH('VSbS-passenger'!C$1,Data!$B$3:$D$3,0)),1)</f>
        <v>7.0308095380227503E-3</v>
      </c>
      <c r="D20">
        <f>IFERROR(INDEX(Data!$B$4:$D$31,MATCH('VSbS-passenger'!$A20,Data!$A$4:$A$30,0),MATCH('VSbS-passenger'!D$1,Data!$B$3:$D$3,0)),0)/IFERROR(INDEX(Data!$B$4:$D$31,MATCH("Total",Data!$A$4:$A$31,0),MATCH('VSbS-passenger'!D$1,Data!$B$3:$D$3,0)),1)</f>
        <v>0</v>
      </c>
      <c r="E20">
        <f>IFERROR(INDEX(Data!$B$4:$D$31,MATCH('VSbS-passenger'!$A20,Data!$A$4:$A$30,0),MATCH('VSbS-passenger'!E$1,Data!$B$3:$D$3,0)),0)/IFERROR(INDEX(Data!$B$4:$D$31,MATCH("Total",Data!$A$4:$A$31,0),MATCH('VSbS-passenger'!E$1,Data!$B$3:$D$3,0)),1)</f>
        <v>0</v>
      </c>
      <c r="F20">
        <f>IFERROR(INDEX(Data!$B$4:$D$31,MATCH('VSbS-passenger'!$A20,Data!$A$4:$A$30,0),MATCH('VSbS-passenger'!F$1,Data!$B$3:$D$3,0)),0)/IFERROR(INDEX(Data!$B$4:$D$31,MATCH("Total",Data!$A$4:$A$31,0),MATCH('VSbS-passenger'!F$1,Data!$B$3:$D$3,0)),1)</f>
        <v>0</v>
      </c>
      <c r="G20">
        <f>IFERROR(INDEX(Data!$B$4:$D$31,MATCH('VSbS-passenger'!$A20,Data!$A$4:$A$30,0),MATCH('VSbS-passenger'!G$1,Data!$B$3:$D$3,0)),0)/IFERROR(INDEX(Data!$B$4:$D$31,MATCH("Total",Data!$A$4:$A$31,0),MATCH('VSbS-passenger'!G$1,Data!$B$3:$D$3,0)),1)</f>
        <v>3.5065654596467873E-3</v>
      </c>
    </row>
    <row r="21" spans="1:7">
      <c r="A21" t="s">
        <v>44</v>
      </c>
      <c r="B21">
        <f>IFERROR(INDEX(Data!$B$4:$D$31,MATCH('VSbS-passenger'!$A21,Data!$A$4:$A$30,0),MATCH('VSbS-passenger'!B$1,Data!$B$3:$D$3,0)),0)/IFERROR(INDEX(Data!$B$4:$D$31,MATCH("Total",Data!$A$4:$A$31,0),MATCH('VSbS-passenger'!B$1,Data!$B$3:$D$3,0)),1)</f>
        <v>3.3236765846098693E-2</v>
      </c>
      <c r="C21">
        <f>IFERROR(INDEX(Data!$B$4:$D$31,MATCH('VSbS-passenger'!$A21,Data!$A$4:$A$30,0),MATCH('VSbS-passenger'!C$1,Data!$B$3:$D$3,0)),0)/IFERROR(INDEX(Data!$B$4:$D$31,MATCH("Total",Data!$A$4:$A$31,0),MATCH('VSbS-passenger'!C$1,Data!$B$3:$D$3,0)),1)</f>
        <v>1.1209498225715517E-2</v>
      </c>
      <c r="D21">
        <f>IFERROR(INDEX(Data!$B$4:$D$31,MATCH('VSbS-passenger'!$A21,Data!$A$4:$A$30,0),MATCH('VSbS-passenger'!D$1,Data!$B$3:$D$3,0)),0)/IFERROR(INDEX(Data!$B$4:$D$31,MATCH("Total",Data!$A$4:$A$31,0),MATCH('VSbS-passenger'!D$1,Data!$B$3:$D$3,0)),1)</f>
        <v>0</v>
      </c>
      <c r="E21">
        <f>IFERROR(INDEX(Data!$B$4:$D$31,MATCH('VSbS-passenger'!$A21,Data!$A$4:$A$30,0),MATCH('VSbS-passenger'!E$1,Data!$B$3:$D$3,0)),0)/IFERROR(INDEX(Data!$B$4:$D$31,MATCH("Total",Data!$A$4:$A$31,0),MATCH('VSbS-passenger'!E$1,Data!$B$3:$D$3,0)),1)</f>
        <v>0</v>
      </c>
      <c r="F21">
        <f>IFERROR(INDEX(Data!$B$4:$D$31,MATCH('VSbS-passenger'!$A21,Data!$A$4:$A$30,0),MATCH('VSbS-passenger'!F$1,Data!$B$3:$D$3,0)),0)/IFERROR(INDEX(Data!$B$4:$D$31,MATCH("Total",Data!$A$4:$A$31,0),MATCH('VSbS-passenger'!F$1,Data!$B$3:$D$3,0)),1)</f>
        <v>0</v>
      </c>
      <c r="G21">
        <f>IFERROR(INDEX(Data!$B$4:$D$31,MATCH('VSbS-passenger'!$A21,Data!$A$4:$A$30,0),MATCH('VSbS-passenger'!G$1,Data!$B$3:$D$3,0)),0)/IFERROR(INDEX(Data!$B$4:$D$31,MATCH("Total",Data!$A$4:$A$31,0),MATCH('VSbS-passenger'!G$1,Data!$B$3:$D$3,0)),1)</f>
        <v>5.8583773722382888E-2</v>
      </c>
    </row>
    <row r="22" spans="1:7">
      <c r="A22" t="s">
        <v>37</v>
      </c>
      <c r="B22">
        <f>IFERROR(INDEX(Data!$B$4:$D$31,MATCH('VSbS-passenger'!$A22,Data!$A$4:$A$30,0),MATCH('VSbS-passenger'!B$1,Data!$B$3:$D$3,0)),0)/IFERROR(INDEX(Data!$B$4:$D$31,MATCH("Total",Data!$A$4:$A$31,0),MATCH('VSbS-passenger'!B$1,Data!$B$3:$D$3,0)),1)</f>
        <v>4.5984127158985484E-2</v>
      </c>
      <c r="C22">
        <f>IFERROR(INDEX(Data!$B$4:$D$31,MATCH('VSbS-passenger'!$A22,Data!$A$4:$A$30,0),MATCH('VSbS-passenger'!C$1,Data!$B$3:$D$3,0)),0)/IFERROR(INDEX(Data!$B$4:$D$31,MATCH("Total",Data!$A$4:$A$31,0),MATCH('VSbS-passenger'!C$1,Data!$B$3:$D$3,0)),1)</f>
        <v>4.4970649686598349E-2</v>
      </c>
      <c r="D22">
        <f>IFERROR(INDEX(Data!$B$4:$D$31,MATCH('VSbS-passenger'!$A22,Data!$A$4:$A$30,0),MATCH('VSbS-passenger'!D$1,Data!$B$3:$D$3,0)),0)/IFERROR(INDEX(Data!$B$4:$D$31,MATCH("Total",Data!$A$4:$A$31,0),MATCH('VSbS-passenger'!D$1,Data!$B$3:$D$3,0)),1)</f>
        <v>0</v>
      </c>
      <c r="E22">
        <f>IFERROR(INDEX(Data!$B$4:$D$31,MATCH('VSbS-passenger'!$A22,Data!$A$4:$A$30,0),MATCH('VSbS-passenger'!E$1,Data!$B$3:$D$3,0)),0)/IFERROR(INDEX(Data!$B$4:$D$31,MATCH("Total",Data!$A$4:$A$31,0),MATCH('VSbS-passenger'!E$1,Data!$B$3:$D$3,0)),1)</f>
        <v>0</v>
      </c>
      <c r="F22">
        <f>IFERROR(INDEX(Data!$B$4:$D$31,MATCH('VSbS-passenger'!$A22,Data!$A$4:$A$30,0),MATCH('VSbS-passenger'!F$1,Data!$B$3:$D$3,0)),0)/IFERROR(INDEX(Data!$B$4:$D$31,MATCH("Total",Data!$A$4:$A$31,0),MATCH('VSbS-passenger'!F$1,Data!$B$3:$D$3,0)),1)</f>
        <v>0</v>
      </c>
      <c r="G22">
        <f>IFERROR(INDEX(Data!$B$4:$D$31,MATCH('VSbS-passenger'!$A22,Data!$A$4:$A$30,0),MATCH('VSbS-passenger'!G$1,Data!$B$3:$D$3,0)),0)/IFERROR(INDEX(Data!$B$4:$D$31,MATCH("Total",Data!$A$4:$A$31,0),MATCH('VSbS-passenger'!G$1,Data!$B$3:$D$3,0)),1)</f>
        <v>2.922086974713501E-2</v>
      </c>
    </row>
    <row r="23" spans="1:7">
      <c r="A23" t="s">
        <v>38</v>
      </c>
      <c r="B23">
        <f>IFERROR(INDEX(Data!$B$4:$D$31,MATCH('VSbS-passenger'!$A23,Data!$A$4:$A$30,0),MATCH('VSbS-passenger'!B$1,Data!$B$3:$D$3,0)),0)/IFERROR(INDEX(Data!$B$4:$D$31,MATCH("Total",Data!$A$4:$A$31,0),MATCH('VSbS-passenger'!B$1,Data!$B$3:$D$3,0)),1)</f>
        <v>1.5096876177858924E-2</v>
      </c>
      <c r="C23">
        <f>IFERROR(INDEX(Data!$B$4:$D$31,MATCH('VSbS-passenger'!$A23,Data!$A$4:$A$30,0),MATCH('VSbS-passenger'!C$1,Data!$B$3:$D$3,0)),0)/IFERROR(INDEX(Data!$B$4:$D$31,MATCH("Total",Data!$A$4:$A$31,0),MATCH('VSbS-passenger'!C$1,Data!$B$3:$D$3,0)),1)</f>
        <v>1.9434218817364773E-2</v>
      </c>
      <c r="D23">
        <f>IFERROR(INDEX(Data!$B$4:$D$31,MATCH('VSbS-passenger'!$A23,Data!$A$4:$A$30,0),MATCH('VSbS-passenger'!D$1,Data!$B$3:$D$3,0)),0)/IFERROR(INDEX(Data!$B$4:$D$31,MATCH("Total",Data!$A$4:$A$31,0),MATCH('VSbS-passenger'!D$1,Data!$B$3:$D$3,0)),1)</f>
        <v>0</v>
      </c>
      <c r="E23">
        <f>IFERROR(INDEX(Data!$B$4:$D$31,MATCH('VSbS-passenger'!$A23,Data!$A$4:$A$30,0),MATCH('VSbS-passenger'!E$1,Data!$B$3:$D$3,0)),0)/IFERROR(INDEX(Data!$B$4:$D$31,MATCH("Total",Data!$A$4:$A$31,0),MATCH('VSbS-passenger'!E$1,Data!$B$3:$D$3,0)),1)</f>
        <v>0</v>
      </c>
      <c r="F23">
        <f>IFERROR(INDEX(Data!$B$4:$D$31,MATCH('VSbS-passenger'!$A23,Data!$A$4:$A$30,0),MATCH('VSbS-passenger'!F$1,Data!$B$3:$D$3,0)),0)/IFERROR(INDEX(Data!$B$4:$D$31,MATCH("Total",Data!$A$4:$A$31,0),MATCH('VSbS-passenger'!F$1,Data!$B$3:$D$3,0)),1)</f>
        <v>0</v>
      </c>
      <c r="G23">
        <f>IFERROR(INDEX(Data!$B$4:$D$31,MATCH('VSbS-passenger'!$A23,Data!$A$4:$A$30,0),MATCH('VSbS-passenger'!G$1,Data!$B$3:$D$3,0)),0)/IFERROR(INDEX(Data!$B$4:$D$31,MATCH("Total",Data!$A$4:$A$31,0),MATCH('VSbS-passenger'!G$1,Data!$B$3:$D$3,0)),1)</f>
        <v>2.4492504475764603E-2</v>
      </c>
    </row>
    <row r="24" spans="1:7">
      <c r="A24" t="s">
        <v>39</v>
      </c>
      <c r="B24">
        <f>IFERROR(INDEX(Data!$B$4:$D$31,MATCH('VSbS-passenger'!$A24,Data!$A$4:$A$30,0),MATCH('VSbS-passenger'!B$1,Data!$B$3:$D$3,0)),0)/IFERROR(INDEX(Data!$B$4:$D$31,MATCH("Total",Data!$A$4:$A$31,0),MATCH('VSbS-passenger'!B$1,Data!$B$3:$D$3,0)),1)</f>
        <v>1.2478857094498145E-2</v>
      </c>
      <c r="C24">
        <f>IFERROR(INDEX(Data!$B$4:$D$31,MATCH('VSbS-passenger'!$A24,Data!$A$4:$A$30,0),MATCH('VSbS-passenger'!C$1,Data!$B$3:$D$3,0)),0)/IFERROR(INDEX(Data!$B$4:$D$31,MATCH("Total",Data!$A$4:$A$31,0),MATCH('VSbS-passenger'!C$1,Data!$B$3:$D$3,0)),1)</f>
        <v>2.3712400092859749E-2</v>
      </c>
      <c r="D24">
        <f>IFERROR(INDEX(Data!$B$4:$D$31,MATCH('VSbS-passenger'!$A24,Data!$A$4:$A$30,0),MATCH('VSbS-passenger'!D$1,Data!$B$3:$D$3,0)),0)/IFERROR(INDEX(Data!$B$4:$D$31,MATCH("Total",Data!$A$4:$A$31,0),MATCH('VSbS-passenger'!D$1,Data!$B$3:$D$3,0)),1)</f>
        <v>0</v>
      </c>
      <c r="E24">
        <f>IFERROR(INDEX(Data!$B$4:$D$31,MATCH('VSbS-passenger'!$A24,Data!$A$4:$A$30,0),MATCH('VSbS-passenger'!E$1,Data!$B$3:$D$3,0)),0)/IFERROR(INDEX(Data!$B$4:$D$31,MATCH("Total",Data!$A$4:$A$31,0),MATCH('VSbS-passenger'!E$1,Data!$B$3:$D$3,0)),1)</f>
        <v>0</v>
      </c>
      <c r="F24">
        <f>IFERROR(INDEX(Data!$B$4:$D$31,MATCH('VSbS-passenger'!$A24,Data!$A$4:$A$30,0),MATCH('VSbS-passenger'!F$1,Data!$B$3:$D$3,0)),0)/IFERROR(INDEX(Data!$B$4:$D$31,MATCH("Total",Data!$A$4:$A$31,0),MATCH('VSbS-passenger'!F$1,Data!$B$3:$D$3,0)),1)</f>
        <v>0</v>
      </c>
      <c r="G24">
        <f>IFERROR(INDEX(Data!$B$4:$D$31,MATCH('VSbS-passenger'!$A24,Data!$A$4:$A$30,0),MATCH('VSbS-passenger'!G$1,Data!$B$3:$D$3,0)),0)/IFERROR(INDEX(Data!$B$4:$D$31,MATCH("Total",Data!$A$4:$A$31,0),MATCH('VSbS-passenger'!G$1,Data!$B$3:$D$3,0)),1)</f>
        <v>1.6624113688264496E-3</v>
      </c>
    </row>
    <row r="25" spans="1:7">
      <c r="A25" t="s">
        <v>42</v>
      </c>
      <c r="B25">
        <f>IFERROR(INDEX(Data!$B$4:$D$31,MATCH('VSbS-passenger'!$A25,Data!$A$4:$A$30,0),MATCH('VSbS-passenger'!B$1,Data!$B$3:$D$3,0)),0)/IFERROR(INDEX(Data!$B$4:$D$31,MATCH("Total",Data!$A$4:$A$31,0),MATCH('VSbS-passenger'!B$1,Data!$B$3:$D$3,0)),1)</f>
        <v>7.7936232101305982E-3</v>
      </c>
      <c r="C25">
        <f>IFERROR(INDEX(Data!$B$4:$D$31,MATCH('VSbS-passenger'!$A25,Data!$A$4:$A$30,0),MATCH('VSbS-passenger'!C$1,Data!$B$3:$D$3,0)),0)/IFERROR(INDEX(Data!$B$4:$D$31,MATCH("Total",Data!$A$4:$A$31,0),MATCH('VSbS-passenger'!C$1,Data!$B$3:$D$3,0)),1)</f>
        <v>1.7543859649122806E-2</v>
      </c>
      <c r="D25">
        <f>IFERROR(INDEX(Data!$B$4:$D$31,MATCH('VSbS-passenger'!$A25,Data!$A$4:$A$30,0),MATCH('VSbS-passenger'!D$1,Data!$B$3:$D$3,0)),0)/IFERROR(INDEX(Data!$B$4:$D$31,MATCH("Total",Data!$A$4:$A$31,0),MATCH('VSbS-passenger'!D$1,Data!$B$3:$D$3,0)),1)</f>
        <v>0</v>
      </c>
      <c r="E25">
        <f>IFERROR(INDEX(Data!$B$4:$D$31,MATCH('VSbS-passenger'!$A25,Data!$A$4:$A$30,0),MATCH('VSbS-passenger'!E$1,Data!$B$3:$D$3,0)),0)/IFERROR(INDEX(Data!$B$4:$D$31,MATCH("Total",Data!$A$4:$A$31,0),MATCH('VSbS-passenger'!E$1,Data!$B$3:$D$3,0)),1)</f>
        <v>0</v>
      </c>
      <c r="F25">
        <f>IFERROR(INDEX(Data!$B$4:$D$31,MATCH('VSbS-passenger'!$A25,Data!$A$4:$A$30,0),MATCH('VSbS-passenger'!F$1,Data!$B$3:$D$3,0)),0)/IFERROR(INDEX(Data!$B$4:$D$31,MATCH("Total",Data!$A$4:$A$31,0),MATCH('VSbS-passenger'!F$1,Data!$B$3:$D$3,0)),1)</f>
        <v>0</v>
      </c>
      <c r="G25">
        <f>IFERROR(INDEX(Data!$B$4:$D$31,MATCH('VSbS-passenger'!$A25,Data!$A$4:$A$30,0),MATCH('VSbS-passenger'!G$1,Data!$B$3:$D$3,0)),0)/IFERROR(INDEX(Data!$B$4:$D$31,MATCH("Total",Data!$A$4:$A$31,0),MATCH('VSbS-passenger'!G$1,Data!$B$3:$D$3,0)),1)</f>
        <v>4.645893784079062E-3</v>
      </c>
    </row>
    <row r="26" spans="1:7">
      <c r="A26" t="s">
        <v>41</v>
      </c>
      <c r="B26">
        <f>IFERROR(INDEX(Data!$B$4:$D$31,MATCH('VSbS-passenger'!$A26,Data!$A$4:$A$30,0),MATCH('VSbS-passenger'!B$1,Data!$B$3:$D$3,0)),0)/IFERROR(INDEX(Data!$B$4:$D$31,MATCH("Total",Data!$A$4:$A$31,0),MATCH('VSbS-passenger'!B$1,Data!$B$3:$D$3,0)),1)</f>
        <v>5.5582844104165221E-3</v>
      </c>
      <c r="C26">
        <f>IFERROR(INDEX(Data!$B$4:$D$31,MATCH('VSbS-passenger'!$A26,Data!$A$4:$A$30,0),MATCH('VSbS-passenger'!C$1,Data!$B$3:$D$3,0)),0)/IFERROR(INDEX(Data!$B$4:$D$31,MATCH("Total",Data!$A$4:$A$31,0),MATCH('VSbS-passenger'!C$1,Data!$B$3:$D$3,0)),1)</f>
        <v>3.2500912015388187E-3</v>
      </c>
      <c r="D26">
        <f>IFERROR(INDEX(Data!$B$4:$D$31,MATCH('VSbS-passenger'!$A26,Data!$A$4:$A$30,0),MATCH('VSbS-passenger'!D$1,Data!$B$3:$D$3,0)),0)/IFERROR(INDEX(Data!$B$4:$D$31,MATCH("Total",Data!$A$4:$A$31,0),MATCH('VSbS-passenger'!D$1,Data!$B$3:$D$3,0)),1)</f>
        <v>0</v>
      </c>
      <c r="E26">
        <f>IFERROR(INDEX(Data!$B$4:$D$31,MATCH('VSbS-passenger'!$A26,Data!$A$4:$A$30,0),MATCH('VSbS-passenger'!E$1,Data!$B$3:$D$3,0)),0)/IFERROR(INDEX(Data!$B$4:$D$31,MATCH("Total",Data!$A$4:$A$31,0),MATCH('VSbS-passenger'!E$1,Data!$B$3:$D$3,0)),1)</f>
        <v>0</v>
      </c>
      <c r="F26">
        <f>IFERROR(INDEX(Data!$B$4:$D$31,MATCH('VSbS-passenger'!$A26,Data!$A$4:$A$30,0),MATCH('VSbS-passenger'!F$1,Data!$B$3:$D$3,0)),0)/IFERROR(INDEX(Data!$B$4:$D$31,MATCH("Total",Data!$A$4:$A$31,0),MATCH('VSbS-passenger'!F$1,Data!$B$3:$D$3,0)),1)</f>
        <v>0</v>
      </c>
      <c r="G26">
        <f>IFERROR(INDEX(Data!$B$4:$D$31,MATCH('VSbS-passenger'!$A26,Data!$A$4:$A$30,0),MATCH('VSbS-passenger'!G$1,Data!$B$3:$D$3,0)),0)/IFERROR(INDEX(Data!$B$4:$D$31,MATCH("Total",Data!$A$4:$A$31,0),MATCH('VSbS-passenger'!G$1,Data!$B$3:$D$3,0)),1)</f>
        <v>5.0544330961241474E-3</v>
      </c>
    </row>
    <row r="27" spans="1:7">
      <c r="A27" t="s">
        <v>28</v>
      </c>
      <c r="B27">
        <f>IFERROR(INDEX(Data!$B$4:$D$31,MATCH('VSbS-passenger'!$A27,Data!$A$4:$A$30,0),MATCH('VSbS-passenger'!B$1,Data!$B$3:$D$3,0)),0)/IFERROR(INDEX(Data!$B$4:$D$31,MATCH("Total",Data!$A$4:$A$31,0),MATCH('VSbS-passenger'!B$1,Data!$B$3:$D$3,0)),1)</f>
        <v>8.8486656483136278E-2</v>
      </c>
      <c r="C27">
        <f>IFERROR(INDEX(Data!$B$4:$D$31,MATCH('VSbS-passenger'!$A27,Data!$A$4:$A$30,0),MATCH('VSbS-passenger'!C$1,Data!$B$3:$D$3,0)),0)/IFERROR(INDEX(Data!$B$4:$D$31,MATCH("Total",Data!$A$4:$A$31,0),MATCH('VSbS-passenger'!C$1,Data!$B$3:$D$3,0)),1)</f>
        <v>6.2249195768248597E-2</v>
      </c>
      <c r="D27">
        <f>IFERROR(INDEX(Data!$B$4:$D$31,MATCH('VSbS-passenger'!$A27,Data!$A$4:$A$30,0),MATCH('VSbS-passenger'!D$1,Data!$B$3:$D$3,0)),0)/IFERROR(INDEX(Data!$B$4:$D$31,MATCH("Total",Data!$A$4:$A$31,0),MATCH('VSbS-passenger'!D$1,Data!$B$3:$D$3,0)),1)</f>
        <v>0</v>
      </c>
      <c r="E27">
        <f>IFERROR(INDEX(Data!$B$4:$D$31,MATCH('VSbS-passenger'!$A27,Data!$A$4:$A$30,0),MATCH('VSbS-passenger'!E$1,Data!$B$3:$D$3,0)),0)/IFERROR(INDEX(Data!$B$4:$D$31,MATCH("Total",Data!$A$4:$A$31,0),MATCH('VSbS-passenger'!E$1,Data!$B$3:$D$3,0)),1)</f>
        <v>0</v>
      </c>
      <c r="F27">
        <f>IFERROR(INDEX(Data!$B$4:$D$31,MATCH('VSbS-passenger'!$A27,Data!$A$4:$A$30,0),MATCH('VSbS-passenger'!F$1,Data!$B$3:$D$3,0)),0)/IFERROR(INDEX(Data!$B$4:$D$31,MATCH("Total",Data!$A$4:$A$31,0),MATCH('VSbS-passenger'!F$1,Data!$B$3:$D$3,0)),1)</f>
        <v>0</v>
      </c>
      <c r="G27">
        <f>IFERROR(INDEX(Data!$B$4:$D$31,MATCH('VSbS-passenger'!$A27,Data!$A$4:$A$30,0),MATCH('VSbS-passenger'!G$1,Data!$B$3:$D$3,0)),0)/IFERROR(INDEX(Data!$B$4:$D$31,MATCH("Total",Data!$A$4:$A$31,0),MATCH('VSbS-passenger'!G$1,Data!$B$3:$D$3,0)),1)</f>
        <v>0.14949331596344342</v>
      </c>
    </row>
    <row r="28" spans="1:7">
      <c r="A28" t="s">
        <v>40</v>
      </c>
      <c r="B28">
        <f>IFERROR(INDEX(Data!$B$4:$D$31,MATCH('VSbS-passenger'!$A28,Data!$A$4:$A$30,0),MATCH('VSbS-passenger'!B$1,Data!$B$3:$D$3,0)),0)/IFERROR(INDEX(Data!$B$4:$D$31,MATCH("Total",Data!$A$4:$A$31,0),MATCH('VSbS-passenger'!B$1,Data!$B$3:$D$3,0)),1)</f>
        <v>3.0989793236308731E-2</v>
      </c>
      <c r="C28">
        <f>IFERROR(INDEX(Data!$B$4:$D$31,MATCH('VSbS-passenger'!$A28,Data!$A$4:$A$30,0),MATCH('VSbS-passenger'!C$1,Data!$B$3:$D$3,0)),0)/IFERROR(INDEX(Data!$B$4:$D$31,MATCH("Total",Data!$A$4:$A$31,0),MATCH('VSbS-passenger'!C$1,Data!$B$3:$D$3,0)),1)</f>
        <v>2.4143534640002653E-2</v>
      </c>
      <c r="D28">
        <f>IFERROR(INDEX(Data!$B$4:$D$31,MATCH('VSbS-passenger'!$A28,Data!$A$4:$A$30,0),MATCH('VSbS-passenger'!D$1,Data!$B$3:$D$3,0)),0)/IFERROR(INDEX(Data!$B$4:$D$31,MATCH("Total",Data!$A$4:$A$31,0),MATCH('VSbS-passenger'!D$1,Data!$B$3:$D$3,0)),1)</f>
        <v>0</v>
      </c>
      <c r="E28">
        <f>IFERROR(INDEX(Data!$B$4:$D$31,MATCH('VSbS-passenger'!$A28,Data!$A$4:$A$30,0),MATCH('VSbS-passenger'!E$1,Data!$B$3:$D$3,0)),0)/IFERROR(INDEX(Data!$B$4:$D$31,MATCH("Total",Data!$A$4:$A$31,0),MATCH('VSbS-passenger'!E$1,Data!$B$3:$D$3,0)),1)</f>
        <v>0</v>
      </c>
      <c r="F28">
        <f>IFERROR(INDEX(Data!$B$4:$D$31,MATCH('VSbS-passenger'!$A28,Data!$A$4:$A$30,0),MATCH('VSbS-passenger'!F$1,Data!$B$3:$D$3,0)),0)/IFERROR(INDEX(Data!$B$4:$D$31,MATCH("Total",Data!$A$4:$A$31,0),MATCH('VSbS-passenger'!F$1,Data!$B$3:$D$3,0)),1)</f>
        <v>0</v>
      </c>
      <c r="G28">
        <f>IFERROR(INDEX(Data!$B$4:$D$31,MATCH('VSbS-passenger'!$A28,Data!$A$4:$A$30,0),MATCH('VSbS-passenger'!G$1,Data!$B$3:$D$3,0)),0)/IFERROR(INDEX(Data!$B$4:$D$31,MATCH("Total",Data!$A$4:$A$31,0),MATCH('VSbS-passenger'!G$1,Data!$B$3:$D$3,0)),1)</f>
        <v>8.2120219845473758E-3</v>
      </c>
    </row>
    <row r="29" spans="1:7">
      <c r="A29" t="s">
        <v>73</v>
      </c>
      <c r="B29">
        <f>IFERROR(INDEX(Data!$B$4:$D$31,MATCH('VSbS-passenger'!$A29,Data!$A$4:$A$30,0),MATCH('VSbS-passenger'!B$1,Data!$B$3:$D$3,0)),0)/IFERROR(INDEX(Data!$B$4:$D$31,MATCH("Total",Data!$A$4:$A$31,0),MATCH('VSbS-passenger'!B$1,Data!$B$3:$D$3,0)),1)</f>
        <v>0</v>
      </c>
      <c r="C29">
        <f>IFERROR(INDEX(Data!$B$4:$D$31,MATCH('VSbS-passenger'!$A29,Data!$A$4:$A$30,0),MATCH('VSbS-passenger'!C$1,Data!$B$3:$D$3,0)),0)/IFERROR(INDEX(Data!$B$4:$D$31,MATCH("Total",Data!$A$4:$A$31,0),MATCH('VSbS-passenger'!C$1,Data!$B$3:$D$3,0)),1)</f>
        <v>0</v>
      </c>
      <c r="D29">
        <f>IFERROR(INDEX(Data!$B$4:$D$31,MATCH('VSbS-passenger'!$A29,Data!$A$4:$A$30,0),MATCH('VSbS-passenger'!D$1,Data!$B$3:$D$3,0)),0)/IFERROR(INDEX(Data!$B$4:$D$31,MATCH("Total",Data!$A$4:$A$31,0),MATCH('VSbS-passenger'!D$1,Data!$B$3:$D$3,0)),1)</f>
        <v>0</v>
      </c>
      <c r="E29">
        <f>IFERROR(INDEX(Data!$B$4:$D$31,MATCH('VSbS-passenger'!$A29,Data!$A$4:$A$30,0),MATCH('VSbS-passenger'!E$1,Data!$B$3:$D$3,0)),0)/IFERROR(INDEX(Data!$B$4:$D$31,MATCH("Total",Data!$A$4:$A$31,0),MATCH('VSbS-passenger'!E$1,Data!$B$3:$D$3,0)),1)</f>
        <v>0</v>
      </c>
      <c r="F29">
        <f>IFERROR(INDEX(Data!$B$4:$D$31,MATCH('VSbS-passenger'!$A29,Data!$A$4:$A$30,0),MATCH('VSbS-passenger'!F$1,Data!$B$3:$D$3,0)),0)/IFERROR(INDEX(Data!$B$4:$D$31,MATCH("Total",Data!$A$4:$A$31,0),MATCH('VSbS-passenger'!F$1,Data!$B$3:$D$3,0)),1)</f>
        <v>0</v>
      </c>
      <c r="G29">
        <f>IFERROR(INDEX(Data!$B$4:$D$31,MATCH('VSbS-passenger'!$A29,Data!$A$4:$A$30,0),MATCH('VSbS-passenger'!G$1,Data!$B$3:$D$3,0)),0)/IFERROR(INDEX(Data!$B$4:$D$31,MATCH("Total",Data!$A$4:$A$31,0),MATCH('VSbS-passenger'!G$1,Data!$B$3:$D$3,0)),1)</f>
        <v>0</v>
      </c>
    </row>
    <row r="30" spans="1:7">
      <c r="A30" t="s">
        <v>74</v>
      </c>
      <c r="B30">
        <f>IFERROR(INDEX(Data!$B$4:$D$31,MATCH('VSbS-passenger'!$A30,Data!$A$4:$A$30,0),MATCH('VSbS-passenger'!B$1,Data!$B$3:$D$3,0)),0)/IFERROR(INDEX(Data!$B$4:$D$31,MATCH("Total",Data!$A$4:$A$31,0),MATCH('VSbS-passenger'!B$1,Data!$B$3:$D$3,0)),1)</f>
        <v>0</v>
      </c>
      <c r="C30">
        <f>IFERROR(INDEX(Data!$B$4:$D$31,MATCH('VSbS-passenger'!$A30,Data!$A$4:$A$30,0),MATCH('VSbS-passenger'!C$1,Data!$B$3:$D$3,0)),0)/IFERROR(INDEX(Data!$B$4:$D$31,MATCH("Total",Data!$A$4:$A$31,0),MATCH('VSbS-passenger'!C$1,Data!$B$3:$D$3,0)),1)</f>
        <v>0</v>
      </c>
      <c r="D30">
        <f>IFERROR(INDEX(Data!$B$4:$D$31,MATCH('VSbS-passenger'!$A30,Data!$A$4:$A$30,0),MATCH('VSbS-passenger'!D$1,Data!$B$3:$D$3,0)),0)/IFERROR(INDEX(Data!$B$4:$D$31,MATCH("Total",Data!$A$4:$A$31,0),MATCH('VSbS-passenger'!D$1,Data!$B$3:$D$3,0)),1)</f>
        <v>0</v>
      </c>
      <c r="E30">
        <f>IFERROR(INDEX(Data!$B$4:$D$31,MATCH('VSbS-passenger'!$A30,Data!$A$4:$A$30,0),MATCH('VSbS-passenger'!E$1,Data!$B$3:$D$3,0)),0)/IFERROR(INDEX(Data!$B$4:$D$31,MATCH("Total",Data!$A$4:$A$31,0),MATCH('VSbS-passenger'!E$1,Data!$B$3:$D$3,0)),1)</f>
        <v>0</v>
      </c>
      <c r="F30">
        <f>IFERROR(INDEX(Data!$B$4:$D$31,MATCH('VSbS-passenger'!$A30,Data!$A$4:$A$30,0),MATCH('VSbS-passenger'!F$1,Data!$B$3:$D$3,0)),0)/IFERROR(INDEX(Data!$B$4:$D$31,MATCH("Total",Data!$A$4:$A$31,0),MATCH('VSbS-passenger'!F$1,Data!$B$3:$D$3,0)),1)</f>
        <v>0</v>
      </c>
      <c r="G30">
        <f>IFERROR(INDEX(Data!$B$4:$D$31,MATCH('VSbS-passenger'!$A30,Data!$A$4:$A$30,0),MATCH('VSbS-passenger'!G$1,Data!$B$3:$D$3,0)),0)/IFERROR(INDEX(Data!$B$4:$D$31,MATCH("Total",Data!$A$4:$A$31,0),MATCH('VSbS-passenger'!G$1,Data!$B$3:$D$3,0)),1)</f>
        <v>0</v>
      </c>
    </row>
    <row r="31" spans="1:7">
      <c r="A31" t="s">
        <v>75</v>
      </c>
      <c r="B31">
        <f>IFERROR(INDEX(Data!$B$4:$D$31,MATCH('VSbS-passenger'!$A31,Data!$A$4:$A$30,0),MATCH('VSbS-passenger'!B$1,Data!$B$3:$D$3,0)),0)/IFERROR(INDEX(Data!$B$4:$D$31,MATCH("Total",Data!$A$4:$A$31,0),MATCH('VSbS-passenger'!B$1,Data!$B$3:$D$3,0)),1)</f>
        <v>0</v>
      </c>
      <c r="C31">
        <f>IFERROR(INDEX(Data!$B$4:$D$31,MATCH('VSbS-passenger'!$A31,Data!$A$4:$A$30,0),MATCH('VSbS-passenger'!C$1,Data!$B$3:$D$3,0)),0)/IFERROR(INDEX(Data!$B$4:$D$31,MATCH("Total",Data!$A$4:$A$31,0),MATCH('VSbS-passenger'!C$1,Data!$B$3:$D$3,0)),1)</f>
        <v>0</v>
      </c>
      <c r="D31">
        <f>IFERROR(INDEX(Data!$B$4:$D$31,MATCH('VSbS-passenger'!$A31,Data!$A$4:$A$30,0),MATCH('VSbS-passenger'!D$1,Data!$B$3:$D$3,0)),0)/IFERROR(INDEX(Data!$B$4:$D$31,MATCH("Total",Data!$A$4:$A$31,0),MATCH('VSbS-passenger'!D$1,Data!$B$3:$D$3,0)),1)</f>
        <v>0</v>
      </c>
      <c r="E31">
        <f>IFERROR(INDEX(Data!$B$4:$D$31,MATCH('VSbS-passenger'!$A31,Data!$A$4:$A$30,0),MATCH('VSbS-passenger'!E$1,Data!$B$3:$D$3,0)),0)/IFERROR(INDEX(Data!$B$4:$D$31,MATCH("Total",Data!$A$4:$A$31,0),MATCH('VSbS-passenger'!E$1,Data!$B$3:$D$3,0)),1)</f>
        <v>0</v>
      </c>
      <c r="F31">
        <f>IFERROR(INDEX(Data!$B$4:$D$31,MATCH('VSbS-passenger'!$A31,Data!$A$4:$A$30,0),MATCH('VSbS-passenger'!F$1,Data!$B$3:$D$3,0)),0)/IFERROR(INDEX(Data!$B$4:$D$31,MATCH("Total",Data!$A$4:$A$31,0),MATCH('VSbS-passenger'!F$1,Data!$B$3:$D$3,0)),1)</f>
        <v>0</v>
      </c>
      <c r="G31">
        <f>IFERROR(INDEX(Data!$B$4:$D$31,MATCH('VSbS-passenger'!$A31,Data!$A$4:$A$30,0),MATCH('VSbS-passenger'!G$1,Data!$B$3:$D$3,0)),0)/IFERROR(INDEX(Data!$B$4:$D$31,MATCH("Total",Data!$A$4:$A$31,0),MATCH('VSbS-passenger'!G$1,Data!$B$3:$D$3,0)),1)</f>
        <v>0</v>
      </c>
    </row>
    <row r="32" spans="1:7">
      <c r="A32" t="s">
        <v>76</v>
      </c>
      <c r="B32">
        <f>IFERROR(INDEX(Data!$B$4:$D$31,MATCH('VSbS-passenger'!$A32,Data!$A$4:$A$30,0),MATCH('VSbS-passenger'!B$1,Data!$B$3:$D$3,0)),0)/IFERROR(INDEX(Data!$B$4:$D$31,MATCH("Total",Data!$A$4:$A$31,0),MATCH('VSbS-passenger'!B$1,Data!$B$3:$D$3,0)),1)</f>
        <v>0</v>
      </c>
      <c r="C32">
        <f>IFERROR(INDEX(Data!$B$4:$D$31,MATCH('VSbS-passenger'!$A32,Data!$A$4:$A$30,0),MATCH('VSbS-passenger'!C$1,Data!$B$3:$D$3,0)),0)/IFERROR(INDEX(Data!$B$4:$D$31,MATCH("Total",Data!$A$4:$A$31,0),MATCH('VSbS-passenger'!C$1,Data!$B$3:$D$3,0)),1)</f>
        <v>0</v>
      </c>
      <c r="D32">
        <f>IFERROR(INDEX(Data!$B$4:$D$31,MATCH('VSbS-passenger'!$A32,Data!$A$4:$A$30,0),MATCH('VSbS-passenger'!D$1,Data!$B$3:$D$3,0)),0)/IFERROR(INDEX(Data!$B$4:$D$31,MATCH("Total",Data!$A$4:$A$31,0),MATCH('VSbS-passenger'!D$1,Data!$B$3:$D$3,0)),1)</f>
        <v>0</v>
      </c>
      <c r="E32">
        <f>IFERROR(INDEX(Data!$B$4:$D$31,MATCH('VSbS-passenger'!$A32,Data!$A$4:$A$30,0),MATCH('VSbS-passenger'!E$1,Data!$B$3:$D$3,0)),0)/IFERROR(INDEX(Data!$B$4:$D$31,MATCH("Total",Data!$A$4:$A$31,0),MATCH('VSbS-passenger'!E$1,Data!$B$3:$D$3,0)),1)</f>
        <v>0</v>
      </c>
      <c r="F32">
        <f>IFERROR(INDEX(Data!$B$4:$D$31,MATCH('VSbS-passenger'!$A32,Data!$A$4:$A$30,0),MATCH('VSbS-passenger'!F$1,Data!$B$3:$D$3,0)),0)/IFERROR(INDEX(Data!$B$4:$D$31,MATCH("Total",Data!$A$4:$A$31,0),MATCH('VSbS-passenger'!F$1,Data!$B$3:$D$3,0)),1)</f>
        <v>0</v>
      </c>
      <c r="G32">
        <f>IFERROR(INDEX(Data!$B$4:$D$31,MATCH('VSbS-passenger'!$A32,Data!$A$4:$A$30,0),MATCH('VSbS-passenger'!G$1,Data!$B$3:$D$3,0)),0)/IFERROR(INDEX(Data!$B$4:$D$31,MATCH("Total",Data!$A$4:$A$31,0),MATCH('VSbS-passenger'!G$1,Data!$B$3:$D$3,0)),1)</f>
        <v>0</v>
      </c>
    </row>
    <row r="33" spans="1:7">
      <c r="A33" t="s">
        <v>77</v>
      </c>
      <c r="B33">
        <f>IFERROR(INDEX(Data!$B$4:$D$31,MATCH('VSbS-passenger'!$A33,Data!$A$4:$A$30,0),MATCH('VSbS-passenger'!B$1,Data!$B$3:$D$3,0)),0)/IFERROR(INDEX(Data!$B$4:$D$31,MATCH("Total",Data!$A$4:$A$31,0),MATCH('VSbS-passenger'!B$1,Data!$B$3:$D$3,0)),1)</f>
        <v>0</v>
      </c>
      <c r="C33">
        <f>IFERROR(INDEX(Data!$B$4:$D$31,MATCH('VSbS-passenger'!$A33,Data!$A$4:$A$30,0),MATCH('VSbS-passenger'!C$1,Data!$B$3:$D$3,0)),0)/IFERROR(INDEX(Data!$B$4:$D$31,MATCH("Total",Data!$A$4:$A$31,0),MATCH('VSbS-passenger'!C$1,Data!$B$3:$D$3,0)),1)</f>
        <v>0</v>
      </c>
      <c r="D33">
        <f>IFERROR(INDEX(Data!$B$4:$D$31,MATCH('VSbS-passenger'!$A33,Data!$A$4:$A$30,0),MATCH('VSbS-passenger'!D$1,Data!$B$3:$D$3,0)),0)/IFERROR(INDEX(Data!$B$4:$D$31,MATCH("Total",Data!$A$4:$A$31,0),MATCH('VSbS-passenger'!D$1,Data!$B$3:$D$3,0)),1)</f>
        <v>0</v>
      </c>
      <c r="E33">
        <f>IFERROR(INDEX(Data!$B$4:$D$31,MATCH('VSbS-passenger'!$A33,Data!$A$4:$A$30,0),MATCH('VSbS-passenger'!E$1,Data!$B$3:$D$3,0)),0)/IFERROR(INDEX(Data!$B$4:$D$31,MATCH("Total",Data!$A$4:$A$31,0),MATCH('VSbS-passenger'!E$1,Data!$B$3:$D$3,0)),1)</f>
        <v>0</v>
      </c>
      <c r="F33">
        <f>IFERROR(INDEX(Data!$B$4:$D$31,MATCH('VSbS-passenger'!$A33,Data!$A$4:$A$30,0),MATCH('VSbS-passenger'!F$1,Data!$B$3:$D$3,0)),0)/IFERROR(INDEX(Data!$B$4:$D$31,MATCH("Total",Data!$A$4:$A$31,0),MATCH('VSbS-passenger'!F$1,Data!$B$3:$D$3,0)),1)</f>
        <v>0</v>
      </c>
      <c r="G33">
        <f>IFERROR(INDEX(Data!$B$4:$D$31,MATCH('VSbS-passenger'!$A33,Data!$A$4:$A$30,0),MATCH('VSbS-passenger'!G$1,Data!$B$3:$D$3,0)),0)/IFERROR(INDEX(Data!$B$4:$D$31,MATCH("Total",Data!$A$4:$A$31,0),MATCH('VSbS-passenger'!G$1,Data!$B$3:$D$3,0)),1)</f>
        <v>0</v>
      </c>
    </row>
    <row r="34" spans="1:7">
      <c r="A34" t="s">
        <v>78</v>
      </c>
      <c r="B34">
        <f>IFERROR(INDEX(Data!$B$4:$D$31,MATCH('VSbS-passenger'!$A34,Data!$A$4:$A$30,0),MATCH('VSbS-passenger'!B$1,Data!$B$3:$D$3,0)),0)/IFERROR(INDEX(Data!$B$4:$D$31,MATCH("Total",Data!$A$4:$A$31,0),MATCH('VSbS-passenger'!B$1,Data!$B$3:$D$3,0)),1)</f>
        <v>0</v>
      </c>
      <c r="C34">
        <f>IFERROR(INDEX(Data!$B$4:$D$31,MATCH('VSbS-passenger'!$A34,Data!$A$4:$A$30,0),MATCH('VSbS-passenger'!C$1,Data!$B$3:$D$3,0)),0)/IFERROR(INDEX(Data!$B$4:$D$31,MATCH("Total",Data!$A$4:$A$31,0),MATCH('VSbS-passenger'!C$1,Data!$B$3:$D$3,0)),1)</f>
        <v>0</v>
      </c>
      <c r="D34">
        <f>IFERROR(INDEX(Data!$B$4:$D$31,MATCH('VSbS-passenger'!$A34,Data!$A$4:$A$30,0),MATCH('VSbS-passenger'!D$1,Data!$B$3:$D$3,0)),0)/IFERROR(INDEX(Data!$B$4:$D$31,MATCH("Total",Data!$A$4:$A$31,0),MATCH('VSbS-passenger'!D$1,Data!$B$3:$D$3,0)),1)</f>
        <v>0</v>
      </c>
      <c r="E34">
        <f>IFERROR(INDEX(Data!$B$4:$D$31,MATCH('VSbS-passenger'!$A34,Data!$A$4:$A$30,0),MATCH('VSbS-passenger'!E$1,Data!$B$3:$D$3,0)),0)/IFERROR(INDEX(Data!$B$4:$D$31,MATCH("Total",Data!$A$4:$A$31,0),MATCH('VSbS-passenger'!E$1,Data!$B$3:$D$3,0)),1)</f>
        <v>0</v>
      </c>
      <c r="F34">
        <f>IFERROR(INDEX(Data!$B$4:$D$31,MATCH('VSbS-passenger'!$A34,Data!$A$4:$A$30,0),MATCH('VSbS-passenger'!F$1,Data!$B$3:$D$3,0)),0)/IFERROR(INDEX(Data!$B$4:$D$31,MATCH("Total",Data!$A$4:$A$31,0),MATCH('VSbS-passenger'!F$1,Data!$B$3:$D$3,0)),1)</f>
        <v>0</v>
      </c>
      <c r="G34">
        <f>IFERROR(INDEX(Data!$B$4:$D$31,MATCH('VSbS-passenger'!$A34,Data!$A$4:$A$30,0),MATCH('VSbS-passenger'!G$1,Data!$B$3:$D$3,0)),0)/IFERROR(INDEX(Data!$B$4:$D$31,MATCH("Total",Data!$A$4:$A$31,0),MATCH('VSbS-passenger'!G$1,Data!$B$3:$D$3,0)),1)</f>
        <v>0</v>
      </c>
    </row>
    <row r="35" spans="1:7">
      <c r="A35" t="s">
        <v>79</v>
      </c>
      <c r="B35">
        <f>IFERROR(INDEX(Data!$B$4:$D$31,MATCH('VSbS-passenger'!$A35,Data!$A$4:$A$30,0),MATCH('VSbS-passenger'!B$1,Data!$B$3:$D$3,0)),0)/IFERROR(INDEX(Data!$B$4:$D$31,MATCH("Total",Data!$A$4:$A$31,0),MATCH('VSbS-passenger'!B$1,Data!$B$3:$D$3,0)),1)</f>
        <v>0</v>
      </c>
      <c r="C35">
        <f>IFERROR(INDEX(Data!$B$4:$D$31,MATCH('VSbS-passenger'!$A35,Data!$A$4:$A$30,0),MATCH('VSbS-passenger'!C$1,Data!$B$3:$D$3,0)),0)/IFERROR(INDEX(Data!$B$4:$D$31,MATCH("Total",Data!$A$4:$A$31,0),MATCH('VSbS-passenger'!C$1,Data!$B$3:$D$3,0)),1)</f>
        <v>0</v>
      </c>
      <c r="D35">
        <f>IFERROR(INDEX(Data!$B$4:$D$31,MATCH('VSbS-passenger'!$A35,Data!$A$4:$A$30,0),MATCH('VSbS-passenger'!D$1,Data!$B$3:$D$3,0)),0)/IFERROR(INDEX(Data!$B$4:$D$31,MATCH("Total",Data!$A$4:$A$31,0),MATCH('VSbS-passenger'!D$1,Data!$B$3:$D$3,0)),1)</f>
        <v>0</v>
      </c>
      <c r="E35">
        <f>IFERROR(INDEX(Data!$B$4:$D$31,MATCH('VSbS-passenger'!$A35,Data!$A$4:$A$30,0),MATCH('VSbS-passenger'!E$1,Data!$B$3:$D$3,0)),0)/IFERROR(INDEX(Data!$B$4:$D$31,MATCH("Total",Data!$A$4:$A$31,0),MATCH('VSbS-passenger'!E$1,Data!$B$3:$D$3,0)),1)</f>
        <v>0</v>
      </c>
      <c r="F35">
        <f>IFERROR(INDEX(Data!$B$4:$D$31,MATCH('VSbS-passenger'!$A35,Data!$A$4:$A$30,0),MATCH('VSbS-passenger'!F$1,Data!$B$3:$D$3,0)),0)/IFERROR(INDEX(Data!$B$4:$D$31,MATCH("Total",Data!$A$4:$A$31,0),MATCH('VSbS-passenger'!F$1,Data!$B$3:$D$3,0)),1)</f>
        <v>0</v>
      </c>
      <c r="G35">
        <f>IFERROR(INDEX(Data!$B$4:$D$31,MATCH('VSbS-passenger'!$A35,Data!$A$4:$A$30,0),MATCH('VSbS-passenger'!G$1,Data!$B$3:$D$3,0)),0)/IFERROR(INDEX(Data!$B$4:$D$31,MATCH("Total",Data!$A$4:$A$31,0),MATCH('VSbS-passenger'!G$1,Data!$B$3:$D$3,0)),1)</f>
        <v>0</v>
      </c>
    </row>
    <row r="36" spans="1:7">
      <c r="A36" t="s">
        <v>80</v>
      </c>
      <c r="B36">
        <f>IFERROR(INDEX(Data!$B$4:$D$31,MATCH('VSbS-passenger'!$A36,Data!$A$4:$A$30,0),MATCH('VSbS-passenger'!B$1,Data!$B$3:$D$3,0)),0)/IFERROR(INDEX(Data!$B$4:$D$31,MATCH("Total",Data!$A$4:$A$31,0),MATCH('VSbS-passenger'!B$1,Data!$B$3:$D$3,0)),1)</f>
        <v>0</v>
      </c>
      <c r="C36">
        <f>IFERROR(INDEX(Data!$B$4:$D$31,MATCH('VSbS-passenger'!$A36,Data!$A$4:$A$30,0),MATCH('VSbS-passenger'!C$1,Data!$B$3:$D$3,0)),0)/IFERROR(INDEX(Data!$B$4:$D$31,MATCH("Total",Data!$A$4:$A$31,0),MATCH('VSbS-passenger'!C$1,Data!$B$3:$D$3,0)),1)</f>
        <v>0</v>
      </c>
      <c r="D36">
        <f>IFERROR(INDEX(Data!$B$4:$D$31,MATCH('VSbS-passenger'!$A36,Data!$A$4:$A$30,0),MATCH('VSbS-passenger'!D$1,Data!$B$3:$D$3,0)),0)/IFERROR(INDEX(Data!$B$4:$D$31,MATCH("Total",Data!$A$4:$A$31,0),MATCH('VSbS-passenger'!D$1,Data!$B$3:$D$3,0)),1)</f>
        <v>0</v>
      </c>
      <c r="E36">
        <f>IFERROR(INDEX(Data!$B$4:$D$31,MATCH('VSbS-passenger'!$A36,Data!$A$4:$A$30,0),MATCH('VSbS-passenger'!E$1,Data!$B$3:$D$3,0)),0)/IFERROR(INDEX(Data!$B$4:$D$31,MATCH("Total",Data!$A$4:$A$31,0),MATCH('VSbS-passenger'!E$1,Data!$B$3:$D$3,0)),1)</f>
        <v>0</v>
      </c>
      <c r="F36">
        <f>IFERROR(INDEX(Data!$B$4:$D$31,MATCH('VSbS-passenger'!$A36,Data!$A$4:$A$30,0),MATCH('VSbS-passenger'!F$1,Data!$B$3:$D$3,0)),0)/IFERROR(INDEX(Data!$B$4:$D$31,MATCH("Total",Data!$A$4:$A$31,0),MATCH('VSbS-passenger'!F$1,Data!$B$3:$D$3,0)),1)</f>
        <v>0</v>
      </c>
      <c r="G36">
        <f>IFERROR(INDEX(Data!$B$4:$D$31,MATCH('VSbS-passenger'!$A36,Data!$A$4:$A$30,0),MATCH('VSbS-passenger'!G$1,Data!$B$3:$D$3,0)),0)/IFERROR(INDEX(Data!$B$4:$D$31,MATCH("Total",Data!$A$4:$A$31,0),MATCH('VSbS-passenger'!G$1,Data!$B$3:$D$3,0)),1)</f>
        <v>0</v>
      </c>
    </row>
    <row r="37" spans="1:7">
      <c r="A37" t="s">
        <v>81</v>
      </c>
      <c r="B37">
        <f>IFERROR(INDEX(Data!$B$4:$D$31,MATCH('VSbS-passenger'!$A37,Data!$A$4:$A$30,0),MATCH('VSbS-passenger'!B$1,Data!$B$3:$D$3,0)),0)/IFERROR(INDEX(Data!$B$4:$D$31,MATCH("Total",Data!$A$4:$A$31,0),MATCH('VSbS-passenger'!B$1,Data!$B$3:$D$3,0)),1)</f>
        <v>0</v>
      </c>
      <c r="C37">
        <f>IFERROR(INDEX(Data!$B$4:$D$31,MATCH('VSbS-passenger'!$A37,Data!$A$4:$A$30,0),MATCH('VSbS-passenger'!C$1,Data!$B$3:$D$3,0)),0)/IFERROR(INDEX(Data!$B$4:$D$31,MATCH("Total",Data!$A$4:$A$31,0),MATCH('VSbS-passenger'!C$1,Data!$B$3:$D$3,0)),1)</f>
        <v>0</v>
      </c>
      <c r="D37">
        <f>IFERROR(INDEX(Data!$B$4:$D$31,MATCH('VSbS-passenger'!$A37,Data!$A$4:$A$30,0),MATCH('VSbS-passenger'!D$1,Data!$B$3:$D$3,0)),0)/IFERROR(INDEX(Data!$B$4:$D$31,MATCH("Total",Data!$A$4:$A$31,0),MATCH('VSbS-passenger'!D$1,Data!$B$3:$D$3,0)),1)</f>
        <v>0</v>
      </c>
      <c r="E37">
        <f>IFERROR(INDEX(Data!$B$4:$D$31,MATCH('VSbS-passenger'!$A37,Data!$A$4:$A$30,0),MATCH('VSbS-passenger'!E$1,Data!$B$3:$D$3,0)),0)/IFERROR(INDEX(Data!$B$4:$D$31,MATCH("Total",Data!$A$4:$A$31,0),MATCH('VSbS-passenger'!E$1,Data!$B$3:$D$3,0)),1)</f>
        <v>0</v>
      </c>
      <c r="F37">
        <f>IFERROR(INDEX(Data!$B$4:$D$31,MATCH('VSbS-passenger'!$A37,Data!$A$4:$A$30,0),MATCH('VSbS-passenger'!F$1,Data!$B$3:$D$3,0)),0)/IFERROR(INDEX(Data!$B$4:$D$31,MATCH("Total",Data!$A$4:$A$31,0),MATCH('VSbS-passenger'!F$1,Data!$B$3:$D$3,0)),1)</f>
        <v>0</v>
      </c>
      <c r="G37">
        <f>IFERROR(INDEX(Data!$B$4:$D$31,MATCH('VSbS-passenger'!$A37,Data!$A$4:$A$30,0),MATCH('VSbS-passenger'!G$1,Data!$B$3:$D$3,0)),0)/IFERROR(INDEX(Data!$B$4:$D$31,MATCH("Total",Data!$A$4:$A$31,0),MATCH('VSbS-passenger'!G$1,Data!$B$3:$D$3,0)),1)</f>
        <v>0</v>
      </c>
    </row>
    <row r="38" spans="1:7">
      <c r="A38" t="s">
        <v>82</v>
      </c>
      <c r="B38">
        <f>IFERROR(INDEX(Data!$B$4:$D$31,MATCH('VSbS-passenger'!$A38,Data!$A$4:$A$30,0),MATCH('VSbS-passenger'!B$1,Data!$B$3:$D$3,0)),0)/IFERROR(INDEX(Data!$B$4:$D$31,MATCH("Total",Data!$A$4:$A$31,0),MATCH('VSbS-passenger'!B$1,Data!$B$3:$D$3,0)),1)</f>
        <v>0</v>
      </c>
      <c r="C38">
        <f>IFERROR(INDEX(Data!$B$4:$D$31,MATCH('VSbS-passenger'!$A38,Data!$A$4:$A$30,0),MATCH('VSbS-passenger'!C$1,Data!$B$3:$D$3,0)),0)/IFERROR(INDEX(Data!$B$4:$D$31,MATCH("Total",Data!$A$4:$A$31,0),MATCH('VSbS-passenger'!C$1,Data!$B$3:$D$3,0)),1)</f>
        <v>0</v>
      </c>
      <c r="D38">
        <f>IFERROR(INDEX(Data!$B$4:$D$31,MATCH('VSbS-passenger'!$A38,Data!$A$4:$A$30,0),MATCH('VSbS-passenger'!D$1,Data!$B$3:$D$3,0)),0)/IFERROR(INDEX(Data!$B$4:$D$31,MATCH("Total",Data!$A$4:$A$31,0),MATCH('VSbS-passenger'!D$1,Data!$B$3:$D$3,0)),1)</f>
        <v>0</v>
      </c>
      <c r="E38">
        <f>IFERROR(INDEX(Data!$B$4:$D$31,MATCH('VSbS-passenger'!$A38,Data!$A$4:$A$30,0),MATCH('VSbS-passenger'!E$1,Data!$B$3:$D$3,0)),0)/IFERROR(INDEX(Data!$B$4:$D$31,MATCH("Total",Data!$A$4:$A$31,0),MATCH('VSbS-passenger'!E$1,Data!$B$3:$D$3,0)),1)</f>
        <v>0</v>
      </c>
      <c r="F38">
        <f>IFERROR(INDEX(Data!$B$4:$D$31,MATCH('VSbS-passenger'!$A38,Data!$A$4:$A$30,0),MATCH('VSbS-passenger'!F$1,Data!$B$3:$D$3,0)),0)/IFERROR(INDEX(Data!$B$4:$D$31,MATCH("Total",Data!$A$4:$A$31,0),MATCH('VSbS-passenger'!F$1,Data!$B$3:$D$3,0)),1)</f>
        <v>0</v>
      </c>
      <c r="G38">
        <f>IFERROR(INDEX(Data!$B$4:$D$31,MATCH('VSbS-passenger'!$A38,Data!$A$4:$A$30,0),MATCH('VSbS-passenger'!G$1,Data!$B$3:$D$3,0)),0)/IFERROR(INDEX(Data!$B$4:$D$31,MATCH("Total",Data!$A$4:$A$31,0),MATCH('VSbS-passenger'!G$1,Data!$B$3:$D$3,0)),1)</f>
        <v>0</v>
      </c>
    </row>
    <row r="39" spans="1:7">
      <c r="A39" t="s">
        <v>83</v>
      </c>
      <c r="B39">
        <f>IFERROR(INDEX(Data!$B$4:$D$31,MATCH('VSbS-passenger'!$A39,Data!$A$4:$A$30,0),MATCH('VSbS-passenger'!B$1,Data!$B$3:$D$3,0)),0)/IFERROR(INDEX(Data!$B$4:$D$31,MATCH("Total",Data!$A$4:$A$31,0),MATCH('VSbS-passenger'!B$1,Data!$B$3:$D$3,0)),1)</f>
        <v>0</v>
      </c>
      <c r="C39">
        <f>IFERROR(INDEX(Data!$B$4:$D$31,MATCH('VSbS-passenger'!$A39,Data!$A$4:$A$30,0),MATCH('VSbS-passenger'!C$1,Data!$B$3:$D$3,0)),0)/IFERROR(INDEX(Data!$B$4:$D$31,MATCH("Total",Data!$A$4:$A$31,0),MATCH('VSbS-passenger'!C$1,Data!$B$3:$D$3,0)),1)</f>
        <v>0</v>
      </c>
      <c r="D39">
        <f>IFERROR(INDEX(Data!$B$4:$D$31,MATCH('VSbS-passenger'!$A39,Data!$A$4:$A$30,0),MATCH('VSbS-passenger'!D$1,Data!$B$3:$D$3,0)),0)/IFERROR(INDEX(Data!$B$4:$D$31,MATCH("Total",Data!$A$4:$A$31,0),MATCH('VSbS-passenger'!D$1,Data!$B$3:$D$3,0)),1)</f>
        <v>0</v>
      </c>
      <c r="E39">
        <f>IFERROR(INDEX(Data!$B$4:$D$31,MATCH('VSbS-passenger'!$A39,Data!$A$4:$A$30,0),MATCH('VSbS-passenger'!E$1,Data!$B$3:$D$3,0)),0)/IFERROR(INDEX(Data!$B$4:$D$31,MATCH("Total",Data!$A$4:$A$31,0),MATCH('VSbS-passenger'!E$1,Data!$B$3:$D$3,0)),1)</f>
        <v>0</v>
      </c>
      <c r="F39">
        <f>IFERROR(INDEX(Data!$B$4:$D$31,MATCH('VSbS-passenger'!$A39,Data!$A$4:$A$30,0),MATCH('VSbS-passenger'!F$1,Data!$B$3:$D$3,0)),0)/IFERROR(INDEX(Data!$B$4:$D$31,MATCH("Total",Data!$A$4:$A$31,0),MATCH('VSbS-passenger'!F$1,Data!$B$3:$D$3,0)),1)</f>
        <v>0</v>
      </c>
      <c r="G39">
        <f>IFERROR(INDEX(Data!$B$4:$D$31,MATCH('VSbS-passenger'!$A39,Data!$A$4:$A$30,0),MATCH('VSbS-passenger'!G$1,Data!$B$3:$D$3,0)),0)/IFERROR(INDEX(Data!$B$4:$D$31,MATCH("Total",Data!$A$4:$A$31,0),MATCH('VSbS-passenger'!G$1,Data!$B$3:$D$3,0)),1)</f>
        <v>0</v>
      </c>
    </row>
    <row r="40" spans="1:7">
      <c r="A40" t="s">
        <v>84</v>
      </c>
      <c r="B40">
        <f>IFERROR(INDEX(Data!$B$4:$D$31,MATCH('VSbS-passenger'!$A40,Data!$A$4:$A$30,0),MATCH('VSbS-passenger'!B$1,Data!$B$3:$D$3,0)),0)/IFERROR(INDEX(Data!$B$4:$D$31,MATCH("Total",Data!$A$4:$A$31,0),MATCH('VSbS-passenger'!B$1,Data!$B$3:$D$3,0)),1)</f>
        <v>0</v>
      </c>
      <c r="C40">
        <f>IFERROR(INDEX(Data!$B$4:$D$31,MATCH('VSbS-passenger'!$A40,Data!$A$4:$A$30,0),MATCH('VSbS-passenger'!C$1,Data!$B$3:$D$3,0)),0)/IFERROR(INDEX(Data!$B$4:$D$31,MATCH("Total",Data!$A$4:$A$31,0),MATCH('VSbS-passenger'!C$1,Data!$B$3:$D$3,0)),1)</f>
        <v>0</v>
      </c>
      <c r="D40">
        <f>IFERROR(INDEX(Data!$B$4:$D$31,MATCH('VSbS-passenger'!$A40,Data!$A$4:$A$30,0),MATCH('VSbS-passenger'!D$1,Data!$B$3:$D$3,0)),0)/IFERROR(INDEX(Data!$B$4:$D$31,MATCH("Total",Data!$A$4:$A$31,0),MATCH('VSbS-passenger'!D$1,Data!$B$3:$D$3,0)),1)</f>
        <v>0</v>
      </c>
      <c r="E40">
        <f>IFERROR(INDEX(Data!$B$4:$D$31,MATCH('VSbS-passenger'!$A40,Data!$A$4:$A$30,0),MATCH('VSbS-passenger'!E$1,Data!$B$3:$D$3,0)),0)/IFERROR(INDEX(Data!$B$4:$D$31,MATCH("Total",Data!$A$4:$A$31,0),MATCH('VSbS-passenger'!E$1,Data!$B$3:$D$3,0)),1)</f>
        <v>0</v>
      </c>
      <c r="F40">
        <f>IFERROR(INDEX(Data!$B$4:$D$31,MATCH('VSbS-passenger'!$A40,Data!$A$4:$A$30,0),MATCH('VSbS-passenger'!F$1,Data!$B$3:$D$3,0)),0)/IFERROR(INDEX(Data!$B$4:$D$31,MATCH("Total",Data!$A$4:$A$31,0),MATCH('VSbS-passenger'!F$1,Data!$B$3:$D$3,0)),1)</f>
        <v>0</v>
      </c>
      <c r="G40">
        <f>IFERROR(INDEX(Data!$B$4:$D$31,MATCH('VSbS-passenger'!$A40,Data!$A$4:$A$30,0),MATCH('VSbS-passenger'!G$1,Data!$B$3:$D$3,0)),0)/IFERROR(INDEX(Data!$B$4:$D$31,MATCH("Total",Data!$A$4:$A$31,0),MATCH('VSbS-passenger'!G$1,Data!$B$3:$D$3,0)),1)</f>
        <v>0</v>
      </c>
    </row>
    <row r="41" spans="1:7">
      <c r="A41" t="s">
        <v>85</v>
      </c>
      <c r="B41">
        <f>IFERROR(INDEX(Data!$B$4:$D$31,MATCH('VSbS-passenger'!$A41,Data!$A$4:$A$30,0),MATCH('VSbS-passenger'!B$1,Data!$B$3:$D$3,0)),0)/IFERROR(INDEX(Data!$B$4:$D$31,MATCH("Total",Data!$A$4:$A$31,0),MATCH('VSbS-passenger'!B$1,Data!$B$3:$D$3,0)),1)</f>
        <v>0</v>
      </c>
      <c r="C41">
        <f>IFERROR(INDEX(Data!$B$4:$D$31,MATCH('VSbS-passenger'!$A41,Data!$A$4:$A$30,0),MATCH('VSbS-passenger'!C$1,Data!$B$3:$D$3,0)),0)/IFERROR(INDEX(Data!$B$4:$D$31,MATCH("Total",Data!$A$4:$A$31,0),MATCH('VSbS-passenger'!C$1,Data!$B$3:$D$3,0)),1)</f>
        <v>0</v>
      </c>
      <c r="D41">
        <f>IFERROR(INDEX(Data!$B$4:$D$31,MATCH('VSbS-passenger'!$A41,Data!$A$4:$A$30,0),MATCH('VSbS-passenger'!D$1,Data!$B$3:$D$3,0)),0)/IFERROR(INDEX(Data!$B$4:$D$31,MATCH("Total",Data!$A$4:$A$31,0),MATCH('VSbS-passenger'!D$1,Data!$B$3:$D$3,0)),1)</f>
        <v>0</v>
      </c>
      <c r="E41">
        <f>IFERROR(INDEX(Data!$B$4:$D$31,MATCH('VSbS-passenger'!$A41,Data!$A$4:$A$30,0),MATCH('VSbS-passenger'!E$1,Data!$B$3:$D$3,0)),0)/IFERROR(INDEX(Data!$B$4:$D$31,MATCH("Total",Data!$A$4:$A$31,0),MATCH('VSbS-passenger'!E$1,Data!$B$3:$D$3,0)),1)</f>
        <v>0</v>
      </c>
      <c r="F41">
        <f>IFERROR(INDEX(Data!$B$4:$D$31,MATCH('VSbS-passenger'!$A41,Data!$A$4:$A$30,0),MATCH('VSbS-passenger'!F$1,Data!$B$3:$D$3,0)),0)/IFERROR(INDEX(Data!$B$4:$D$31,MATCH("Total",Data!$A$4:$A$31,0),MATCH('VSbS-passenger'!F$1,Data!$B$3:$D$3,0)),1)</f>
        <v>0</v>
      </c>
      <c r="G41">
        <f>IFERROR(INDEX(Data!$B$4:$D$31,MATCH('VSbS-passenger'!$A41,Data!$A$4:$A$30,0),MATCH('VSbS-passenger'!G$1,Data!$B$3:$D$3,0)),0)/IFERROR(INDEX(Data!$B$4:$D$31,MATCH("Total",Data!$A$4:$A$31,0),MATCH('VSbS-passenger'!G$1,Data!$B$3:$D$3,0)),1)</f>
        <v>0</v>
      </c>
    </row>
    <row r="42" spans="1:7">
      <c r="A42" t="s">
        <v>86</v>
      </c>
      <c r="B42">
        <f>IFERROR(INDEX(Data!$B$4:$D$31,MATCH('VSbS-passenger'!$A42,Data!$A$4:$A$30,0),MATCH('VSbS-passenger'!B$1,Data!$B$3:$D$3,0)),0)/IFERROR(INDEX(Data!$B$4:$D$31,MATCH("Total",Data!$A$4:$A$31,0),MATCH('VSbS-passenger'!B$1,Data!$B$3:$D$3,0)),1)</f>
        <v>0</v>
      </c>
      <c r="C42">
        <f>IFERROR(INDEX(Data!$B$4:$D$31,MATCH('VSbS-passenger'!$A42,Data!$A$4:$A$30,0),MATCH('VSbS-passenger'!C$1,Data!$B$3:$D$3,0)),0)/IFERROR(INDEX(Data!$B$4:$D$31,MATCH("Total",Data!$A$4:$A$31,0),MATCH('VSbS-passenger'!C$1,Data!$B$3:$D$3,0)),1)</f>
        <v>0</v>
      </c>
      <c r="D42">
        <f>IFERROR(INDEX(Data!$B$4:$D$31,MATCH('VSbS-passenger'!$A42,Data!$A$4:$A$30,0),MATCH('VSbS-passenger'!D$1,Data!$B$3:$D$3,0)),0)/IFERROR(INDEX(Data!$B$4:$D$31,MATCH("Total",Data!$A$4:$A$31,0),MATCH('VSbS-passenger'!D$1,Data!$B$3:$D$3,0)),1)</f>
        <v>0</v>
      </c>
      <c r="E42">
        <f>IFERROR(INDEX(Data!$B$4:$D$31,MATCH('VSbS-passenger'!$A42,Data!$A$4:$A$30,0),MATCH('VSbS-passenger'!E$1,Data!$B$3:$D$3,0)),0)/IFERROR(INDEX(Data!$B$4:$D$31,MATCH("Total",Data!$A$4:$A$31,0),MATCH('VSbS-passenger'!E$1,Data!$B$3:$D$3,0)),1)</f>
        <v>0</v>
      </c>
      <c r="F42">
        <f>IFERROR(INDEX(Data!$B$4:$D$31,MATCH('VSbS-passenger'!$A42,Data!$A$4:$A$30,0),MATCH('VSbS-passenger'!F$1,Data!$B$3:$D$3,0)),0)/IFERROR(INDEX(Data!$B$4:$D$31,MATCH("Total",Data!$A$4:$A$31,0),MATCH('VSbS-passenger'!F$1,Data!$B$3:$D$3,0)),1)</f>
        <v>0</v>
      </c>
      <c r="G42">
        <f>IFERROR(INDEX(Data!$B$4:$D$31,MATCH('VSbS-passenger'!$A42,Data!$A$4:$A$30,0),MATCH('VSbS-passenger'!G$1,Data!$B$3:$D$3,0)),0)/IFERROR(INDEX(Data!$B$4:$D$31,MATCH("Total",Data!$A$4:$A$31,0),MATCH('VSbS-passenger'!G$1,Data!$B$3:$D$3,0)),1)</f>
        <v>0</v>
      </c>
    </row>
    <row r="43" spans="1:7">
      <c r="A43" t="s">
        <v>87</v>
      </c>
      <c r="B43">
        <f>IFERROR(INDEX(Data!$B$4:$D$31,MATCH('VSbS-passenger'!$A43,Data!$A$4:$A$30,0),MATCH('VSbS-passenger'!B$1,Data!$B$3:$D$3,0)),0)/IFERROR(INDEX(Data!$B$4:$D$31,MATCH("Total",Data!$A$4:$A$31,0),MATCH('VSbS-passenger'!B$1,Data!$B$3:$D$3,0)),1)</f>
        <v>0</v>
      </c>
      <c r="C43">
        <f>IFERROR(INDEX(Data!$B$4:$D$31,MATCH('VSbS-passenger'!$A43,Data!$A$4:$A$30,0),MATCH('VSbS-passenger'!C$1,Data!$B$3:$D$3,0)),0)/IFERROR(INDEX(Data!$B$4:$D$31,MATCH("Total",Data!$A$4:$A$31,0),MATCH('VSbS-passenger'!C$1,Data!$B$3:$D$3,0)),1)</f>
        <v>0</v>
      </c>
      <c r="D43">
        <f>IFERROR(INDEX(Data!$B$4:$D$31,MATCH('VSbS-passenger'!$A43,Data!$A$4:$A$30,0),MATCH('VSbS-passenger'!D$1,Data!$B$3:$D$3,0)),0)/IFERROR(INDEX(Data!$B$4:$D$31,MATCH("Total",Data!$A$4:$A$31,0),MATCH('VSbS-passenger'!D$1,Data!$B$3:$D$3,0)),1)</f>
        <v>0</v>
      </c>
      <c r="E43">
        <f>IFERROR(INDEX(Data!$B$4:$D$31,MATCH('VSbS-passenger'!$A43,Data!$A$4:$A$30,0),MATCH('VSbS-passenger'!E$1,Data!$B$3:$D$3,0)),0)/IFERROR(INDEX(Data!$B$4:$D$31,MATCH("Total",Data!$A$4:$A$31,0),MATCH('VSbS-passenger'!E$1,Data!$B$3:$D$3,0)),1)</f>
        <v>0</v>
      </c>
      <c r="F43">
        <f>IFERROR(INDEX(Data!$B$4:$D$31,MATCH('VSbS-passenger'!$A43,Data!$A$4:$A$30,0),MATCH('VSbS-passenger'!F$1,Data!$B$3:$D$3,0)),0)/IFERROR(INDEX(Data!$B$4:$D$31,MATCH("Total",Data!$A$4:$A$31,0),MATCH('VSbS-passenger'!F$1,Data!$B$3:$D$3,0)),1)</f>
        <v>0</v>
      </c>
      <c r="G43">
        <f>IFERROR(INDEX(Data!$B$4:$D$31,MATCH('VSbS-passenger'!$A43,Data!$A$4:$A$30,0),MATCH('VSbS-passenger'!G$1,Data!$B$3:$D$3,0)),0)/IFERROR(INDEX(Data!$B$4:$D$31,MATCH("Total",Data!$A$4:$A$31,0),MATCH('VSbS-passenger'!G$1,Data!$B$3:$D$3,0)),1)</f>
        <v>0</v>
      </c>
    </row>
    <row r="44" spans="1:7">
      <c r="A44" t="s">
        <v>88</v>
      </c>
      <c r="B44">
        <f>IFERROR(INDEX(Data!$B$4:$D$31,MATCH('VSbS-passenger'!$A44,Data!$A$4:$A$30,0),MATCH('VSbS-passenger'!B$1,Data!$B$3:$D$3,0)),0)/IFERROR(INDEX(Data!$B$4:$D$31,MATCH("Total",Data!$A$4:$A$31,0),MATCH('VSbS-passenger'!B$1,Data!$B$3:$D$3,0)),1)</f>
        <v>0</v>
      </c>
      <c r="C44">
        <f>IFERROR(INDEX(Data!$B$4:$D$31,MATCH('VSbS-passenger'!$A44,Data!$A$4:$A$30,0),MATCH('VSbS-passenger'!C$1,Data!$B$3:$D$3,0)),0)/IFERROR(INDEX(Data!$B$4:$D$31,MATCH("Total",Data!$A$4:$A$31,0),MATCH('VSbS-passenger'!C$1,Data!$B$3:$D$3,0)),1)</f>
        <v>0</v>
      </c>
      <c r="D44">
        <f>IFERROR(INDEX(Data!$B$4:$D$31,MATCH('VSbS-passenger'!$A44,Data!$A$4:$A$30,0),MATCH('VSbS-passenger'!D$1,Data!$B$3:$D$3,0)),0)/IFERROR(INDEX(Data!$B$4:$D$31,MATCH("Total",Data!$A$4:$A$31,0),MATCH('VSbS-passenger'!D$1,Data!$B$3:$D$3,0)),1)</f>
        <v>0</v>
      </c>
      <c r="E44">
        <f>IFERROR(INDEX(Data!$B$4:$D$31,MATCH('VSbS-passenger'!$A44,Data!$A$4:$A$30,0),MATCH('VSbS-passenger'!E$1,Data!$B$3:$D$3,0)),0)/IFERROR(INDEX(Data!$B$4:$D$31,MATCH("Total",Data!$A$4:$A$31,0),MATCH('VSbS-passenger'!E$1,Data!$B$3:$D$3,0)),1)</f>
        <v>0</v>
      </c>
      <c r="F44">
        <f>IFERROR(INDEX(Data!$B$4:$D$31,MATCH('VSbS-passenger'!$A44,Data!$A$4:$A$30,0),MATCH('VSbS-passenger'!F$1,Data!$B$3:$D$3,0)),0)/IFERROR(INDEX(Data!$B$4:$D$31,MATCH("Total",Data!$A$4:$A$31,0),MATCH('VSbS-passenger'!F$1,Data!$B$3:$D$3,0)),1)</f>
        <v>0</v>
      </c>
      <c r="G44">
        <f>IFERROR(INDEX(Data!$B$4:$D$31,MATCH('VSbS-passenger'!$A44,Data!$A$4:$A$30,0),MATCH('VSbS-passenger'!G$1,Data!$B$3:$D$3,0)),0)/IFERROR(INDEX(Data!$B$4:$D$31,MATCH("Total",Data!$A$4:$A$31,0),MATCH('VSbS-passenger'!G$1,Data!$B$3:$D$3,0)),1)</f>
        <v>0</v>
      </c>
    </row>
    <row r="45" spans="1:7">
      <c r="A45" t="s">
        <v>89</v>
      </c>
      <c r="B45">
        <f>IFERROR(INDEX(Data!$B$4:$D$31,MATCH('VSbS-passenger'!$A45,Data!$A$4:$A$30,0),MATCH('VSbS-passenger'!B$1,Data!$B$3:$D$3,0)),0)/IFERROR(INDEX(Data!$B$4:$D$31,MATCH("Total",Data!$A$4:$A$31,0),MATCH('VSbS-passenger'!B$1,Data!$B$3:$D$3,0)),1)</f>
        <v>0</v>
      </c>
      <c r="C45">
        <f>IFERROR(INDEX(Data!$B$4:$D$31,MATCH('VSbS-passenger'!$A45,Data!$A$4:$A$30,0),MATCH('VSbS-passenger'!C$1,Data!$B$3:$D$3,0)),0)/IFERROR(INDEX(Data!$B$4:$D$31,MATCH("Total",Data!$A$4:$A$31,0),MATCH('VSbS-passenger'!C$1,Data!$B$3:$D$3,0)),1)</f>
        <v>0</v>
      </c>
      <c r="D45">
        <f>IFERROR(INDEX(Data!$B$4:$D$31,MATCH('VSbS-passenger'!$A45,Data!$A$4:$A$30,0),MATCH('VSbS-passenger'!D$1,Data!$B$3:$D$3,0)),0)/IFERROR(INDEX(Data!$B$4:$D$31,MATCH("Total",Data!$A$4:$A$31,0),MATCH('VSbS-passenger'!D$1,Data!$B$3:$D$3,0)),1)</f>
        <v>0</v>
      </c>
      <c r="E45">
        <f>IFERROR(INDEX(Data!$B$4:$D$31,MATCH('VSbS-passenger'!$A45,Data!$A$4:$A$30,0),MATCH('VSbS-passenger'!E$1,Data!$B$3:$D$3,0)),0)/IFERROR(INDEX(Data!$B$4:$D$31,MATCH("Total",Data!$A$4:$A$31,0),MATCH('VSbS-passenger'!E$1,Data!$B$3:$D$3,0)),1)</f>
        <v>0</v>
      </c>
      <c r="F45">
        <f>IFERROR(INDEX(Data!$B$4:$D$31,MATCH('VSbS-passenger'!$A45,Data!$A$4:$A$30,0),MATCH('VSbS-passenger'!F$1,Data!$B$3:$D$3,0)),0)/IFERROR(INDEX(Data!$B$4:$D$31,MATCH("Total",Data!$A$4:$A$31,0),MATCH('VSbS-passenger'!F$1,Data!$B$3:$D$3,0)),1)</f>
        <v>0</v>
      </c>
      <c r="G45">
        <f>IFERROR(INDEX(Data!$B$4:$D$31,MATCH('VSbS-passenger'!$A45,Data!$A$4:$A$30,0),MATCH('VSbS-passenger'!G$1,Data!$B$3:$D$3,0)),0)/IFERROR(INDEX(Data!$B$4:$D$31,MATCH("Total",Data!$A$4:$A$31,0),MATCH('VSbS-passenger'!G$1,Data!$B$3:$D$3,0)),1)</f>
        <v>0</v>
      </c>
    </row>
    <row r="46" spans="1:7">
      <c r="A46" t="s">
        <v>90</v>
      </c>
      <c r="B46">
        <f>IFERROR(INDEX(Data!$B$4:$D$31,MATCH('VSbS-passenger'!$A46,Data!$A$4:$A$30,0),MATCH('VSbS-passenger'!B$1,Data!$B$3:$D$3,0)),0)/IFERROR(INDEX(Data!$B$4:$D$31,MATCH("Total",Data!$A$4:$A$31,0),MATCH('VSbS-passenger'!B$1,Data!$B$3:$D$3,0)),1)</f>
        <v>0</v>
      </c>
      <c r="C46">
        <f>IFERROR(INDEX(Data!$B$4:$D$31,MATCH('VSbS-passenger'!$A46,Data!$A$4:$A$30,0),MATCH('VSbS-passenger'!C$1,Data!$B$3:$D$3,0)),0)/IFERROR(INDEX(Data!$B$4:$D$31,MATCH("Total",Data!$A$4:$A$31,0),MATCH('VSbS-passenger'!C$1,Data!$B$3:$D$3,0)),1)</f>
        <v>0</v>
      </c>
      <c r="D46">
        <f>IFERROR(INDEX(Data!$B$4:$D$31,MATCH('VSbS-passenger'!$A46,Data!$A$4:$A$30,0),MATCH('VSbS-passenger'!D$1,Data!$B$3:$D$3,0)),0)/IFERROR(INDEX(Data!$B$4:$D$31,MATCH("Total",Data!$A$4:$A$31,0),MATCH('VSbS-passenger'!D$1,Data!$B$3:$D$3,0)),1)</f>
        <v>0</v>
      </c>
      <c r="E46">
        <f>IFERROR(INDEX(Data!$B$4:$D$31,MATCH('VSbS-passenger'!$A46,Data!$A$4:$A$30,0),MATCH('VSbS-passenger'!E$1,Data!$B$3:$D$3,0)),0)/IFERROR(INDEX(Data!$B$4:$D$31,MATCH("Total",Data!$A$4:$A$31,0),MATCH('VSbS-passenger'!E$1,Data!$B$3:$D$3,0)),1)</f>
        <v>0</v>
      </c>
      <c r="F46">
        <f>IFERROR(INDEX(Data!$B$4:$D$31,MATCH('VSbS-passenger'!$A46,Data!$A$4:$A$30,0),MATCH('VSbS-passenger'!F$1,Data!$B$3:$D$3,0)),0)/IFERROR(INDEX(Data!$B$4:$D$31,MATCH("Total",Data!$A$4:$A$31,0),MATCH('VSbS-passenger'!F$1,Data!$B$3:$D$3,0)),1)</f>
        <v>0</v>
      </c>
      <c r="G46">
        <f>IFERROR(INDEX(Data!$B$4:$D$31,MATCH('VSbS-passenger'!$A46,Data!$A$4:$A$30,0),MATCH('VSbS-passenger'!G$1,Data!$B$3:$D$3,0)),0)/IFERROR(INDEX(Data!$B$4:$D$31,MATCH("Total",Data!$A$4:$A$31,0),MATCH('VSbS-passenger'!G$1,Data!$B$3:$D$3,0)),1)</f>
        <v>0</v>
      </c>
    </row>
    <row r="47" spans="1:7">
      <c r="A47" t="s">
        <v>91</v>
      </c>
      <c r="B47">
        <f>IFERROR(INDEX(Data!$B$4:$D$31,MATCH('VSbS-passenger'!$A47,Data!$A$4:$A$30,0),MATCH('VSbS-passenger'!B$1,Data!$B$3:$D$3,0)),0)/IFERROR(INDEX(Data!$B$4:$D$31,MATCH("Total",Data!$A$4:$A$31,0),MATCH('VSbS-passenger'!B$1,Data!$B$3:$D$3,0)),1)</f>
        <v>0</v>
      </c>
      <c r="C47">
        <f>IFERROR(INDEX(Data!$B$4:$D$31,MATCH('VSbS-passenger'!$A47,Data!$A$4:$A$30,0),MATCH('VSbS-passenger'!C$1,Data!$B$3:$D$3,0)),0)/IFERROR(INDEX(Data!$B$4:$D$31,MATCH("Total",Data!$A$4:$A$31,0),MATCH('VSbS-passenger'!C$1,Data!$B$3:$D$3,0)),1)</f>
        <v>0</v>
      </c>
      <c r="D47">
        <f>IFERROR(INDEX(Data!$B$4:$D$31,MATCH('VSbS-passenger'!$A47,Data!$A$4:$A$30,0),MATCH('VSbS-passenger'!D$1,Data!$B$3:$D$3,0)),0)/IFERROR(INDEX(Data!$B$4:$D$31,MATCH("Total",Data!$A$4:$A$31,0),MATCH('VSbS-passenger'!D$1,Data!$B$3:$D$3,0)),1)</f>
        <v>0</v>
      </c>
      <c r="E47">
        <f>IFERROR(INDEX(Data!$B$4:$D$31,MATCH('VSbS-passenger'!$A47,Data!$A$4:$A$30,0),MATCH('VSbS-passenger'!E$1,Data!$B$3:$D$3,0)),0)/IFERROR(INDEX(Data!$B$4:$D$31,MATCH("Total",Data!$A$4:$A$31,0),MATCH('VSbS-passenger'!E$1,Data!$B$3:$D$3,0)),1)</f>
        <v>0</v>
      </c>
      <c r="F47">
        <f>IFERROR(INDEX(Data!$B$4:$D$31,MATCH('VSbS-passenger'!$A47,Data!$A$4:$A$30,0),MATCH('VSbS-passenger'!F$1,Data!$B$3:$D$3,0)),0)/IFERROR(INDEX(Data!$B$4:$D$31,MATCH("Total",Data!$A$4:$A$31,0),MATCH('VSbS-passenger'!F$1,Data!$B$3:$D$3,0)),1)</f>
        <v>0</v>
      </c>
      <c r="G47">
        <f>IFERROR(INDEX(Data!$B$4:$D$31,MATCH('VSbS-passenger'!$A47,Data!$A$4:$A$30,0),MATCH('VSbS-passenger'!G$1,Data!$B$3:$D$3,0)),0)/IFERROR(INDEX(Data!$B$4:$D$31,MATCH("Total",Data!$A$4:$A$31,0),MATCH('VSbS-passenger'!G$1,Data!$B$3:$D$3,0)),1)</f>
        <v>0</v>
      </c>
    </row>
    <row r="48" spans="1:7">
      <c r="A48" t="s">
        <v>92</v>
      </c>
      <c r="B48">
        <f>IFERROR(INDEX(Data!$B$4:$D$31,MATCH('VSbS-passenger'!$A48,Data!$A$4:$A$30,0),MATCH('VSbS-passenger'!B$1,Data!$B$3:$D$3,0)),0)/IFERROR(INDEX(Data!$B$4:$D$31,MATCH("Total",Data!$A$4:$A$31,0),MATCH('VSbS-passenger'!B$1,Data!$B$3:$D$3,0)),1)</f>
        <v>0</v>
      </c>
      <c r="C48">
        <f>IFERROR(INDEX(Data!$B$4:$D$31,MATCH('VSbS-passenger'!$A48,Data!$A$4:$A$30,0),MATCH('VSbS-passenger'!C$1,Data!$B$3:$D$3,0)),0)/IFERROR(INDEX(Data!$B$4:$D$31,MATCH("Total",Data!$A$4:$A$31,0),MATCH('VSbS-passenger'!C$1,Data!$B$3:$D$3,0)),1)</f>
        <v>0</v>
      </c>
      <c r="D48">
        <f>IFERROR(INDEX(Data!$B$4:$D$31,MATCH('VSbS-passenger'!$A48,Data!$A$4:$A$30,0),MATCH('VSbS-passenger'!D$1,Data!$B$3:$D$3,0)),0)/IFERROR(INDEX(Data!$B$4:$D$31,MATCH("Total",Data!$A$4:$A$31,0),MATCH('VSbS-passenger'!D$1,Data!$B$3:$D$3,0)),1)</f>
        <v>0</v>
      </c>
      <c r="E48">
        <f>IFERROR(INDEX(Data!$B$4:$D$31,MATCH('VSbS-passenger'!$A48,Data!$A$4:$A$30,0),MATCH('VSbS-passenger'!E$1,Data!$B$3:$D$3,0)),0)/IFERROR(INDEX(Data!$B$4:$D$31,MATCH("Total",Data!$A$4:$A$31,0),MATCH('VSbS-passenger'!E$1,Data!$B$3:$D$3,0)),1)</f>
        <v>0</v>
      </c>
      <c r="F48">
        <f>IFERROR(INDEX(Data!$B$4:$D$31,MATCH('VSbS-passenger'!$A48,Data!$A$4:$A$30,0),MATCH('VSbS-passenger'!F$1,Data!$B$3:$D$3,0)),0)/IFERROR(INDEX(Data!$B$4:$D$31,MATCH("Total",Data!$A$4:$A$31,0),MATCH('VSbS-passenger'!F$1,Data!$B$3:$D$3,0)),1)</f>
        <v>0</v>
      </c>
      <c r="G48">
        <f>IFERROR(INDEX(Data!$B$4:$D$31,MATCH('VSbS-passenger'!$A48,Data!$A$4:$A$30,0),MATCH('VSbS-passenger'!G$1,Data!$B$3:$D$3,0)),0)/IFERROR(INDEX(Data!$B$4:$D$31,MATCH("Total",Data!$A$4:$A$31,0),MATCH('VSbS-passenger'!G$1,Data!$B$3:$D$3,0)),1)</f>
        <v>0</v>
      </c>
    </row>
    <row r="49" spans="1:7">
      <c r="A49" t="s">
        <v>93</v>
      </c>
      <c r="B49">
        <f>IFERROR(INDEX(Data!$B$4:$D$31,MATCH('VSbS-passenger'!$A49,Data!$A$4:$A$30,0),MATCH('VSbS-passenger'!B$1,Data!$B$3:$D$3,0)),0)/IFERROR(INDEX(Data!$B$4:$D$31,MATCH("Total",Data!$A$4:$A$31,0),MATCH('VSbS-passenger'!B$1,Data!$B$3:$D$3,0)),1)</f>
        <v>0</v>
      </c>
      <c r="C49">
        <f>IFERROR(INDEX(Data!$B$4:$D$31,MATCH('VSbS-passenger'!$A49,Data!$A$4:$A$30,0),MATCH('VSbS-passenger'!C$1,Data!$B$3:$D$3,0)),0)/IFERROR(INDEX(Data!$B$4:$D$31,MATCH("Total",Data!$A$4:$A$31,0),MATCH('VSbS-passenger'!C$1,Data!$B$3:$D$3,0)),1)</f>
        <v>0</v>
      </c>
      <c r="D49">
        <f>IFERROR(INDEX(Data!$B$4:$D$31,MATCH('VSbS-passenger'!$A49,Data!$A$4:$A$30,0),MATCH('VSbS-passenger'!D$1,Data!$B$3:$D$3,0)),0)/IFERROR(INDEX(Data!$B$4:$D$31,MATCH("Total",Data!$A$4:$A$31,0),MATCH('VSbS-passenger'!D$1,Data!$B$3:$D$3,0)),1)</f>
        <v>0</v>
      </c>
      <c r="E49">
        <f>IFERROR(INDEX(Data!$B$4:$D$31,MATCH('VSbS-passenger'!$A49,Data!$A$4:$A$30,0),MATCH('VSbS-passenger'!E$1,Data!$B$3:$D$3,0)),0)/IFERROR(INDEX(Data!$B$4:$D$31,MATCH("Total",Data!$A$4:$A$31,0),MATCH('VSbS-passenger'!E$1,Data!$B$3:$D$3,0)),1)</f>
        <v>0</v>
      </c>
      <c r="F49">
        <f>IFERROR(INDEX(Data!$B$4:$D$31,MATCH('VSbS-passenger'!$A49,Data!$A$4:$A$30,0),MATCH('VSbS-passenger'!F$1,Data!$B$3:$D$3,0)),0)/IFERROR(INDEX(Data!$B$4:$D$31,MATCH("Total",Data!$A$4:$A$31,0),MATCH('VSbS-passenger'!F$1,Data!$B$3:$D$3,0)),1)</f>
        <v>0</v>
      </c>
      <c r="G49">
        <f>IFERROR(INDEX(Data!$B$4:$D$31,MATCH('VSbS-passenger'!$A49,Data!$A$4:$A$30,0),MATCH('VSbS-passenger'!G$1,Data!$B$3:$D$3,0)),0)/IFERROR(INDEX(Data!$B$4:$D$31,MATCH("Total",Data!$A$4:$A$31,0),MATCH('VSbS-passenger'!G$1,Data!$B$3:$D$3,0)),1)</f>
        <v>0</v>
      </c>
    </row>
    <row r="50" spans="1:7">
      <c r="A50" t="s">
        <v>94</v>
      </c>
      <c r="B50">
        <f>IFERROR(INDEX(Data!$B$4:$D$31,MATCH('VSbS-passenger'!$A50,Data!$A$4:$A$30,0),MATCH('VSbS-passenger'!B$1,Data!$B$3:$D$3,0)),0)/IFERROR(INDEX(Data!$B$4:$D$31,MATCH("Total",Data!$A$4:$A$31,0),MATCH('VSbS-passenger'!B$1,Data!$B$3:$D$3,0)),1)</f>
        <v>0</v>
      </c>
      <c r="C50">
        <f>IFERROR(INDEX(Data!$B$4:$D$31,MATCH('VSbS-passenger'!$A50,Data!$A$4:$A$30,0),MATCH('VSbS-passenger'!C$1,Data!$B$3:$D$3,0)),0)/IFERROR(INDEX(Data!$B$4:$D$31,MATCH("Total",Data!$A$4:$A$31,0),MATCH('VSbS-passenger'!C$1,Data!$B$3:$D$3,0)),1)</f>
        <v>0</v>
      </c>
      <c r="D50">
        <f>IFERROR(INDEX(Data!$B$4:$D$31,MATCH('VSbS-passenger'!$A50,Data!$A$4:$A$30,0),MATCH('VSbS-passenger'!D$1,Data!$B$3:$D$3,0)),0)/IFERROR(INDEX(Data!$B$4:$D$31,MATCH("Total",Data!$A$4:$A$31,0),MATCH('VSbS-passenger'!D$1,Data!$B$3:$D$3,0)),1)</f>
        <v>0</v>
      </c>
      <c r="E50">
        <f>IFERROR(INDEX(Data!$B$4:$D$31,MATCH('VSbS-passenger'!$A50,Data!$A$4:$A$30,0),MATCH('VSbS-passenger'!E$1,Data!$B$3:$D$3,0)),0)/IFERROR(INDEX(Data!$B$4:$D$31,MATCH("Total",Data!$A$4:$A$31,0),MATCH('VSbS-passenger'!E$1,Data!$B$3:$D$3,0)),1)</f>
        <v>0</v>
      </c>
      <c r="F50">
        <f>IFERROR(INDEX(Data!$B$4:$D$31,MATCH('VSbS-passenger'!$A50,Data!$A$4:$A$30,0),MATCH('VSbS-passenger'!F$1,Data!$B$3:$D$3,0)),0)/IFERROR(INDEX(Data!$B$4:$D$31,MATCH("Total",Data!$A$4:$A$31,0),MATCH('VSbS-passenger'!F$1,Data!$B$3:$D$3,0)),1)</f>
        <v>0</v>
      </c>
      <c r="G50">
        <f>IFERROR(INDEX(Data!$B$4:$D$31,MATCH('VSbS-passenger'!$A50,Data!$A$4:$A$30,0),MATCH('VSbS-passenger'!G$1,Data!$B$3:$D$3,0)),0)/IFERROR(INDEX(Data!$B$4:$D$31,MATCH("Total",Data!$A$4:$A$31,0),MATCH('VSbS-passenger'!G$1,Data!$B$3:$D$3,0)),1)</f>
        <v>0</v>
      </c>
    </row>
    <row r="51" spans="1:7">
      <c r="A51" t="s">
        <v>95</v>
      </c>
      <c r="B51">
        <f>IFERROR(INDEX(Data!$B$4:$D$31,MATCH('VSbS-passenger'!$A51,Data!$A$4:$A$30,0),MATCH('VSbS-passenger'!B$1,Data!$B$3:$D$3,0)),0)/IFERROR(INDEX(Data!$B$4:$D$31,MATCH("Total",Data!$A$4:$A$31,0),MATCH('VSbS-passenger'!B$1,Data!$B$3:$D$3,0)),1)</f>
        <v>0</v>
      </c>
      <c r="C51">
        <f>IFERROR(INDEX(Data!$B$4:$D$31,MATCH('VSbS-passenger'!$A51,Data!$A$4:$A$30,0),MATCH('VSbS-passenger'!C$1,Data!$B$3:$D$3,0)),0)/IFERROR(INDEX(Data!$B$4:$D$31,MATCH("Total",Data!$A$4:$A$31,0),MATCH('VSbS-passenger'!C$1,Data!$B$3:$D$3,0)),1)</f>
        <v>0</v>
      </c>
      <c r="D51">
        <f>IFERROR(INDEX(Data!$B$4:$D$31,MATCH('VSbS-passenger'!$A51,Data!$A$4:$A$30,0),MATCH('VSbS-passenger'!D$1,Data!$B$3:$D$3,0)),0)/IFERROR(INDEX(Data!$B$4:$D$31,MATCH("Total",Data!$A$4:$A$31,0),MATCH('VSbS-passenger'!D$1,Data!$B$3:$D$3,0)),1)</f>
        <v>0</v>
      </c>
      <c r="E51">
        <f>IFERROR(INDEX(Data!$B$4:$D$31,MATCH('VSbS-passenger'!$A51,Data!$A$4:$A$30,0),MATCH('VSbS-passenger'!E$1,Data!$B$3:$D$3,0)),0)/IFERROR(INDEX(Data!$B$4:$D$31,MATCH("Total",Data!$A$4:$A$31,0),MATCH('VSbS-passenger'!E$1,Data!$B$3:$D$3,0)),1)</f>
        <v>0</v>
      </c>
      <c r="F51">
        <f>IFERROR(INDEX(Data!$B$4:$D$31,MATCH('VSbS-passenger'!$A51,Data!$A$4:$A$30,0),MATCH('VSbS-passenger'!F$1,Data!$B$3:$D$3,0)),0)/IFERROR(INDEX(Data!$B$4:$D$31,MATCH("Total",Data!$A$4:$A$31,0),MATCH('VSbS-passenger'!F$1,Data!$B$3:$D$3,0)),1)</f>
        <v>0</v>
      </c>
      <c r="G51">
        <f>IFERROR(INDEX(Data!$B$4:$D$31,MATCH('VSbS-passenger'!$A51,Data!$A$4:$A$30,0),MATCH('VSbS-passenger'!G$1,Data!$B$3:$D$3,0)),0)/IFERROR(INDEX(Data!$B$4:$D$31,MATCH("Total",Data!$A$4:$A$31,0),MATCH('VSbS-passenger'!G$1,Data!$B$3:$D$3,0)),1)</f>
        <v>0</v>
      </c>
    </row>
    <row r="52" spans="1:7">
      <c r="A52" t="s">
        <v>96</v>
      </c>
      <c r="B52">
        <f>IFERROR(INDEX(Data!$B$4:$D$31,MATCH('VSbS-passenger'!$A52,Data!$A$4:$A$30,0),MATCH('VSbS-passenger'!B$1,Data!$B$3:$D$3,0)),0)/IFERROR(INDEX(Data!$B$4:$D$31,MATCH("Total",Data!$A$4:$A$31,0),MATCH('VSbS-passenger'!B$1,Data!$B$3:$D$3,0)),1)</f>
        <v>0</v>
      </c>
      <c r="C52">
        <f>IFERROR(INDEX(Data!$B$4:$D$31,MATCH('VSbS-passenger'!$A52,Data!$A$4:$A$30,0),MATCH('VSbS-passenger'!C$1,Data!$B$3:$D$3,0)),0)/IFERROR(INDEX(Data!$B$4:$D$31,MATCH("Total",Data!$A$4:$A$31,0),MATCH('VSbS-passenger'!C$1,Data!$B$3:$D$3,0)),1)</f>
        <v>0</v>
      </c>
      <c r="D52">
        <f>IFERROR(INDEX(Data!$B$4:$D$31,MATCH('VSbS-passenger'!$A52,Data!$A$4:$A$30,0),MATCH('VSbS-passenger'!D$1,Data!$B$3:$D$3,0)),0)/IFERROR(INDEX(Data!$B$4:$D$31,MATCH("Total",Data!$A$4:$A$31,0),MATCH('VSbS-passenger'!D$1,Data!$B$3:$D$3,0)),1)</f>
        <v>0</v>
      </c>
      <c r="E52">
        <f>IFERROR(INDEX(Data!$B$4:$D$31,MATCH('VSbS-passenger'!$A52,Data!$A$4:$A$30,0),MATCH('VSbS-passenger'!E$1,Data!$B$3:$D$3,0)),0)/IFERROR(INDEX(Data!$B$4:$D$31,MATCH("Total",Data!$A$4:$A$31,0),MATCH('VSbS-passenger'!E$1,Data!$B$3:$D$3,0)),1)</f>
        <v>0</v>
      </c>
      <c r="F52">
        <f>IFERROR(INDEX(Data!$B$4:$D$31,MATCH('VSbS-passenger'!$A52,Data!$A$4:$A$30,0),MATCH('VSbS-passenger'!F$1,Data!$B$3:$D$3,0)),0)/IFERROR(INDEX(Data!$B$4:$D$31,MATCH("Total",Data!$A$4:$A$31,0),MATCH('VSbS-passenger'!F$1,Data!$B$3:$D$3,0)),1)</f>
        <v>0</v>
      </c>
      <c r="G52">
        <f>IFERROR(INDEX(Data!$B$4:$D$31,MATCH('VSbS-passenger'!$A52,Data!$A$4:$A$30,0),MATCH('VSbS-passenger'!G$1,Data!$B$3:$D$3,0)),0)/IFERROR(INDEX(Data!$B$4:$D$31,MATCH("Total",Data!$A$4:$A$31,0),MATCH('VSbS-passenger'!G$1,Data!$B$3:$D$3,0)),1)</f>
        <v>0</v>
      </c>
    </row>
    <row r="53" spans="1:7">
      <c r="A53" t="s">
        <v>10</v>
      </c>
      <c r="B53">
        <f>IFERROR(INDEX(Data!$B$4:$D$31,MATCH('VSbS-passenger'!$A53,Data!$A$4:$A$30,0),MATCH('VSbS-passenger'!B$1,Data!$B$3:$D$3,0)),0)/IFERROR(INDEX(Data!$B$4:$D$31,MATCH("Total",Data!$A$4:$A$31,0),MATCH('VSbS-passenger'!B$1,Data!$B$3:$D$3,0)),1)</f>
        <v>0</v>
      </c>
      <c r="C53">
        <f>IFERROR(INDEX(Data!$B$4:$D$31,MATCH('VSbS-passenger'!$A53,Data!$A$4:$A$30,0),MATCH('VSbS-passenger'!C$1,Data!$B$3:$D$3,0)),0)/IFERROR(INDEX(Data!$B$4:$D$31,MATCH("Total",Data!$A$4:$A$31,0),MATCH('VSbS-passenger'!C$1,Data!$B$3:$D$3,0)),1)</f>
        <v>0</v>
      </c>
      <c r="D53">
        <f>IFERROR(INDEX(Data!$B$4:$D$31,MATCH('VSbS-passenger'!$A53,Data!$A$4:$A$30,0),MATCH('VSbS-passenger'!D$1,Data!$B$3:$D$3,0)),0)/IFERROR(INDEX(Data!$B$4:$D$31,MATCH("Total",Data!$A$4:$A$31,0),MATCH('VSbS-passenger'!D$1,Data!$B$3:$D$3,0)),1)</f>
        <v>0</v>
      </c>
      <c r="E53">
        <f>IFERROR(INDEX(Data!$B$4:$D$31,MATCH('VSbS-passenger'!$A53,Data!$A$4:$A$30,0),MATCH('VSbS-passenger'!E$1,Data!$B$3:$D$3,0)),0)/IFERROR(INDEX(Data!$B$4:$D$31,MATCH("Total",Data!$A$4:$A$31,0),MATCH('VSbS-passenger'!E$1,Data!$B$3:$D$3,0)),1)</f>
        <v>0</v>
      </c>
      <c r="F53">
        <f>IFERROR(INDEX(Data!$B$4:$D$31,MATCH('VSbS-passenger'!$A53,Data!$A$4:$A$30,0),MATCH('VSbS-passenger'!F$1,Data!$B$3:$D$3,0)),0)/IFERROR(INDEX(Data!$B$4:$D$31,MATCH("Total",Data!$A$4:$A$31,0),MATCH('VSbS-passenger'!F$1,Data!$B$3:$D$3,0)),1)</f>
        <v>0</v>
      </c>
      <c r="G53">
        <f>IFERROR(INDEX(Data!$B$4:$D$31,MATCH('VSbS-passenger'!$A53,Data!$A$4:$A$30,0),MATCH('VSbS-passenger'!G$1,Data!$B$3:$D$3,0)),0)/IFERROR(INDEX(Data!$B$4:$D$31,MATCH("Total",Data!$A$4:$A$31,0),MATCH('VSbS-passenger'!G$1,Data!$B$3:$D$3,0)),1)</f>
        <v>0</v>
      </c>
    </row>
    <row r="54" spans="1:7">
      <c r="A54" t="s">
        <v>11</v>
      </c>
      <c r="B54">
        <f>IFERROR(INDEX(Data!$B$4:$D$31,MATCH('VSbS-passenger'!$A54,Data!$A$4:$A$30,0),MATCH('VSbS-passenger'!B$1,Data!$B$3:$D$3,0)),0)/IFERROR(INDEX(Data!$B$4:$D$31,MATCH("Total",Data!$A$4:$A$31,0),MATCH('VSbS-passenger'!B$1,Data!$B$3:$D$3,0)),1)</f>
        <v>0</v>
      </c>
      <c r="C54">
        <f>IFERROR(INDEX(Data!$B$4:$D$31,MATCH('VSbS-passenger'!$A54,Data!$A$4:$A$30,0),MATCH('VSbS-passenger'!C$1,Data!$B$3:$D$3,0)),0)/IFERROR(INDEX(Data!$B$4:$D$31,MATCH("Total",Data!$A$4:$A$31,0),MATCH('VSbS-passenger'!C$1,Data!$B$3:$D$3,0)),1)</f>
        <v>0</v>
      </c>
      <c r="D54">
        <f>IFERROR(INDEX(Data!$B$4:$D$31,MATCH('VSbS-passenger'!$A54,Data!$A$4:$A$30,0),MATCH('VSbS-passenger'!D$1,Data!$B$3:$D$3,0)),0)/IFERROR(INDEX(Data!$B$4:$D$31,MATCH("Total",Data!$A$4:$A$31,0),MATCH('VSbS-passenger'!D$1,Data!$B$3:$D$3,0)),1)</f>
        <v>0</v>
      </c>
      <c r="E54">
        <f>IFERROR(INDEX(Data!$B$4:$D$31,MATCH('VSbS-passenger'!$A54,Data!$A$4:$A$30,0),MATCH('VSbS-passenger'!E$1,Data!$B$3:$D$3,0)),0)/IFERROR(INDEX(Data!$B$4:$D$31,MATCH("Total",Data!$A$4:$A$31,0),MATCH('VSbS-passenger'!E$1,Data!$B$3:$D$3,0)),1)</f>
        <v>0</v>
      </c>
      <c r="F54">
        <f>IFERROR(INDEX(Data!$B$4:$D$31,MATCH('VSbS-passenger'!$A54,Data!$A$4:$A$30,0),MATCH('VSbS-passenger'!F$1,Data!$B$3:$D$3,0)),0)/IFERROR(INDEX(Data!$B$4:$D$31,MATCH("Total",Data!$A$4:$A$31,0),MATCH('VSbS-passenger'!F$1,Data!$B$3:$D$3,0)),1)</f>
        <v>0</v>
      </c>
      <c r="G54">
        <f>IFERROR(INDEX(Data!$B$4:$D$31,MATCH('VSbS-passenger'!$A54,Data!$A$4:$A$30,0),MATCH('VSbS-passenger'!G$1,Data!$B$3:$D$3,0)),0)/IFERROR(INDEX(Data!$B$4:$D$31,MATCH("Total",Data!$A$4:$A$31,0),MATCH('VSbS-passenger'!G$1,Data!$B$3:$D$3,0)),1)</f>
        <v>0</v>
      </c>
    </row>
    <row r="55" spans="1:7">
      <c r="A55" t="s">
        <v>12</v>
      </c>
      <c r="B55">
        <f>IFERROR(INDEX(Data!$B$4:$D$31,MATCH('VSbS-passenger'!$A55,Data!$A$4:$A$30,0),MATCH('VSbS-passenger'!B$1,Data!$B$3:$D$3,0)),0)/IFERROR(INDEX(Data!$B$4:$D$31,MATCH("Total",Data!$A$4:$A$31,0),MATCH('VSbS-passenger'!B$1,Data!$B$3:$D$3,0)),1)</f>
        <v>0</v>
      </c>
      <c r="C55">
        <f>IFERROR(INDEX(Data!$B$4:$D$31,MATCH('VSbS-passenger'!$A55,Data!$A$4:$A$30,0),MATCH('VSbS-passenger'!C$1,Data!$B$3:$D$3,0)),0)/IFERROR(INDEX(Data!$B$4:$D$31,MATCH("Total",Data!$A$4:$A$31,0),MATCH('VSbS-passenger'!C$1,Data!$B$3:$D$3,0)),1)</f>
        <v>0</v>
      </c>
      <c r="D55">
        <f>IFERROR(INDEX(Data!$B$4:$D$31,MATCH('VSbS-passenger'!$A55,Data!$A$4:$A$30,0),MATCH('VSbS-passenger'!D$1,Data!$B$3:$D$3,0)),0)/IFERROR(INDEX(Data!$B$4:$D$31,MATCH("Total",Data!$A$4:$A$31,0),MATCH('VSbS-passenger'!D$1,Data!$B$3:$D$3,0)),1)</f>
        <v>0</v>
      </c>
      <c r="E55">
        <f>IFERROR(INDEX(Data!$B$4:$D$31,MATCH('VSbS-passenger'!$A55,Data!$A$4:$A$30,0),MATCH('VSbS-passenger'!E$1,Data!$B$3:$D$3,0)),0)/IFERROR(INDEX(Data!$B$4:$D$31,MATCH("Total",Data!$A$4:$A$31,0),MATCH('VSbS-passenger'!E$1,Data!$B$3:$D$3,0)),1)</f>
        <v>0</v>
      </c>
      <c r="F55">
        <f>IFERROR(INDEX(Data!$B$4:$D$31,MATCH('VSbS-passenger'!$A55,Data!$A$4:$A$30,0),MATCH('VSbS-passenger'!F$1,Data!$B$3:$D$3,0)),0)/IFERROR(INDEX(Data!$B$4:$D$31,MATCH("Total",Data!$A$4:$A$31,0),MATCH('VSbS-passenger'!F$1,Data!$B$3:$D$3,0)),1)</f>
        <v>0</v>
      </c>
      <c r="G55">
        <f>IFERROR(INDEX(Data!$B$4:$D$31,MATCH('VSbS-passenger'!$A55,Data!$A$4:$A$30,0),MATCH('VSbS-passenger'!G$1,Data!$B$3:$D$3,0)),0)/IFERROR(INDEX(Data!$B$4:$D$31,MATCH("Total",Data!$A$4:$A$31,0),MATCH('VSbS-passenger'!G$1,Data!$B$3:$D$3,0)),1)</f>
        <v>0</v>
      </c>
    </row>
    <row r="56" spans="1:7">
      <c r="A56" t="s">
        <v>13</v>
      </c>
      <c r="B56">
        <f>IFERROR(INDEX(Data!$B$4:$D$31,MATCH('VSbS-passenger'!$A56,Data!$A$4:$A$30,0),MATCH('VSbS-passenger'!B$1,Data!$B$3:$D$3,0)),0)/IFERROR(INDEX(Data!$B$4:$D$31,MATCH("Total",Data!$A$4:$A$31,0),MATCH('VSbS-passenger'!B$1,Data!$B$3:$D$3,0)),1)</f>
        <v>0</v>
      </c>
      <c r="C56">
        <f>IFERROR(INDEX(Data!$B$4:$D$31,MATCH('VSbS-passenger'!$A56,Data!$A$4:$A$30,0),MATCH('VSbS-passenger'!C$1,Data!$B$3:$D$3,0)),0)/IFERROR(INDEX(Data!$B$4:$D$31,MATCH("Total",Data!$A$4:$A$31,0),MATCH('VSbS-passenger'!C$1,Data!$B$3:$D$3,0)),1)</f>
        <v>0</v>
      </c>
      <c r="D56">
        <f>IFERROR(INDEX(Data!$B$4:$D$31,MATCH('VSbS-passenger'!$A56,Data!$A$4:$A$30,0),MATCH('VSbS-passenger'!D$1,Data!$B$3:$D$3,0)),0)/IFERROR(INDEX(Data!$B$4:$D$31,MATCH("Total",Data!$A$4:$A$31,0),MATCH('VSbS-passenger'!D$1,Data!$B$3:$D$3,0)),1)</f>
        <v>0</v>
      </c>
      <c r="E56">
        <f>IFERROR(INDEX(Data!$B$4:$D$31,MATCH('VSbS-passenger'!$A56,Data!$A$4:$A$30,0),MATCH('VSbS-passenger'!E$1,Data!$B$3:$D$3,0)),0)/IFERROR(INDEX(Data!$B$4:$D$31,MATCH("Total",Data!$A$4:$A$31,0),MATCH('VSbS-passenger'!E$1,Data!$B$3:$D$3,0)),1)</f>
        <v>0</v>
      </c>
      <c r="F56">
        <f>IFERROR(INDEX(Data!$B$4:$D$31,MATCH('VSbS-passenger'!$A56,Data!$A$4:$A$30,0),MATCH('VSbS-passenger'!F$1,Data!$B$3:$D$3,0)),0)/IFERROR(INDEX(Data!$B$4:$D$31,MATCH("Total",Data!$A$4:$A$31,0),MATCH('VSbS-passenger'!F$1,Data!$B$3:$D$3,0)),1)</f>
        <v>0</v>
      </c>
      <c r="G56">
        <f>IFERROR(INDEX(Data!$B$4:$D$31,MATCH('VSbS-passenger'!$A56,Data!$A$4:$A$30,0),MATCH('VSbS-passenger'!G$1,Data!$B$3:$D$3,0)),0)/IFERROR(INDEX(Data!$B$4:$D$31,MATCH("Total",Data!$A$4:$A$31,0),MATCH('VSbS-passenger'!G$1,Data!$B$3:$D$3,0)),1)</f>
        <v>0</v>
      </c>
    </row>
    <row r="57" spans="1:7">
      <c r="A57" t="s">
        <v>14</v>
      </c>
      <c r="B57">
        <f>IFERROR(INDEX(Data!$B$4:$D$31,MATCH('VSbS-passenger'!$A57,Data!$A$4:$A$30,0),MATCH('VSbS-passenger'!B$1,Data!$B$3:$D$3,0)),0)/IFERROR(INDEX(Data!$B$4:$D$31,MATCH("Total",Data!$A$4:$A$31,0),MATCH('VSbS-passenger'!B$1,Data!$B$3:$D$3,0)),1)</f>
        <v>0</v>
      </c>
      <c r="C57">
        <f>IFERROR(INDEX(Data!$B$4:$D$31,MATCH('VSbS-passenger'!$A57,Data!$A$4:$A$30,0),MATCH('VSbS-passenger'!C$1,Data!$B$3:$D$3,0)),0)/IFERROR(INDEX(Data!$B$4:$D$31,MATCH("Total",Data!$A$4:$A$31,0),MATCH('VSbS-passenger'!C$1,Data!$B$3:$D$3,0)),1)</f>
        <v>0</v>
      </c>
      <c r="D57">
        <f>IFERROR(INDEX(Data!$B$4:$D$31,MATCH('VSbS-passenger'!$A57,Data!$A$4:$A$30,0),MATCH('VSbS-passenger'!D$1,Data!$B$3:$D$3,0)),0)/IFERROR(INDEX(Data!$B$4:$D$31,MATCH("Total",Data!$A$4:$A$31,0),MATCH('VSbS-passenger'!D$1,Data!$B$3:$D$3,0)),1)</f>
        <v>0</v>
      </c>
      <c r="E57">
        <f>IFERROR(INDEX(Data!$B$4:$D$31,MATCH('VSbS-passenger'!$A57,Data!$A$4:$A$30,0),MATCH('VSbS-passenger'!E$1,Data!$B$3:$D$3,0)),0)/IFERROR(INDEX(Data!$B$4:$D$31,MATCH("Total",Data!$A$4:$A$31,0),MATCH('VSbS-passenger'!E$1,Data!$B$3:$D$3,0)),1)</f>
        <v>0</v>
      </c>
      <c r="F57">
        <f>IFERROR(INDEX(Data!$B$4:$D$31,MATCH('VSbS-passenger'!$A57,Data!$A$4:$A$30,0),MATCH('VSbS-passenger'!F$1,Data!$B$3:$D$3,0)),0)/IFERROR(INDEX(Data!$B$4:$D$31,MATCH("Total",Data!$A$4:$A$31,0),MATCH('VSbS-passenger'!F$1,Data!$B$3:$D$3,0)),1)</f>
        <v>0</v>
      </c>
      <c r="G57">
        <f>IFERROR(INDEX(Data!$B$4:$D$31,MATCH('VSbS-passenger'!$A57,Data!$A$4:$A$30,0),MATCH('VSbS-passenger'!G$1,Data!$B$3:$D$3,0)),0)/IFERROR(INDEX(Data!$B$4:$D$31,MATCH("Total",Data!$A$4:$A$31,0),MATCH('VSbS-passenger'!G$1,Data!$B$3:$D$3,0)),1)</f>
        <v>0</v>
      </c>
    </row>
    <row r="58" spans="1:7">
      <c r="A58" t="s">
        <v>15</v>
      </c>
      <c r="B58">
        <f>IFERROR(INDEX(Data!$B$4:$D$31,MATCH('VSbS-passenger'!$A58,Data!$A$4:$A$30,0),MATCH('VSbS-passenger'!B$1,Data!$B$3:$D$3,0)),0)/IFERROR(INDEX(Data!$B$4:$D$31,MATCH("Total",Data!$A$4:$A$31,0),MATCH('VSbS-passenger'!B$1,Data!$B$3:$D$3,0)),1)</f>
        <v>0</v>
      </c>
      <c r="C58">
        <f>IFERROR(INDEX(Data!$B$4:$D$31,MATCH('VSbS-passenger'!$A58,Data!$A$4:$A$30,0),MATCH('VSbS-passenger'!C$1,Data!$B$3:$D$3,0)),0)/IFERROR(INDEX(Data!$B$4:$D$31,MATCH("Total",Data!$A$4:$A$31,0),MATCH('VSbS-passenger'!C$1,Data!$B$3:$D$3,0)),1)</f>
        <v>0</v>
      </c>
      <c r="D58">
        <f>IFERROR(INDEX(Data!$B$4:$D$31,MATCH('VSbS-passenger'!$A58,Data!$A$4:$A$30,0),MATCH('VSbS-passenger'!D$1,Data!$B$3:$D$3,0)),0)/IFERROR(INDEX(Data!$B$4:$D$31,MATCH("Total",Data!$A$4:$A$31,0),MATCH('VSbS-passenger'!D$1,Data!$B$3:$D$3,0)),1)</f>
        <v>0</v>
      </c>
      <c r="E58">
        <f>IFERROR(INDEX(Data!$B$4:$D$31,MATCH('VSbS-passenger'!$A58,Data!$A$4:$A$30,0),MATCH('VSbS-passenger'!E$1,Data!$B$3:$D$3,0)),0)/IFERROR(INDEX(Data!$B$4:$D$31,MATCH("Total",Data!$A$4:$A$31,0),MATCH('VSbS-passenger'!E$1,Data!$B$3:$D$3,0)),1)</f>
        <v>0</v>
      </c>
      <c r="F58">
        <f>IFERROR(INDEX(Data!$B$4:$D$31,MATCH('VSbS-passenger'!$A58,Data!$A$4:$A$30,0),MATCH('VSbS-passenger'!F$1,Data!$B$3:$D$3,0)),0)/IFERROR(INDEX(Data!$B$4:$D$31,MATCH("Total",Data!$A$4:$A$31,0),MATCH('VSbS-passenger'!F$1,Data!$B$3:$D$3,0)),1)</f>
        <v>0</v>
      </c>
      <c r="G58">
        <f>IFERROR(INDEX(Data!$B$4:$D$31,MATCH('VSbS-passenger'!$A58,Data!$A$4:$A$30,0),MATCH('VSbS-passenger'!G$1,Data!$B$3:$D$3,0)),0)/IFERROR(INDEX(Data!$B$4:$D$31,MATCH("Total",Data!$A$4:$A$31,0),MATCH('VSbS-passenger'!G$1,Data!$B$3:$D$3,0)),1)</f>
        <v>0</v>
      </c>
    </row>
    <row r="59" spans="1:7">
      <c r="A59" t="s">
        <v>16</v>
      </c>
      <c r="B59">
        <f>IFERROR(INDEX(Data!$B$4:$D$31,MATCH('VSbS-passenger'!$A59,Data!$A$4:$A$30,0),MATCH('VSbS-passenger'!B$1,Data!$B$3:$D$3,0)),0)/IFERROR(INDEX(Data!$B$4:$D$31,MATCH("Total",Data!$A$4:$A$31,0),MATCH('VSbS-passenger'!B$1,Data!$B$3:$D$3,0)),1)</f>
        <v>0</v>
      </c>
      <c r="C59">
        <f>IFERROR(INDEX(Data!$B$4:$D$31,MATCH('VSbS-passenger'!$A59,Data!$A$4:$A$30,0),MATCH('VSbS-passenger'!C$1,Data!$B$3:$D$3,0)),0)/IFERROR(INDEX(Data!$B$4:$D$31,MATCH("Total",Data!$A$4:$A$31,0),MATCH('VSbS-passenger'!C$1,Data!$B$3:$D$3,0)),1)</f>
        <v>0</v>
      </c>
      <c r="D59">
        <f>IFERROR(INDEX(Data!$B$4:$D$31,MATCH('VSbS-passenger'!$A59,Data!$A$4:$A$30,0),MATCH('VSbS-passenger'!D$1,Data!$B$3:$D$3,0)),0)/IFERROR(INDEX(Data!$B$4:$D$31,MATCH("Total",Data!$A$4:$A$31,0),MATCH('VSbS-passenger'!D$1,Data!$B$3:$D$3,0)),1)</f>
        <v>0</v>
      </c>
      <c r="E59">
        <f>IFERROR(INDEX(Data!$B$4:$D$31,MATCH('VSbS-passenger'!$A59,Data!$A$4:$A$30,0),MATCH('VSbS-passenger'!E$1,Data!$B$3:$D$3,0)),0)/IFERROR(INDEX(Data!$B$4:$D$31,MATCH("Total",Data!$A$4:$A$31,0),MATCH('VSbS-passenger'!E$1,Data!$B$3:$D$3,0)),1)</f>
        <v>0</v>
      </c>
      <c r="F59">
        <f>IFERROR(INDEX(Data!$B$4:$D$31,MATCH('VSbS-passenger'!$A59,Data!$A$4:$A$30,0),MATCH('VSbS-passenger'!F$1,Data!$B$3:$D$3,0)),0)/IFERROR(INDEX(Data!$B$4:$D$31,MATCH("Total",Data!$A$4:$A$31,0),MATCH('VSbS-passenger'!F$1,Data!$B$3:$D$3,0)),1)</f>
        <v>0</v>
      </c>
      <c r="G59">
        <f>IFERROR(INDEX(Data!$B$4:$D$31,MATCH('VSbS-passenger'!$A59,Data!$A$4:$A$30,0),MATCH('VSbS-passenger'!G$1,Data!$B$3:$D$3,0)),0)/IFERROR(INDEX(Data!$B$4:$D$31,MATCH("Total",Data!$A$4:$A$31,0),MATCH('VSbS-passenger'!G$1,Data!$B$3:$D$3,0)),1)</f>
        <v>0</v>
      </c>
    </row>
    <row r="60" spans="1:7">
      <c r="A60" t="s">
        <v>17</v>
      </c>
      <c r="B60">
        <f>IFERROR(INDEX(Data!$B$4:$D$31,MATCH('VSbS-passenger'!$A60,Data!$A$4:$A$30,0),MATCH('VSbS-passenger'!B$1,Data!$B$3:$D$3,0)),0)/IFERROR(INDEX(Data!$B$4:$D$31,MATCH("Total",Data!$A$4:$A$31,0),MATCH('VSbS-passenger'!B$1,Data!$B$3:$D$3,0)),1)</f>
        <v>0</v>
      </c>
      <c r="C60">
        <f>IFERROR(INDEX(Data!$B$4:$D$31,MATCH('VSbS-passenger'!$A60,Data!$A$4:$A$30,0),MATCH('VSbS-passenger'!C$1,Data!$B$3:$D$3,0)),0)/IFERROR(INDEX(Data!$B$4:$D$31,MATCH("Total",Data!$A$4:$A$31,0),MATCH('VSbS-passenger'!C$1,Data!$B$3:$D$3,0)),1)</f>
        <v>0</v>
      </c>
      <c r="D60">
        <f>IFERROR(INDEX(Data!$B$4:$D$31,MATCH('VSbS-passenger'!$A60,Data!$A$4:$A$30,0),MATCH('VSbS-passenger'!D$1,Data!$B$3:$D$3,0)),0)/IFERROR(INDEX(Data!$B$4:$D$31,MATCH("Total",Data!$A$4:$A$31,0),MATCH('VSbS-passenger'!D$1,Data!$B$3:$D$3,0)),1)</f>
        <v>0</v>
      </c>
      <c r="E60">
        <f>IFERROR(INDEX(Data!$B$4:$D$31,MATCH('VSbS-passenger'!$A60,Data!$A$4:$A$30,0),MATCH('VSbS-passenger'!E$1,Data!$B$3:$D$3,0)),0)/IFERROR(INDEX(Data!$B$4:$D$31,MATCH("Total",Data!$A$4:$A$31,0),MATCH('VSbS-passenger'!E$1,Data!$B$3:$D$3,0)),1)</f>
        <v>0</v>
      </c>
      <c r="F60">
        <f>IFERROR(INDEX(Data!$B$4:$D$31,MATCH('VSbS-passenger'!$A60,Data!$A$4:$A$30,0),MATCH('VSbS-passenger'!F$1,Data!$B$3:$D$3,0)),0)/IFERROR(INDEX(Data!$B$4:$D$31,MATCH("Total",Data!$A$4:$A$31,0),MATCH('VSbS-passenger'!F$1,Data!$B$3:$D$3,0)),1)</f>
        <v>0</v>
      </c>
      <c r="G60">
        <f>IFERROR(INDEX(Data!$B$4:$D$31,MATCH('VSbS-passenger'!$A60,Data!$A$4:$A$30,0),MATCH('VSbS-passenger'!G$1,Data!$B$3:$D$3,0)),0)/IFERROR(INDEX(Data!$B$4:$D$31,MATCH("Total",Data!$A$4:$A$31,0),MATCH('VSbS-passenger'!G$1,Data!$B$3:$D$3,0)),1)</f>
        <v>0</v>
      </c>
    </row>
    <row r="61" spans="1:7">
      <c r="A61" t="s">
        <v>18</v>
      </c>
      <c r="B61">
        <f>IFERROR(INDEX(Data!$B$4:$D$31,MATCH('VSbS-passenger'!$A61,Data!$A$4:$A$30,0),MATCH('VSbS-passenger'!B$1,Data!$B$3:$D$3,0)),0)/IFERROR(INDEX(Data!$B$4:$D$31,MATCH("Total",Data!$A$4:$A$31,0),MATCH('VSbS-passenger'!B$1,Data!$B$3:$D$3,0)),1)</f>
        <v>0</v>
      </c>
      <c r="C61">
        <f>IFERROR(INDEX(Data!$B$4:$D$31,MATCH('VSbS-passenger'!$A61,Data!$A$4:$A$30,0),MATCH('VSbS-passenger'!C$1,Data!$B$3:$D$3,0)),0)/IFERROR(INDEX(Data!$B$4:$D$31,MATCH("Total",Data!$A$4:$A$31,0),MATCH('VSbS-passenger'!C$1,Data!$B$3:$D$3,0)),1)</f>
        <v>0</v>
      </c>
      <c r="D61">
        <f>IFERROR(INDEX(Data!$B$4:$D$31,MATCH('VSbS-passenger'!$A61,Data!$A$4:$A$30,0),MATCH('VSbS-passenger'!D$1,Data!$B$3:$D$3,0)),0)/IFERROR(INDEX(Data!$B$4:$D$31,MATCH("Total",Data!$A$4:$A$31,0),MATCH('VSbS-passenger'!D$1,Data!$B$3:$D$3,0)),1)</f>
        <v>0</v>
      </c>
      <c r="E61">
        <f>IFERROR(INDEX(Data!$B$4:$D$31,MATCH('VSbS-passenger'!$A61,Data!$A$4:$A$30,0),MATCH('VSbS-passenger'!E$1,Data!$B$3:$D$3,0)),0)/IFERROR(INDEX(Data!$B$4:$D$31,MATCH("Total",Data!$A$4:$A$31,0),MATCH('VSbS-passenger'!E$1,Data!$B$3:$D$3,0)),1)</f>
        <v>0</v>
      </c>
      <c r="F61">
        <f>IFERROR(INDEX(Data!$B$4:$D$31,MATCH('VSbS-passenger'!$A61,Data!$A$4:$A$30,0),MATCH('VSbS-passenger'!F$1,Data!$B$3:$D$3,0)),0)/IFERROR(INDEX(Data!$B$4:$D$31,MATCH("Total",Data!$A$4:$A$31,0),MATCH('VSbS-passenger'!F$1,Data!$B$3:$D$3,0)),1)</f>
        <v>0</v>
      </c>
      <c r="G61">
        <f>IFERROR(INDEX(Data!$B$4:$D$31,MATCH('VSbS-passenger'!$A61,Data!$A$4:$A$30,0),MATCH('VSbS-passenger'!G$1,Data!$B$3:$D$3,0)),0)/IFERROR(INDEX(Data!$B$4:$D$31,MATCH("Total",Data!$A$4:$A$31,0),MATCH('VSbS-passenger'!G$1,Data!$B$3:$D$3,0)),1)</f>
        <v>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474D-CAD8-4EF6-BCA5-F1268C4006F3}">
  <sheetPr>
    <tabColor theme="4" tint="-0.249977111117893"/>
  </sheetPr>
  <dimension ref="A1:G61"/>
  <sheetViews>
    <sheetView workbookViewId="0">
      <selection activeCell="C9" sqref="C9"/>
    </sheetView>
  </sheetViews>
  <sheetFormatPr defaultRowHeight="14.5"/>
  <cols>
    <col min="1" max="1" width="20" customWidth="1"/>
    <col min="2" max="7" width="13.7265625" customWidth="1"/>
  </cols>
  <sheetData>
    <row r="1" spans="1:7">
      <c r="A1" s="3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21</v>
      </c>
      <c r="B2">
        <f>IFERROR(INDEX(Data!$E$4:$F$31,MATCH($A2,Data!$A$4:$A$30,0),MATCH(B$1,Data!$E$3:$F$3,0)),0)/IFERROR(INDEX(Data!$E$4:$F$31,MATCH("Total",Data!$A$4:$A$31,0),MATCH('VSbS-passenger'!B$1,Data!$E$3:$F$3,0)),1)</f>
        <v>3.7623289250886441E-2</v>
      </c>
      <c r="C2">
        <f>IFERROR(INDEX(Data!$E$4:$F$31,MATCH($A2,Data!$A$4:$A$30,0),MATCH(C$1,Data!$E$3:$F$3,0)),0)/IFERROR(INDEX(Data!$E$4:$F$31,MATCH("Total",Data!$A$4:$A$31,0),MATCH('VSbS-passenger'!C$1,Data!$E$3:$F$3,0)),1)</f>
        <v>2.3065361249404601E-2</v>
      </c>
      <c r="D2">
        <f>IFERROR(INDEX(Data!$E$4:$F$31,MATCH($A2,Data!$A$4:$A$30,0),MATCH(D$1,Data!$E$3:$F$3,0)),0)/IFERROR(INDEX(Data!$E$4:$F$31,MATCH("Total",Data!$A$4:$A$31,0),MATCH('VSbS-passenger'!D$1,Data!$E$3:$F$3,0)),1)</f>
        <v>0</v>
      </c>
      <c r="E2">
        <f>IFERROR(INDEX(Data!$E$4:$F$31,MATCH($A2,Data!$A$4:$A$30,0),MATCH(E$1,Data!$E$3:$F$3,0)),0)/IFERROR(INDEX(Data!$E$4:$F$31,MATCH("Total",Data!$A$4:$A$31,0),MATCH('VSbS-passenger'!E$1,Data!$E$3:$F$3,0)),1)</f>
        <v>0</v>
      </c>
      <c r="F2">
        <f>IFERROR(INDEX(Data!$E$4:$F$31,MATCH($A2,Data!$A$4:$A$30,0),MATCH(F$1,Data!$E$3:$F$3,0)),0)/IFERROR(INDEX(Data!$E$4:$F$31,MATCH("Total",Data!$A$4:$A$31,0),MATCH('VSbS-passenger'!F$1,Data!$E$3:$F$3,0)),1)</f>
        <v>0</v>
      </c>
      <c r="G2">
        <f>IFERROR(INDEX(Data!$E$4:$F$31,MATCH($A2,Data!$A$4:$A$30,0),MATCH(G$1,Data!$E$3:$F$3,0)),0)/IFERROR(INDEX(Data!$E$4:$F$31,MATCH("Total",Data!$A$4:$A$31,0),MATCH('VSbS-passenger'!G$1,Data!$E$3:$F$3,0)),1)</f>
        <v>0</v>
      </c>
    </row>
    <row r="3" spans="1:7">
      <c r="A3" t="s">
        <v>22</v>
      </c>
      <c r="B3">
        <f>IFERROR(INDEX(Data!$E$4:$F$31,MATCH($A3,Data!$A$4:$A$30,0),MATCH(B$1,Data!$E$3:$F$3,0)),0)/IFERROR(INDEX(Data!$E$4:$F$31,MATCH("Total",Data!$A$4:$A$31,0),MATCH('VSbS-passenger'!B$1,Data!$E$3:$F$3,0)),1)</f>
        <v>4.5784406784544693E-2</v>
      </c>
      <c r="C3">
        <f>IFERROR(INDEX(Data!$E$4:$F$31,MATCH($A3,Data!$A$4:$A$30,0),MATCH(C$1,Data!$E$3:$F$3,0)),0)/IFERROR(INDEX(Data!$E$4:$F$31,MATCH("Total",Data!$A$4:$A$31,0),MATCH('VSbS-passenger'!C$1,Data!$E$3:$F$3,0)),1)</f>
        <v>2.8241255936958115E-2</v>
      </c>
      <c r="D3">
        <f>IFERROR(INDEX(Data!$E$4:$F$31,MATCH($A3,Data!$A$4:$A$30,0),MATCH(D$1,Data!$E$3:$F$3,0)),0)/IFERROR(INDEX(Data!$E$4:$F$31,MATCH("Total",Data!$A$4:$A$31,0),MATCH('VSbS-passenger'!D$1,Data!$E$3:$F$3,0)),1)</f>
        <v>0</v>
      </c>
      <c r="E3">
        <f>IFERROR(INDEX(Data!$E$4:$F$31,MATCH($A3,Data!$A$4:$A$30,0),MATCH(E$1,Data!$E$3:$F$3,0)),0)/IFERROR(INDEX(Data!$E$4:$F$31,MATCH("Total",Data!$A$4:$A$31,0),MATCH('VSbS-passenger'!E$1,Data!$E$3:$F$3,0)),1)</f>
        <v>0</v>
      </c>
      <c r="F3">
        <f>IFERROR(INDEX(Data!$E$4:$F$31,MATCH($A3,Data!$A$4:$A$30,0),MATCH(F$1,Data!$E$3:$F$3,0)),0)/IFERROR(INDEX(Data!$E$4:$F$31,MATCH("Total",Data!$A$4:$A$31,0),MATCH('VSbS-passenger'!F$1,Data!$E$3:$F$3,0)),1)</f>
        <v>0</v>
      </c>
      <c r="G3">
        <f>IFERROR(INDEX(Data!$E$4:$F$31,MATCH($A3,Data!$A$4:$A$30,0),MATCH(G$1,Data!$E$3:$F$3,0)),0)/IFERROR(INDEX(Data!$E$4:$F$31,MATCH("Total",Data!$A$4:$A$31,0),MATCH('VSbS-passenger'!G$1,Data!$E$3:$F$3,0)),1)</f>
        <v>0</v>
      </c>
    </row>
    <row r="4" spans="1:7">
      <c r="A4" t="s">
        <v>23</v>
      </c>
      <c r="B4">
        <f>IFERROR(INDEX(Data!$E$4:$F$31,MATCH($A4,Data!$A$4:$A$30,0),MATCH(B$1,Data!$E$3:$F$3,0)),0)/IFERROR(INDEX(Data!$E$4:$F$31,MATCH("Total",Data!$A$4:$A$31,0),MATCH('VSbS-passenger'!B$1,Data!$E$3:$F$3,0)),1)</f>
        <v>4.2603387940287184E-3</v>
      </c>
      <c r="C4">
        <f>IFERROR(INDEX(Data!$E$4:$F$31,MATCH($A4,Data!$A$4:$A$30,0),MATCH(C$1,Data!$E$3:$F$3,0)),0)/IFERROR(INDEX(Data!$E$4:$F$31,MATCH("Total",Data!$A$4:$A$31,0),MATCH('VSbS-passenger'!C$1,Data!$E$3:$F$3,0)),1)</f>
        <v>1.0610756754404241E-2</v>
      </c>
      <c r="D4">
        <f>IFERROR(INDEX(Data!$E$4:$F$31,MATCH($A4,Data!$A$4:$A$30,0),MATCH(D$1,Data!$E$3:$F$3,0)),0)/IFERROR(INDEX(Data!$E$4:$F$31,MATCH("Total",Data!$A$4:$A$31,0),MATCH('VSbS-passenger'!D$1,Data!$E$3:$F$3,0)),1)</f>
        <v>0</v>
      </c>
      <c r="E4">
        <f>IFERROR(INDEX(Data!$E$4:$F$31,MATCH($A4,Data!$A$4:$A$30,0),MATCH(E$1,Data!$E$3:$F$3,0)),0)/IFERROR(INDEX(Data!$E$4:$F$31,MATCH("Total",Data!$A$4:$A$31,0),MATCH('VSbS-passenger'!E$1,Data!$E$3:$F$3,0)),1)</f>
        <v>0</v>
      </c>
      <c r="F4">
        <f>IFERROR(INDEX(Data!$E$4:$F$31,MATCH($A4,Data!$A$4:$A$30,0),MATCH(F$1,Data!$E$3:$F$3,0)),0)/IFERROR(INDEX(Data!$E$4:$F$31,MATCH("Total",Data!$A$4:$A$31,0),MATCH('VSbS-passenger'!F$1,Data!$E$3:$F$3,0)),1)</f>
        <v>0</v>
      </c>
      <c r="G4">
        <f>IFERROR(INDEX(Data!$E$4:$F$31,MATCH($A4,Data!$A$4:$A$30,0),MATCH(G$1,Data!$E$3:$F$3,0)),0)/IFERROR(INDEX(Data!$E$4:$F$31,MATCH("Total",Data!$A$4:$A$31,0),MATCH('VSbS-passenger'!G$1,Data!$E$3:$F$3,0)),1)</f>
        <v>0</v>
      </c>
    </row>
    <row r="5" spans="1:7">
      <c r="A5" t="s">
        <v>45</v>
      </c>
      <c r="B5">
        <f>IFERROR(INDEX(Data!$E$4:$F$31,MATCH($A5,Data!$A$4:$A$30,0),MATCH(B$1,Data!$E$3:$F$3,0)),0)/IFERROR(INDEX(Data!$E$4:$F$31,MATCH("Total",Data!$A$4:$A$31,0),MATCH('VSbS-passenger'!B$1,Data!$E$3:$F$3,0)),1)</f>
        <v>5.0914215532182816E-3</v>
      </c>
      <c r="C5">
        <f>IFERROR(INDEX(Data!$E$4:$F$31,MATCH($A5,Data!$A$4:$A$30,0),MATCH(C$1,Data!$E$3:$F$3,0)),0)/IFERROR(INDEX(Data!$E$4:$F$31,MATCH("Total",Data!$A$4:$A$31,0),MATCH('VSbS-passenger'!C$1,Data!$E$3:$F$3,0)),1)</f>
        <v>4.4335215335681898E-3</v>
      </c>
      <c r="D5">
        <f>IFERROR(INDEX(Data!$E$4:$F$31,MATCH($A5,Data!$A$4:$A$30,0),MATCH(D$1,Data!$E$3:$F$3,0)),0)/IFERROR(INDEX(Data!$E$4:$F$31,MATCH("Total",Data!$A$4:$A$31,0),MATCH('VSbS-passenger'!D$1,Data!$E$3:$F$3,0)),1)</f>
        <v>0</v>
      </c>
      <c r="E5">
        <f>IFERROR(INDEX(Data!$E$4:$F$31,MATCH($A5,Data!$A$4:$A$30,0),MATCH(E$1,Data!$E$3:$F$3,0)),0)/IFERROR(INDEX(Data!$E$4:$F$31,MATCH("Total",Data!$A$4:$A$31,0),MATCH('VSbS-passenger'!E$1,Data!$E$3:$F$3,0)),1)</f>
        <v>0</v>
      </c>
      <c r="F5">
        <f>IFERROR(INDEX(Data!$E$4:$F$31,MATCH($A5,Data!$A$4:$A$30,0),MATCH(F$1,Data!$E$3:$F$3,0)),0)/IFERROR(INDEX(Data!$E$4:$F$31,MATCH("Total",Data!$A$4:$A$31,0),MATCH('VSbS-passenger'!F$1,Data!$E$3:$F$3,0)),1)</f>
        <v>0</v>
      </c>
      <c r="G5">
        <f>IFERROR(INDEX(Data!$E$4:$F$31,MATCH($A5,Data!$A$4:$A$30,0),MATCH(G$1,Data!$E$3:$F$3,0)),0)/IFERROR(INDEX(Data!$E$4:$F$31,MATCH("Total",Data!$A$4:$A$31,0),MATCH('VSbS-passenger'!G$1,Data!$E$3:$F$3,0)),1)</f>
        <v>0</v>
      </c>
    </row>
    <row r="6" spans="1:7">
      <c r="A6" t="s">
        <v>46</v>
      </c>
      <c r="B6">
        <f>IFERROR(INDEX(Data!$E$4:$F$31,MATCH($A6,Data!$A$4:$A$30,0),MATCH(B$1,Data!$E$3:$F$3,0)),0)/IFERROR(INDEX(Data!$E$4:$F$31,MATCH("Total",Data!$A$4:$A$31,0),MATCH('VSbS-passenger'!B$1,Data!$E$3:$F$3,0)),1)</f>
        <v>1.2399063797608734E-3</v>
      </c>
      <c r="C6">
        <f>IFERROR(INDEX(Data!$E$4:$F$31,MATCH($A6,Data!$A$4:$A$30,0),MATCH(C$1,Data!$E$3:$F$3,0)),0)/IFERROR(INDEX(Data!$E$4:$F$31,MATCH("Total",Data!$A$4:$A$31,0),MATCH('VSbS-passenger'!C$1,Data!$E$3:$F$3,0)),1)</f>
        <v>2.865905664222428E-4</v>
      </c>
      <c r="D6">
        <f>IFERROR(INDEX(Data!$E$4:$F$31,MATCH($A6,Data!$A$4:$A$30,0),MATCH(D$1,Data!$E$3:$F$3,0)),0)/IFERROR(INDEX(Data!$E$4:$F$31,MATCH("Total",Data!$A$4:$A$31,0),MATCH('VSbS-passenger'!D$1,Data!$E$3:$F$3,0)),1)</f>
        <v>0</v>
      </c>
      <c r="E6">
        <f>IFERROR(INDEX(Data!$E$4:$F$31,MATCH($A6,Data!$A$4:$A$30,0),MATCH(E$1,Data!$E$3:$F$3,0)),0)/IFERROR(INDEX(Data!$E$4:$F$31,MATCH("Total",Data!$A$4:$A$31,0),MATCH('VSbS-passenger'!E$1,Data!$E$3:$F$3,0)),1)</f>
        <v>0</v>
      </c>
      <c r="F6">
        <f>IFERROR(INDEX(Data!$E$4:$F$31,MATCH($A6,Data!$A$4:$A$30,0),MATCH(F$1,Data!$E$3:$F$3,0)),0)/IFERROR(INDEX(Data!$E$4:$F$31,MATCH("Total",Data!$A$4:$A$31,0),MATCH('VSbS-passenger'!F$1,Data!$E$3:$F$3,0)),1)</f>
        <v>0</v>
      </c>
      <c r="G6">
        <f>IFERROR(INDEX(Data!$E$4:$F$31,MATCH($A6,Data!$A$4:$A$30,0),MATCH(G$1,Data!$E$3:$F$3,0)),0)/IFERROR(INDEX(Data!$E$4:$F$31,MATCH("Total",Data!$A$4:$A$31,0),MATCH('VSbS-passenger'!G$1,Data!$E$3:$F$3,0)),1)</f>
        <v>0</v>
      </c>
    </row>
    <row r="7" spans="1:7">
      <c r="A7" t="s">
        <v>24</v>
      </c>
      <c r="B7">
        <f>IFERROR(INDEX(Data!$E$4:$F$31,MATCH($A7,Data!$A$4:$A$30,0),MATCH(B$1,Data!$E$3:$F$3,0)),0)/IFERROR(INDEX(Data!$E$4:$F$31,MATCH("Total",Data!$A$4:$A$31,0),MATCH('VSbS-passenger'!B$1,Data!$E$3:$F$3,0)),1)</f>
        <v>1.2578204038234659E-2</v>
      </c>
      <c r="C7">
        <f>IFERROR(INDEX(Data!$E$4:$F$31,MATCH($A7,Data!$A$4:$A$30,0),MATCH(C$1,Data!$E$3:$F$3,0)),0)/IFERROR(INDEX(Data!$E$4:$F$31,MATCH("Total",Data!$A$4:$A$31,0),MATCH('VSbS-passenger'!C$1,Data!$E$3:$F$3,0)),1)</f>
        <v>2.9967705132272832E-2</v>
      </c>
      <c r="D7">
        <f>IFERROR(INDEX(Data!$E$4:$F$31,MATCH($A7,Data!$A$4:$A$30,0),MATCH(D$1,Data!$E$3:$F$3,0)),0)/IFERROR(INDEX(Data!$E$4:$F$31,MATCH("Total",Data!$A$4:$A$31,0),MATCH('VSbS-passenger'!D$1,Data!$E$3:$F$3,0)),1)</f>
        <v>0</v>
      </c>
      <c r="E7">
        <f>IFERROR(INDEX(Data!$E$4:$F$31,MATCH($A7,Data!$A$4:$A$30,0),MATCH(E$1,Data!$E$3:$F$3,0)),0)/IFERROR(INDEX(Data!$E$4:$F$31,MATCH("Total",Data!$A$4:$A$31,0),MATCH('VSbS-passenger'!E$1,Data!$E$3:$F$3,0)),1)</f>
        <v>0</v>
      </c>
      <c r="F7">
        <f>IFERROR(INDEX(Data!$E$4:$F$31,MATCH($A7,Data!$A$4:$A$30,0),MATCH(F$1,Data!$E$3:$F$3,0)),0)/IFERROR(INDEX(Data!$E$4:$F$31,MATCH("Total",Data!$A$4:$A$31,0),MATCH('VSbS-passenger'!F$1,Data!$E$3:$F$3,0)),1)</f>
        <v>0</v>
      </c>
      <c r="G7">
        <f>IFERROR(INDEX(Data!$E$4:$F$31,MATCH($A7,Data!$A$4:$A$30,0),MATCH(G$1,Data!$E$3:$F$3,0)),0)/IFERROR(INDEX(Data!$E$4:$F$31,MATCH("Total",Data!$A$4:$A$31,0),MATCH('VSbS-passenger'!G$1,Data!$E$3:$F$3,0)),1)</f>
        <v>0</v>
      </c>
    </row>
    <row r="8" spans="1:7">
      <c r="A8" t="s">
        <v>26</v>
      </c>
      <c r="B8">
        <f>IFERROR(INDEX(Data!$E$4:$F$31,MATCH($A8,Data!$A$4:$A$30,0),MATCH(B$1,Data!$E$3:$F$3,0)),0)/IFERROR(INDEX(Data!$E$4:$F$31,MATCH("Total",Data!$A$4:$A$31,0),MATCH('VSbS-passenger'!B$1,Data!$E$3:$F$3,0)),1)</f>
        <v>2.0209578288899105E-2</v>
      </c>
      <c r="C8">
        <f>IFERROR(INDEX(Data!$E$4:$F$31,MATCH($A8,Data!$A$4:$A$30,0),MATCH(C$1,Data!$E$3:$F$3,0)),0)/IFERROR(INDEX(Data!$E$4:$F$31,MATCH("Total",Data!$A$4:$A$31,0),MATCH('VSbS-passenger'!C$1,Data!$E$3:$F$3,0)),1)</f>
        <v>1.5154771036472572E-2</v>
      </c>
      <c r="D8">
        <f>IFERROR(INDEX(Data!$E$4:$F$31,MATCH($A8,Data!$A$4:$A$30,0),MATCH(D$1,Data!$E$3:$F$3,0)),0)/IFERROR(INDEX(Data!$E$4:$F$31,MATCH("Total",Data!$A$4:$A$31,0),MATCH('VSbS-passenger'!D$1,Data!$E$3:$F$3,0)),1)</f>
        <v>0</v>
      </c>
      <c r="E8">
        <f>IFERROR(INDEX(Data!$E$4:$F$31,MATCH($A8,Data!$A$4:$A$30,0),MATCH(E$1,Data!$E$3:$F$3,0)),0)/IFERROR(INDEX(Data!$E$4:$F$31,MATCH("Total",Data!$A$4:$A$31,0),MATCH('VSbS-passenger'!E$1,Data!$E$3:$F$3,0)),1)</f>
        <v>0</v>
      </c>
      <c r="F8">
        <f>IFERROR(INDEX(Data!$E$4:$F$31,MATCH($A8,Data!$A$4:$A$30,0),MATCH(F$1,Data!$E$3:$F$3,0)),0)/IFERROR(INDEX(Data!$E$4:$F$31,MATCH("Total",Data!$A$4:$A$31,0),MATCH('VSbS-passenger'!F$1,Data!$E$3:$F$3,0)),1)</f>
        <v>0</v>
      </c>
      <c r="G8">
        <f>IFERROR(INDEX(Data!$E$4:$F$31,MATCH($A8,Data!$A$4:$A$30,0),MATCH(G$1,Data!$E$3:$F$3,0)),0)/IFERROR(INDEX(Data!$E$4:$F$31,MATCH("Total",Data!$A$4:$A$31,0),MATCH('VSbS-passenger'!G$1,Data!$E$3:$F$3,0)),1)</f>
        <v>0</v>
      </c>
    </row>
    <row r="9" spans="1:7">
      <c r="A9" t="s">
        <v>27</v>
      </c>
      <c r="B9">
        <f>IFERROR(INDEX(Data!$E$4:$F$31,MATCH($A9,Data!$A$4:$A$30,0),MATCH(B$1,Data!$E$3:$F$3,0)),0)/IFERROR(INDEX(Data!$E$4:$F$31,MATCH("Total",Data!$A$4:$A$31,0),MATCH('VSbS-passenger'!B$1,Data!$E$3:$F$3,0)),1)</f>
        <v>2.6499959881163765E-3</v>
      </c>
      <c r="C9">
        <f>IFERROR(INDEX(Data!$E$4:$F$31,MATCH($A9,Data!$A$4:$A$30,0),MATCH(C$1,Data!$E$3:$F$3,0)),0)/IFERROR(INDEX(Data!$E$4:$F$31,MATCH("Total",Data!$A$4:$A$31,0),MATCH('VSbS-passenger'!C$1,Data!$E$3:$F$3,0)),1)</f>
        <v>2.6656375575659207E-3</v>
      </c>
      <c r="D9">
        <f>IFERROR(INDEX(Data!$E$4:$F$31,MATCH($A9,Data!$A$4:$A$30,0),MATCH(D$1,Data!$E$3:$F$3,0)),0)/IFERROR(INDEX(Data!$E$4:$F$31,MATCH("Total",Data!$A$4:$A$31,0),MATCH('VSbS-passenger'!D$1,Data!$E$3:$F$3,0)),1)</f>
        <v>0</v>
      </c>
      <c r="E9">
        <f>IFERROR(INDEX(Data!$E$4:$F$31,MATCH($A9,Data!$A$4:$A$30,0),MATCH(E$1,Data!$E$3:$F$3,0)),0)/IFERROR(INDEX(Data!$E$4:$F$31,MATCH("Total",Data!$A$4:$A$31,0),MATCH('VSbS-passenger'!E$1,Data!$E$3:$F$3,0)),1)</f>
        <v>0</v>
      </c>
      <c r="F9">
        <f>IFERROR(INDEX(Data!$E$4:$F$31,MATCH($A9,Data!$A$4:$A$30,0),MATCH(F$1,Data!$E$3:$F$3,0)),0)/IFERROR(INDEX(Data!$E$4:$F$31,MATCH("Total",Data!$A$4:$A$31,0),MATCH('VSbS-passenger'!F$1,Data!$E$3:$F$3,0)),1)</f>
        <v>0</v>
      </c>
      <c r="G9">
        <f>IFERROR(INDEX(Data!$E$4:$F$31,MATCH($A9,Data!$A$4:$A$30,0),MATCH(G$1,Data!$E$3:$F$3,0)),0)/IFERROR(INDEX(Data!$E$4:$F$31,MATCH("Total",Data!$A$4:$A$31,0),MATCH('VSbS-passenger'!G$1,Data!$E$3:$F$3,0)),1)</f>
        <v>0</v>
      </c>
    </row>
    <row r="10" spans="1:7">
      <c r="A10" t="s">
        <v>29</v>
      </c>
      <c r="B10">
        <f>IFERROR(INDEX(Data!$E$4:$F$31,MATCH($A10,Data!$A$4:$A$30,0),MATCH(B$1,Data!$E$3:$F$3,0)),0)/IFERROR(INDEX(Data!$E$4:$F$31,MATCH("Total",Data!$A$4:$A$31,0),MATCH('VSbS-passenger'!B$1,Data!$E$3:$F$3,0)),1)</f>
        <v>8.2487682942502267E-3</v>
      </c>
      <c r="C10">
        <f>IFERROR(INDEX(Data!$E$4:$F$31,MATCH($A10,Data!$A$4:$A$30,0),MATCH(C$1,Data!$E$3:$F$3,0)),0)/IFERROR(INDEX(Data!$E$4:$F$31,MATCH("Total",Data!$A$4:$A$31,0),MATCH('VSbS-passenger'!C$1,Data!$E$3:$F$3,0)),1)</f>
        <v>1.2209448709265668E-2</v>
      </c>
      <c r="D10">
        <f>IFERROR(INDEX(Data!$E$4:$F$31,MATCH($A10,Data!$A$4:$A$30,0),MATCH(D$1,Data!$E$3:$F$3,0)),0)/IFERROR(INDEX(Data!$E$4:$F$31,MATCH("Total",Data!$A$4:$A$31,0),MATCH('VSbS-passenger'!D$1,Data!$E$3:$F$3,0)),1)</f>
        <v>0</v>
      </c>
      <c r="E10">
        <f>IFERROR(INDEX(Data!$E$4:$F$31,MATCH($A10,Data!$A$4:$A$30,0),MATCH(E$1,Data!$E$3:$F$3,0)),0)/IFERROR(INDEX(Data!$E$4:$F$31,MATCH("Total",Data!$A$4:$A$31,0),MATCH('VSbS-passenger'!E$1,Data!$E$3:$F$3,0)),1)</f>
        <v>0</v>
      </c>
      <c r="F10">
        <f>IFERROR(INDEX(Data!$E$4:$F$31,MATCH($A10,Data!$A$4:$A$30,0),MATCH(F$1,Data!$E$3:$F$3,0)),0)/IFERROR(INDEX(Data!$E$4:$F$31,MATCH("Total",Data!$A$4:$A$31,0),MATCH('VSbS-passenger'!F$1,Data!$E$3:$F$3,0)),1)</f>
        <v>0</v>
      </c>
      <c r="G10">
        <f>IFERROR(INDEX(Data!$E$4:$F$31,MATCH($A10,Data!$A$4:$A$30,0),MATCH(G$1,Data!$E$3:$F$3,0)),0)/IFERROR(INDEX(Data!$E$4:$F$31,MATCH("Total",Data!$A$4:$A$31,0),MATCH('VSbS-passenger'!G$1,Data!$E$3:$F$3,0)),1)</f>
        <v>0</v>
      </c>
    </row>
    <row r="11" spans="1:7">
      <c r="A11" t="s">
        <v>30</v>
      </c>
      <c r="B11">
        <f>IFERROR(INDEX(Data!$E$4:$F$31,MATCH($A11,Data!$A$4:$A$30,0),MATCH(B$1,Data!$E$3:$F$3,0)),0)/IFERROR(INDEX(Data!$E$4:$F$31,MATCH("Total",Data!$A$4:$A$31,0),MATCH('VSbS-passenger'!B$1,Data!$E$3:$F$3,0)),1)</f>
        <v>0.27599433108005383</v>
      </c>
      <c r="C11">
        <f>IFERROR(INDEX(Data!$E$4:$F$31,MATCH($A11,Data!$A$4:$A$30,0),MATCH(C$1,Data!$E$3:$F$3,0)),0)/IFERROR(INDEX(Data!$E$4:$F$31,MATCH("Total",Data!$A$4:$A$31,0),MATCH('VSbS-passenger'!C$1,Data!$E$3:$F$3,0)),1)</f>
        <v>0.15548401453004329</v>
      </c>
      <c r="D11">
        <f>IFERROR(INDEX(Data!$E$4:$F$31,MATCH($A11,Data!$A$4:$A$30,0),MATCH(D$1,Data!$E$3:$F$3,0)),0)/IFERROR(INDEX(Data!$E$4:$F$31,MATCH("Total",Data!$A$4:$A$31,0),MATCH('VSbS-passenger'!D$1,Data!$E$3:$F$3,0)),1)</f>
        <v>0</v>
      </c>
      <c r="E11">
        <f>IFERROR(INDEX(Data!$E$4:$F$31,MATCH($A11,Data!$A$4:$A$30,0),MATCH(E$1,Data!$E$3:$F$3,0)),0)/IFERROR(INDEX(Data!$E$4:$F$31,MATCH("Total",Data!$A$4:$A$31,0),MATCH('VSbS-passenger'!E$1,Data!$E$3:$F$3,0)),1)</f>
        <v>0</v>
      </c>
      <c r="F11">
        <f>IFERROR(INDEX(Data!$E$4:$F$31,MATCH($A11,Data!$A$4:$A$30,0),MATCH(F$1,Data!$E$3:$F$3,0)),0)/IFERROR(INDEX(Data!$E$4:$F$31,MATCH("Total",Data!$A$4:$A$31,0),MATCH('VSbS-passenger'!F$1,Data!$E$3:$F$3,0)),1)</f>
        <v>0</v>
      </c>
      <c r="G11">
        <f>IFERROR(INDEX(Data!$E$4:$F$31,MATCH($A11,Data!$A$4:$A$30,0),MATCH(G$1,Data!$E$3:$F$3,0)),0)/IFERROR(INDEX(Data!$E$4:$F$31,MATCH("Total",Data!$A$4:$A$31,0),MATCH('VSbS-passenger'!G$1,Data!$E$3:$F$3,0)),1)</f>
        <v>0</v>
      </c>
    </row>
    <row r="12" spans="1:7">
      <c r="A12" t="s">
        <v>25</v>
      </c>
      <c r="B12">
        <f>IFERROR(INDEX(Data!$E$4:$F$31,MATCH($A12,Data!$A$4:$A$30,0),MATCH(B$1,Data!$E$3:$F$3,0)),0)/IFERROR(INDEX(Data!$E$4:$F$31,MATCH("Total",Data!$A$4:$A$31,0),MATCH('VSbS-passenger'!B$1,Data!$E$3:$F$3,0)),1)</f>
        <v>0.17001176579288771</v>
      </c>
      <c r="C12">
        <f>IFERROR(INDEX(Data!$E$4:$F$31,MATCH($A12,Data!$A$4:$A$30,0),MATCH(C$1,Data!$E$3:$F$3,0)),0)/IFERROR(INDEX(Data!$E$4:$F$31,MATCH("Total",Data!$A$4:$A$31,0),MATCH('VSbS-passenger'!C$1,Data!$E$3:$F$3,0)),1)</f>
        <v>0.27271336779030309</v>
      </c>
      <c r="D12">
        <f>IFERROR(INDEX(Data!$E$4:$F$31,MATCH($A12,Data!$A$4:$A$30,0),MATCH(D$1,Data!$E$3:$F$3,0)),0)/IFERROR(INDEX(Data!$E$4:$F$31,MATCH("Total",Data!$A$4:$A$31,0),MATCH('VSbS-passenger'!D$1,Data!$E$3:$F$3,0)),1)</f>
        <v>0</v>
      </c>
      <c r="E12">
        <f>IFERROR(INDEX(Data!$E$4:$F$31,MATCH($A12,Data!$A$4:$A$30,0),MATCH(E$1,Data!$E$3:$F$3,0)),0)/IFERROR(INDEX(Data!$E$4:$F$31,MATCH("Total",Data!$A$4:$A$31,0),MATCH('VSbS-passenger'!E$1,Data!$E$3:$F$3,0)),1)</f>
        <v>0</v>
      </c>
      <c r="F12">
        <f>IFERROR(INDEX(Data!$E$4:$F$31,MATCH($A12,Data!$A$4:$A$30,0),MATCH(F$1,Data!$E$3:$F$3,0)),0)/IFERROR(INDEX(Data!$E$4:$F$31,MATCH("Total",Data!$A$4:$A$31,0),MATCH('VSbS-passenger'!F$1,Data!$E$3:$F$3,0)),1)</f>
        <v>0</v>
      </c>
      <c r="G12">
        <f>IFERROR(INDEX(Data!$E$4:$F$31,MATCH($A12,Data!$A$4:$A$30,0),MATCH(G$1,Data!$E$3:$F$3,0)),0)/IFERROR(INDEX(Data!$E$4:$F$31,MATCH("Total",Data!$A$4:$A$31,0),MATCH('VSbS-passenger'!G$1,Data!$E$3:$F$3,0)),1)</f>
        <v>0</v>
      </c>
    </row>
    <row r="13" spans="1:7">
      <c r="A13" t="s">
        <v>31</v>
      </c>
      <c r="B13">
        <f>IFERROR(INDEX(Data!$E$4:$F$31,MATCH($A13,Data!$A$4:$A$30,0),MATCH(B$1,Data!$E$3:$F$3,0)),0)/IFERROR(INDEX(Data!$E$4:$F$31,MATCH("Total",Data!$A$4:$A$31,0),MATCH('VSbS-passenger'!B$1,Data!$E$3:$F$3,0)),1)</f>
        <v>6.6704148170210866E-3</v>
      </c>
      <c r="C13">
        <f>IFERROR(INDEX(Data!$E$4:$F$31,MATCH($A13,Data!$A$4:$A$30,0),MATCH(C$1,Data!$E$3:$F$3,0)),0)/IFERROR(INDEX(Data!$E$4:$F$31,MATCH("Total",Data!$A$4:$A$31,0),MATCH('VSbS-passenger'!C$1,Data!$E$3:$F$3,0)),1)</f>
        <v>1.9612462858775168E-3</v>
      </c>
      <c r="D13">
        <f>IFERROR(INDEX(Data!$E$4:$F$31,MATCH($A13,Data!$A$4:$A$30,0),MATCH(D$1,Data!$E$3:$F$3,0)),0)/IFERROR(INDEX(Data!$E$4:$F$31,MATCH("Total",Data!$A$4:$A$31,0),MATCH('VSbS-passenger'!D$1,Data!$E$3:$F$3,0)),1)</f>
        <v>0</v>
      </c>
      <c r="E13">
        <f>IFERROR(INDEX(Data!$E$4:$F$31,MATCH($A13,Data!$A$4:$A$30,0),MATCH(E$1,Data!$E$3:$F$3,0)),0)/IFERROR(INDEX(Data!$E$4:$F$31,MATCH("Total",Data!$A$4:$A$31,0),MATCH('VSbS-passenger'!E$1,Data!$E$3:$F$3,0)),1)</f>
        <v>0</v>
      </c>
      <c r="F13">
        <f>IFERROR(INDEX(Data!$E$4:$F$31,MATCH($A13,Data!$A$4:$A$30,0),MATCH(F$1,Data!$E$3:$F$3,0)),0)/IFERROR(INDEX(Data!$E$4:$F$31,MATCH("Total",Data!$A$4:$A$31,0),MATCH('VSbS-passenger'!F$1,Data!$E$3:$F$3,0)),1)</f>
        <v>0</v>
      </c>
      <c r="G13">
        <f>IFERROR(INDEX(Data!$E$4:$F$31,MATCH($A13,Data!$A$4:$A$30,0),MATCH(G$1,Data!$E$3:$F$3,0)),0)/IFERROR(INDEX(Data!$E$4:$F$31,MATCH("Total",Data!$A$4:$A$31,0),MATCH('VSbS-passenger'!G$1,Data!$E$3:$F$3,0)),1)</f>
        <v>0</v>
      </c>
    </row>
    <row r="14" spans="1:7">
      <c r="A14" t="s">
        <v>32</v>
      </c>
      <c r="B14">
        <f>IFERROR(INDEX(Data!$E$4:$F$31,MATCH($A14,Data!$A$4:$A$30,0),MATCH(B$1,Data!$E$3:$F$3,0)),0)/IFERROR(INDEX(Data!$E$4:$F$31,MATCH("Total",Data!$A$4:$A$31,0),MATCH('VSbS-passenger'!B$1,Data!$E$3:$F$3,0)),1)</f>
        <v>1.4702935249372875E-2</v>
      </c>
      <c r="C14">
        <f>IFERROR(INDEX(Data!$E$4:$F$31,MATCH($A14,Data!$A$4:$A$30,0),MATCH(C$1,Data!$E$3:$F$3,0)),0)/IFERROR(INDEX(Data!$E$4:$F$31,MATCH("Total",Data!$A$4:$A$31,0),MATCH('VSbS-passenger'!C$1,Data!$E$3:$F$3,0)),1)</f>
        <v>1.5455173196457334E-2</v>
      </c>
      <c r="D14">
        <f>IFERROR(INDEX(Data!$E$4:$F$31,MATCH($A14,Data!$A$4:$A$30,0),MATCH(D$1,Data!$E$3:$F$3,0)),0)/IFERROR(INDEX(Data!$E$4:$F$31,MATCH("Total",Data!$A$4:$A$31,0),MATCH('VSbS-passenger'!D$1,Data!$E$3:$F$3,0)),1)</f>
        <v>0</v>
      </c>
      <c r="E14">
        <f>IFERROR(INDEX(Data!$E$4:$F$31,MATCH($A14,Data!$A$4:$A$30,0),MATCH(E$1,Data!$E$3:$F$3,0)),0)/IFERROR(INDEX(Data!$E$4:$F$31,MATCH("Total",Data!$A$4:$A$31,0),MATCH('VSbS-passenger'!E$1,Data!$E$3:$F$3,0)),1)</f>
        <v>0</v>
      </c>
      <c r="F14">
        <f>IFERROR(INDEX(Data!$E$4:$F$31,MATCH($A14,Data!$A$4:$A$30,0),MATCH(F$1,Data!$E$3:$F$3,0)),0)/IFERROR(INDEX(Data!$E$4:$F$31,MATCH("Total",Data!$A$4:$A$31,0),MATCH('VSbS-passenger'!F$1,Data!$E$3:$F$3,0)),1)</f>
        <v>0</v>
      </c>
      <c r="G14">
        <f>IFERROR(INDEX(Data!$E$4:$F$31,MATCH($A14,Data!$A$4:$A$30,0),MATCH(G$1,Data!$E$3:$F$3,0)),0)/IFERROR(INDEX(Data!$E$4:$F$31,MATCH("Total",Data!$A$4:$A$31,0),MATCH('VSbS-passenger'!G$1,Data!$E$3:$F$3,0)),1)</f>
        <v>0</v>
      </c>
    </row>
    <row r="15" spans="1:7">
      <c r="A15" t="s">
        <v>43</v>
      </c>
      <c r="B15">
        <f>IFERROR(INDEX(Data!$E$4:$F$31,MATCH($A15,Data!$A$4:$A$30,0),MATCH(B$1,Data!$E$3:$F$3,0)),0)/IFERROR(INDEX(Data!$E$4:$F$31,MATCH("Total",Data!$A$4:$A$31,0),MATCH('VSbS-passenger'!B$1,Data!$E$3:$F$3,0)),1)</f>
        <v>1.8388105913677639E-2</v>
      </c>
      <c r="C15">
        <f>IFERROR(INDEX(Data!$E$4:$F$31,MATCH($A15,Data!$A$4:$A$30,0),MATCH(C$1,Data!$E$3:$F$3,0)),0)/IFERROR(INDEX(Data!$E$4:$F$31,MATCH("Total",Data!$A$4:$A$31,0),MATCH('VSbS-passenger'!C$1,Data!$E$3:$F$3,0)),1)</f>
        <v>7.8449851435100672E-3</v>
      </c>
      <c r="D15">
        <f>IFERROR(INDEX(Data!$E$4:$F$31,MATCH($A15,Data!$A$4:$A$30,0),MATCH(D$1,Data!$E$3:$F$3,0)),0)/IFERROR(INDEX(Data!$E$4:$F$31,MATCH("Total",Data!$A$4:$A$31,0),MATCH('VSbS-passenger'!D$1,Data!$E$3:$F$3,0)),1)</f>
        <v>0</v>
      </c>
      <c r="E15">
        <f>IFERROR(INDEX(Data!$E$4:$F$31,MATCH($A15,Data!$A$4:$A$30,0),MATCH(E$1,Data!$E$3:$F$3,0)),0)/IFERROR(INDEX(Data!$E$4:$F$31,MATCH("Total",Data!$A$4:$A$31,0),MATCH('VSbS-passenger'!E$1,Data!$E$3:$F$3,0)),1)</f>
        <v>0</v>
      </c>
      <c r="F15">
        <f>IFERROR(INDEX(Data!$E$4:$F$31,MATCH($A15,Data!$A$4:$A$30,0),MATCH(F$1,Data!$E$3:$F$3,0)),0)/IFERROR(INDEX(Data!$E$4:$F$31,MATCH("Total",Data!$A$4:$A$31,0),MATCH('VSbS-passenger'!F$1,Data!$E$3:$F$3,0)),1)</f>
        <v>0</v>
      </c>
      <c r="G15">
        <f>IFERROR(INDEX(Data!$E$4:$F$31,MATCH($A15,Data!$A$4:$A$30,0),MATCH(G$1,Data!$E$3:$F$3,0)),0)/IFERROR(INDEX(Data!$E$4:$F$31,MATCH("Total",Data!$A$4:$A$31,0),MATCH('VSbS-passenger'!G$1,Data!$E$3:$F$3,0)),1)</f>
        <v>0</v>
      </c>
    </row>
    <row r="16" spans="1:7">
      <c r="A16" t="s">
        <v>33</v>
      </c>
      <c r="B16">
        <f>IFERROR(INDEX(Data!$E$4:$F$31,MATCH($A16,Data!$A$4:$A$30,0),MATCH(B$1,Data!$E$3:$F$3,0)),0)/IFERROR(INDEX(Data!$E$4:$F$31,MATCH("Total",Data!$A$4:$A$31,0),MATCH('VSbS-passenger'!B$1,Data!$E$3:$F$3,0)),1)</f>
        <v>0.11714044313186665</v>
      </c>
      <c r="C16">
        <f>IFERROR(INDEX(Data!$E$4:$F$31,MATCH($A16,Data!$A$4:$A$30,0),MATCH(C$1,Data!$E$3:$F$3,0)),0)/IFERROR(INDEX(Data!$E$4:$F$31,MATCH("Total",Data!$A$4:$A$31,0),MATCH('VSbS-passenger'!C$1,Data!$E$3:$F$3,0)),1)</f>
        <v>8.56560503763443E-2</v>
      </c>
      <c r="D16">
        <f>IFERROR(INDEX(Data!$E$4:$F$31,MATCH($A16,Data!$A$4:$A$30,0),MATCH(D$1,Data!$E$3:$F$3,0)),0)/IFERROR(INDEX(Data!$E$4:$F$31,MATCH("Total",Data!$A$4:$A$31,0),MATCH('VSbS-passenger'!D$1,Data!$E$3:$F$3,0)),1)</f>
        <v>0</v>
      </c>
      <c r="E16">
        <f>IFERROR(INDEX(Data!$E$4:$F$31,MATCH($A16,Data!$A$4:$A$30,0),MATCH(E$1,Data!$E$3:$F$3,0)),0)/IFERROR(INDEX(Data!$E$4:$F$31,MATCH("Total",Data!$A$4:$A$31,0),MATCH('VSbS-passenger'!E$1,Data!$E$3:$F$3,0)),1)</f>
        <v>0</v>
      </c>
      <c r="F16">
        <f>IFERROR(INDEX(Data!$E$4:$F$31,MATCH($A16,Data!$A$4:$A$30,0),MATCH(F$1,Data!$E$3:$F$3,0)),0)/IFERROR(INDEX(Data!$E$4:$F$31,MATCH("Total",Data!$A$4:$A$31,0),MATCH('VSbS-passenger'!F$1,Data!$E$3:$F$3,0)),1)</f>
        <v>0</v>
      </c>
      <c r="G16">
        <f>IFERROR(INDEX(Data!$E$4:$F$31,MATCH($A16,Data!$A$4:$A$30,0),MATCH(G$1,Data!$E$3:$F$3,0)),0)/IFERROR(INDEX(Data!$E$4:$F$31,MATCH("Total",Data!$A$4:$A$31,0),MATCH('VSbS-passenger'!G$1,Data!$E$3:$F$3,0)),1)</f>
        <v>0</v>
      </c>
    </row>
    <row r="17" spans="1:7">
      <c r="A17" t="s">
        <v>36</v>
      </c>
      <c r="B17">
        <f>IFERROR(INDEX(Data!$E$4:$F$31,MATCH($A17,Data!$A$4:$A$30,0),MATCH(B$1,Data!$E$3:$F$3,0)),0)/IFERROR(INDEX(Data!$E$4:$F$31,MATCH("Total",Data!$A$4:$A$31,0),MATCH('VSbS-passenger'!B$1,Data!$E$3:$F$3,0)),1)</f>
        <v>1.618660031369974E-3</v>
      </c>
      <c r="C17">
        <f>IFERROR(INDEX(Data!$E$4:$F$31,MATCH($A17,Data!$A$4:$A$30,0),MATCH(C$1,Data!$E$3:$F$3,0)),0)/IFERROR(INDEX(Data!$E$4:$F$31,MATCH("Total",Data!$A$4:$A$31,0),MATCH('VSbS-passenger'!C$1,Data!$E$3:$F$3,0)),1)</f>
        <v>4.8064345597561677E-3</v>
      </c>
      <c r="D17">
        <f>IFERROR(INDEX(Data!$E$4:$F$31,MATCH($A17,Data!$A$4:$A$30,0),MATCH(D$1,Data!$E$3:$F$3,0)),0)/IFERROR(INDEX(Data!$E$4:$F$31,MATCH("Total",Data!$A$4:$A$31,0),MATCH('VSbS-passenger'!D$1,Data!$E$3:$F$3,0)),1)</f>
        <v>0</v>
      </c>
      <c r="E17">
        <f>IFERROR(INDEX(Data!$E$4:$F$31,MATCH($A17,Data!$A$4:$A$30,0),MATCH(E$1,Data!$E$3:$F$3,0)),0)/IFERROR(INDEX(Data!$E$4:$F$31,MATCH("Total",Data!$A$4:$A$31,0),MATCH('VSbS-passenger'!E$1,Data!$E$3:$F$3,0)),1)</f>
        <v>0</v>
      </c>
      <c r="F17">
        <f>IFERROR(INDEX(Data!$E$4:$F$31,MATCH($A17,Data!$A$4:$A$30,0),MATCH(F$1,Data!$E$3:$F$3,0)),0)/IFERROR(INDEX(Data!$E$4:$F$31,MATCH("Total",Data!$A$4:$A$31,0),MATCH('VSbS-passenger'!F$1,Data!$E$3:$F$3,0)),1)</f>
        <v>0</v>
      </c>
      <c r="G17">
        <f>IFERROR(INDEX(Data!$E$4:$F$31,MATCH($A17,Data!$A$4:$A$30,0),MATCH(G$1,Data!$E$3:$F$3,0)),0)/IFERROR(INDEX(Data!$E$4:$F$31,MATCH("Total",Data!$A$4:$A$31,0),MATCH('VSbS-passenger'!G$1,Data!$E$3:$F$3,0)),1)</f>
        <v>0</v>
      </c>
    </row>
    <row r="18" spans="1:7">
      <c r="A18" t="s">
        <v>34</v>
      </c>
      <c r="B18">
        <f>IFERROR(INDEX(Data!$E$4:$F$31,MATCH($A18,Data!$A$4:$A$30,0),MATCH(B$1,Data!$E$3:$F$3,0)),0)/IFERROR(INDEX(Data!$E$4:$F$31,MATCH("Total",Data!$A$4:$A$31,0),MATCH('VSbS-passenger'!B$1,Data!$E$3:$F$3,0)),1)</f>
        <v>2.1516022472321036E-3</v>
      </c>
      <c r="C18">
        <f>IFERROR(INDEX(Data!$E$4:$F$31,MATCH($A18,Data!$A$4:$A$30,0),MATCH(C$1,Data!$E$3:$F$3,0)),0)/IFERROR(INDEX(Data!$E$4:$F$31,MATCH("Total",Data!$A$4:$A$31,0),MATCH('VSbS-passenger'!C$1,Data!$E$3:$F$3,0)),1)</f>
        <v>2.7540317563660342E-2</v>
      </c>
      <c r="D18">
        <f>IFERROR(INDEX(Data!$E$4:$F$31,MATCH($A18,Data!$A$4:$A$30,0),MATCH(D$1,Data!$E$3:$F$3,0)),0)/IFERROR(INDEX(Data!$E$4:$F$31,MATCH("Total",Data!$A$4:$A$31,0),MATCH('VSbS-passenger'!D$1,Data!$E$3:$F$3,0)),1)</f>
        <v>0</v>
      </c>
      <c r="E18">
        <f>IFERROR(INDEX(Data!$E$4:$F$31,MATCH($A18,Data!$A$4:$A$30,0),MATCH(E$1,Data!$E$3:$F$3,0)),0)/IFERROR(INDEX(Data!$E$4:$F$31,MATCH("Total",Data!$A$4:$A$31,0),MATCH('VSbS-passenger'!E$1,Data!$E$3:$F$3,0)),1)</f>
        <v>0</v>
      </c>
      <c r="F18">
        <f>IFERROR(INDEX(Data!$E$4:$F$31,MATCH($A18,Data!$A$4:$A$30,0),MATCH(F$1,Data!$E$3:$F$3,0)),0)/IFERROR(INDEX(Data!$E$4:$F$31,MATCH("Total",Data!$A$4:$A$31,0),MATCH('VSbS-passenger'!F$1,Data!$E$3:$F$3,0)),1)</f>
        <v>0</v>
      </c>
      <c r="G18">
        <f>IFERROR(INDEX(Data!$E$4:$F$31,MATCH($A18,Data!$A$4:$A$30,0),MATCH(G$1,Data!$E$3:$F$3,0)),0)/IFERROR(INDEX(Data!$E$4:$F$31,MATCH("Total",Data!$A$4:$A$31,0),MATCH('VSbS-passenger'!G$1,Data!$E$3:$F$3,0)),1)</f>
        <v>0</v>
      </c>
    </row>
    <row r="19" spans="1:7">
      <c r="A19" t="s">
        <v>35</v>
      </c>
      <c r="B19">
        <f>IFERROR(INDEX(Data!$E$4:$F$31,MATCH($A19,Data!$A$4:$A$30,0),MATCH(B$1,Data!$E$3:$F$3,0)),0)/IFERROR(INDEX(Data!$E$4:$F$31,MATCH("Total",Data!$A$4:$A$31,0),MATCH('VSbS-passenger'!B$1,Data!$E$3:$F$3,0)),1)</f>
        <v>2.9174267759079372E-3</v>
      </c>
      <c r="C19">
        <f>IFERROR(INDEX(Data!$E$4:$F$31,MATCH($A19,Data!$A$4:$A$30,0),MATCH(C$1,Data!$E$3:$F$3,0)),0)/IFERROR(INDEX(Data!$E$4:$F$31,MATCH("Total",Data!$A$4:$A$31,0),MATCH('VSbS-passenger'!C$1,Data!$E$3:$F$3,0)),1)</f>
        <v>3.6393549037234203E-3</v>
      </c>
      <c r="D19">
        <f>IFERROR(INDEX(Data!$E$4:$F$31,MATCH($A19,Data!$A$4:$A$30,0),MATCH(D$1,Data!$E$3:$F$3,0)),0)/IFERROR(INDEX(Data!$E$4:$F$31,MATCH("Total",Data!$A$4:$A$31,0),MATCH('VSbS-passenger'!D$1,Data!$E$3:$F$3,0)),1)</f>
        <v>0</v>
      </c>
      <c r="E19">
        <f>IFERROR(INDEX(Data!$E$4:$F$31,MATCH($A19,Data!$A$4:$A$30,0),MATCH(E$1,Data!$E$3:$F$3,0)),0)/IFERROR(INDEX(Data!$E$4:$F$31,MATCH("Total",Data!$A$4:$A$31,0),MATCH('VSbS-passenger'!E$1,Data!$E$3:$F$3,0)),1)</f>
        <v>0</v>
      </c>
      <c r="F19">
        <f>IFERROR(INDEX(Data!$E$4:$F$31,MATCH($A19,Data!$A$4:$A$30,0),MATCH(F$1,Data!$E$3:$F$3,0)),0)/IFERROR(INDEX(Data!$E$4:$F$31,MATCH("Total",Data!$A$4:$A$31,0),MATCH('VSbS-passenger'!F$1,Data!$E$3:$F$3,0)),1)</f>
        <v>0</v>
      </c>
      <c r="G19">
        <f>IFERROR(INDEX(Data!$E$4:$F$31,MATCH($A19,Data!$A$4:$A$30,0),MATCH(G$1,Data!$E$3:$F$3,0)),0)/IFERROR(INDEX(Data!$E$4:$F$31,MATCH("Total",Data!$A$4:$A$31,0),MATCH('VSbS-passenger'!G$1,Data!$E$3:$F$3,0)),1)</f>
        <v>0</v>
      </c>
    </row>
    <row r="20" spans="1:7">
      <c r="A20" t="s">
        <v>47</v>
      </c>
      <c r="B20">
        <f>IFERROR(INDEX(Data!$E$4:$F$31,MATCH($A20,Data!$A$4:$A$30,0),MATCH(B$1,Data!$E$3:$F$3,0)),0)/IFERROR(INDEX(Data!$E$4:$F$31,MATCH("Total",Data!$A$4:$A$31,0),MATCH('VSbS-passenger'!B$1,Data!$E$3:$F$3,0)),1)</f>
        <v>1.0212492166554303E-3</v>
      </c>
      <c r="C20">
        <f>IFERROR(INDEX(Data!$E$4:$F$31,MATCH($A20,Data!$A$4:$A$30,0),MATCH(C$1,Data!$E$3:$F$3,0)),0)/IFERROR(INDEX(Data!$E$4:$F$31,MATCH("Total",Data!$A$4:$A$31,0),MATCH('VSbS-passenger'!C$1,Data!$E$3:$F$3,0)),1)</f>
        <v>1.0212492166554303E-3</v>
      </c>
      <c r="D20">
        <f>IFERROR(INDEX(Data!$E$4:$F$31,MATCH($A20,Data!$A$4:$A$30,0),MATCH(D$1,Data!$E$3:$F$3,0)),0)/IFERROR(INDEX(Data!$E$4:$F$31,MATCH("Total",Data!$A$4:$A$31,0),MATCH('VSbS-passenger'!D$1,Data!$E$3:$F$3,0)),1)</f>
        <v>0</v>
      </c>
      <c r="E20">
        <f>IFERROR(INDEX(Data!$E$4:$F$31,MATCH($A20,Data!$A$4:$A$30,0),MATCH(E$1,Data!$E$3:$F$3,0)),0)/IFERROR(INDEX(Data!$E$4:$F$31,MATCH("Total",Data!$A$4:$A$31,0),MATCH('VSbS-passenger'!E$1,Data!$E$3:$F$3,0)),1)</f>
        <v>0</v>
      </c>
      <c r="F20">
        <f>IFERROR(INDEX(Data!$E$4:$F$31,MATCH($A20,Data!$A$4:$A$30,0),MATCH(F$1,Data!$E$3:$F$3,0)),0)/IFERROR(INDEX(Data!$E$4:$F$31,MATCH("Total",Data!$A$4:$A$31,0),MATCH('VSbS-passenger'!F$1,Data!$E$3:$F$3,0)),1)</f>
        <v>0</v>
      </c>
      <c r="G20">
        <f>IFERROR(INDEX(Data!$E$4:$F$31,MATCH($A20,Data!$A$4:$A$30,0),MATCH(G$1,Data!$E$3:$F$3,0)),0)/IFERROR(INDEX(Data!$E$4:$F$31,MATCH("Total",Data!$A$4:$A$31,0),MATCH('VSbS-passenger'!G$1,Data!$E$3:$F$3,0)),1)</f>
        <v>0</v>
      </c>
    </row>
    <row r="21" spans="1:7">
      <c r="A21" t="s">
        <v>44</v>
      </c>
      <c r="B21">
        <f>IFERROR(INDEX(Data!$E$4:$F$31,MATCH($A21,Data!$A$4:$A$30,0),MATCH(B$1,Data!$E$3:$F$3,0)),0)/IFERROR(INDEX(Data!$E$4:$F$31,MATCH("Total",Data!$A$4:$A$31,0),MATCH('VSbS-passenger'!B$1,Data!$E$3:$F$3,0)),1)</f>
        <v>4.3788912461286612E-2</v>
      </c>
      <c r="C21">
        <f>IFERROR(INDEX(Data!$E$4:$F$31,MATCH($A21,Data!$A$4:$A$30,0),MATCH(C$1,Data!$E$3:$F$3,0)),0)/IFERROR(INDEX(Data!$E$4:$F$31,MATCH("Total",Data!$A$4:$A$31,0),MATCH('VSbS-passenger'!C$1,Data!$E$3:$F$3,0)),1)</f>
        <v>4.055083869955204E-2</v>
      </c>
      <c r="D21">
        <f>IFERROR(INDEX(Data!$E$4:$F$31,MATCH($A21,Data!$A$4:$A$30,0),MATCH(D$1,Data!$E$3:$F$3,0)),0)/IFERROR(INDEX(Data!$E$4:$F$31,MATCH("Total",Data!$A$4:$A$31,0),MATCH('VSbS-passenger'!D$1,Data!$E$3:$F$3,0)),1)</f>
        <v>0</v>
      </c>
      <c r="E21">
        <f>IFERROR(INDEX(Data!$E$4:$F$31,MATCH($A21,Data!$A$4:$A$30,0),MATCH(E$1,Data!$E$3:$F$3,0)),0)/IFERROR(INDEX(Data!$E$4:$F$31,MATCH("Total",Data!$A$4:$A$31,0),MATCH('VSbS-passenger'!E$1,Data!$E$3:$F$3,0)),1)</f>
        <v>0</v>
      </c>
      <c r="F21">
        <f>IFERROR(INDEX(Data!$E$4:$F$31,MATCH($A21,Data!$A$4:$A$30,0),MATCH(F$1,Data!$E$3:$F$3,0)),0)/IFERROR(INDEX(Data!$E$4:$F$31,MATCH("Total",Data!$A$4:$A$31,0),MATCH('VSbS-passenger'!F$1,Data!$E$3:$F$3,0)),1)</f>
        <v>0</v>
      </c>
      <c r="G21">
        <f>IFERROR(INDEX(Data!$E$4:$F$31,MATCH($A21,Data!$A$4:$A$30,0),MATCH(G$1,Data!$E$3:$F$3,0)),0)/IFERROR(INDEX(Data!$E$4:$F$31,MATCH("Total",Data!$A$4:$A$31,0),MATCH('VSbS-passenger'!G$1,Data!$E$3:$F$3,0)),1)</f>
        <v>0</v>
      </c>
    </row>
    <row r="22" spans="1:7">
      <c r="A22" t="s">
        <v>37</v>
      </c>
      <c r="B22">
        <f>IFERROR(INDEX(Data!$E$4:$F$31,MATCH($A22,Data!$A$4:$A$30,0),MATCH(B$1,Data!$E$3:$F$3,0)),0)/IFERROR(INDEX(Data!$E$4:$F$31,MATCH("Total",Data!$A$4:$A$31,0),MATCH('VSbS-passenger'!B$1,Data!$E$3:$F$3,0)),1)</f>
        <v>4.729686224468644E-2</v>
      </c>
      <c r="C22">
        <f>IFERROR(INDEX(Data!$E$4:$F$31,MATCH($A22,Data!$A$4:$A$30,0),MATCH(C$1,Data!$E$3:$F$3,0)),0)/IFERROR(INDEX(Data!$E$4:$F$31,MATCH("Total",Data!$A$4:$A$31,0),MATCH('VSbS-passenger'!C$1,Data!$E$3:$F$3,0)),1)</f>
        <v>0.11285453099933232</v>
      </c>
      <c r="D22">
        <f>IFERROR(INDEX(Data!$E$4:$F$31,MATCH($A22,Data!$A$4:$A$30,0),MATCH(D$1,Data!$E$3:$F$3,0)),0)/IFERROR(INDEX(Data!$E$4:$F$31,MATCH("Total",Data!$A$4:$A$31,0),MATCH('VSbS-passenger'!D$1,Data!$E$3:$F$3,0)),1)</f>
        <v>0</v>
      </c>
      <c r="E22">
        <f>IFERROR(INDEX(Data!$E$4:$F$31,MATCH($A22,Data!$A$4:$A$30,0),MATCH(E$1,Data!$E$3:$F$3,0)),0)/IFERROR(INDEX(Data!$E$4:$F$31,MATCH("Total",Data!$A$4:$A$31,0),MATCH('VSbS-passenger'!E$1,Data!$E$3:$F$3,0)),1)</f>
        <v>0</v>
      </c>
      <c r="F22">
        <f>IFERROR(INDEX(Data!$E$4:$F$31,MATCH($A22,Data!$A$4:$A$30,0),MATCH(F$1,Data!$E$3:$F$3,0)),0)/IFERROR(INDEX(Data!$E$4:$F$31,MATCH("Total",Data!$A$4:$A$31,0),MATCH('VSbS-passenger'!F$1,Data!$E$3:$F$3,0)),1)</f>
        <v>0</v>
      </c>
      <c r="G22">
        <f>IFERROR(INDEX(Data!$E$4:$F$31,MATCH($A22,Data!$A$4:$A$30,0),MATCH(G$1,Data!$E$3:$F$3,0)),0)/IFERROR(INDEX(Data!$E$4:$F$31,MATCH("Total",Data!$A$4:$A$31,0),MATCH('VSbS-passenger'!G$1,Data!$E$3:$F$3,0)),1)</f>
        <v>0</v>
      </c>
    </row>
    <row r="23" spans="1:7">
      <c r="A23" t="s">
        <v>38</v>
      </c>
      <c r="B23">
        <f>IFERROR(INDEX(Data!$E$4:$F$31,MATCH($A23,Data!$A$4:$A$30,0),MATCH(B$1,Data!$E$3:$F$3,0)),0)/IFERROR(INDEX(Data!$E$4:$F$31,MATCH("Total",Data!$A$4:$A$31,0),MATCH('VSbS-passenger'!B$1,Data!$E$3:$F$3,0)),1)</f>
        <v>1.8419455455787173E-2</v>
      </c>
      <c r="C23">
        <f>IFERROR(INDEX(Data!$E$4:$F$31,MATCH($A23,Data!$A$4:$A$30,0),MATCH(C$1,Data!$E$3:$F$3,0)),0)/IFERROR(INDEX(Data!$E$4:$F$31,MATCH("Total",Data!$A$4:$A$31,0),MATCH('VSbS-passenger'!C$1,Data!$E$3:$F$3,0)),1)</f>
        <v>1.4723158737643894E-2</v>
      </c>
      <c r="D23">
        <f>IFERROR(INDEX(Data!$E$4:$F$31,MATCH($A23,Data!$A$4:$A$30,0),MATCH(D$1,Data!$E$3:$F$3,0)),0)/IFERROR(INDEX(Data!$E$4:$F$31,MATCH("Total",Data!$A$4:$A$31,0),MATCH('VSbS-passenger'!D$1,Data!$E$3:$F$3,0)),1)</f>
        <v>0</v>
      </c>
      <c r="E23">
        <f>IFERROR(INDEX(Data!$E$4:$F$31,MATCH($A23,Data!$A$4:$A$30,0),MATCH(E$1,Data!$E$3:$F$3,0)),0)/IFERROR(INDEX(Data!$E$4:$F$31,MATCH("Total",Data!$A$4:$A$31,0),MATCH('VSbS-passenger'!E$1,Data!$E$3:$F$3,0)),1)</f>
        <v>0</v>
      </c>
      <c r="F23">
        <f>IFERROR(INDEX(Data!$E$4:$F$31,MATCH($A23,Data!$A$4:$A$30,0),MATCH(F$1,Data!$E$3:$F$3,0)),0)/IFERROR(INDEX(Data!$E$4:$F$31,MATCH("Total",Data!$A$4:$A$31,0),MATCH('VSbS-passenger'!F$1,Data!$E$3:$F$3,0)),1)</f>
        <v>0</v>
      </c>
      <c r="G23">
        <f>IFERROR(INDEX(Data!$E$4:$F$31,MATCH($A23,Data!$A$4:$A$30,0),MATCH(G$1,Data!$E$3:$F$3,0)),0)/IFERROR(INDEX(Data!$E$4:$F$31,MATCH("Total",Data!$A$4:$A$31,0),MATCH('VSbS-passenger'!G$1,Data!$E$3:$F$3,0)),1)</f>
        <v>0</v>
      </c>
    </row>
    <row r="24" spans="1:7">
      <c r="A24" t="s">
        <v>39</v>
      </c>
      <c r="B24">
        <f>IFERROR(INDEX(Data!$E$4:$F$31,MATCH($A24,Data!$A$4:$A$30,0),MATCH(B$1,Data!$E$3:$F$3,0)),0)/IFERROR(INDEX(Data!$E$4:$F$31,MATCH("Total",Data!$A$4:$A$31,0),MATCH('VSbS-passenger'!B$1,Data!$E$3:$F$3,0)),1)</f>
        <v>1.0344069322999897E-2</v>
      </c>
      <c r="C24">
        <f>IFERROR(INDEX(Data!$E$4:$F$31,MATCH($A24,Data!$A$4:$A$30,0),MATCH(C$1,Data!$E$3:$F$3,0)),0)/IFERROR(INDEX(Data!$E$4:$F$31,MATCH("Total",Data!$A$4:$A$31,0),MATCH('VSbS-passenger'!C$1,Data!$E$3:$F$3,0)),1)</f>
        <v>2.0334118622416721E-2</v>
      </c>
      <c r="D24">
        <f>IFERROR(INDEX(Data!$E$4:$F$31,MATCH($A24,Data!$A$4:$A$30,0),MATCH(D$1,Data!$E$3:$F$3,0)),0)/IFERROR(INDEX(Data!$E$4:$F$31,MATCH("Total",Data!$A$4:$A$31,0),MATCH('VSbS-passenger'!D$1,Data!$E$3:$F$3,0)),1)</f>
        <v>0</v>
      </c>
      <c r="E24">
        <f>IFERROR(INDEX(Data!$E$4:$F$31,MATCH($A24,Data!$A$4:$A$30,0),MATCH(E$1,Data!$E$3:$F$3,0)),0)/IFERROR(INDEX(Data!$E$4:$F$31,MATCH("Total",Data!$A$4:$A$31,0),MATCH('VSbS-passenger'!E$1,Data!$E$3:$F$3,0)),1)</f>
        <v>0</v>
      </c>
      <c r="F24">
        <f>IFERROR(INDEX(Data!$E$4:$F$31,MATCH($A24,Data!$A$4:$A$30,0),MATCH(F$1,Data!$E$3:$F$3,0)),0)/IFERROR(INDEX(Data!$E$4:$F$31,MATCH("Total",Data!$A$4:$A$31,0),MATCH('VSbS-passenger'!F$1,Data!$E$3:$F$3,0)),1)</f>
        <v>0</v>
      </c>
      <c r="G24">
        <f>IFERROR(INDEX(Data!$E$4:$F$31,MATCH($A24,Data!$A$4:$A$30,0),MATCH(G$1,Data!$E$3:$F$3,0)),0)/IFERROR(INDEX(Data!$E$4:$F$31,MATCH("Total",Data!$A$4:$A$31,0),MATCH('VSbS-passenger'!G$1,Data!$E$3:$F$3,0)),1)</f>
        <v>0</v>
      </c>
    </row>
    <row r="25" spans="1:7">
      <c r="A25" t="s">
        <v>42</v>
      </c>
      <c r="B25">
        <f>IFERROR(INDEX(Data!$E$4:$F$31,MATCH($A25,Data!$A$4:$A$30,0),MATCH(B$1,Data!$E$3:$F$3,0)),0)/IFERROR(INDEX(Data!$E$4:$F$31,MATCH("Total",Data!$A$4:$A$31,0),MATCH('VSbS-passenger'!B$1,Data!$E$3:$F$3,0)),1)</f>
        <v>5.2795188058755039E-3</v>
      </c>
      <c r="C25">
        <f>IFERROR(INDEX(Data!$E$4:$F$31,MATCH($A25,Data!$A$4:$A$30,0),MATCH(C$1,Data!$E$3:$F$3,0)),0)/IFERROR(INDEX(Data!$E$4:$F$31,MATCH("Total",Data!$A$4:$A$31,0),MATCH('VSbS-passenger'!C$1,Data!$E$3:$F$3,0)),1)</f>
        <v>9.9029125843252078E-3</v>
      </c>
      <c r="D25">
        <f>IFERROR(INDEX(Data!$E$4:$F$31,MATCH($A25,Data!$A$4:$A$30,0),MATCH(D$1,Data!$E$3:$F$3,0)),0)/IFERROR(INDEX(Data!$E$4:$F$31,MATCH("Total",Data!$A$4:$A$31,0),MATCH('VSbS-passenger'!D$1,Data!$E$3:$F$3,0)),1)</f>
        <v>0</v>
      </c>
      <c r="E25">
        <f>IFERROR(INDEX(Data!$E$4:$F$31,MATCH($A25,Data!$A$4:$A$30,0),MATCH(E$1,Data!$E$3:$F$3,0)),0)/IFERROR(INDEX(Data!$E$4:$F$31,MATCH("Total",Data!$A$4:$A$31,0),MATCH('VSbS-passenger'!E$1,Data!$E$3:$F$3,0)),1)</f>
        <v>0</v>
      </c>
      <c r="F25">
        <f>IFERROR(INDEX(Data!$E$4:$F$31,MATCH($A25,Data!$A$4:$A$30,0),MATCH(F$1,Data!$E$3:$F$3,0)),0)/IFERROR(INDEX(Data!$E$4:$F$31,MATCH("Total",Data!$A$4:$A$31,0),MATCH('VSbS-passenger'!F$1,Data!$E$3:$F$3,0)),1)</f>
        <v>0</v>
      </c>
      <c r="G25">
        <f>IFERROR(INDEX(Data!$E$4:$F$31,MATCH($A25,Data!$A$4:$A$30,0),MATCH(G$1,Data!$E$3:$F$3,0)),0)/IFERROR(INDEX(Data!$E$4:$F$31,MATCH("Total",Data!$A$4:$A$31,0),MATCH('VSbS-passenger'!G$1,Data!$E$3:$F$3,0)),1)</f>
        <v>0</v>
      </c>
    </row>
    <row r="26" spans="1:7">
      <c r="A26" t="s">
        <v>41</v>
      </c>
      <c r="B26">
        <f>IFERROR(INDEX(Data!$E$4:$F$31,MATCH($A26,Data!$A$4:$A$30,0),MATCH(B$1,Data!$E$3:$F$3,0)),0)/IFERROR(INDEX(Data!$E$4:$F$31,MATCH("Total",Data!$A$4:$A$31,0),MATCH('VSbS-passenger'!B$1,Data!$E$3:$F$3,0)),1)</f>
        <v>6.1976125390833751E-3</v>
      </c>
      <c r="C26">
        <f>IFERROR(INDEX(Data!$E$4:$F$31,MATCH($A26,Data!$A$4:$A$30,0),MATCH(C$1,Data!$E$3:$F$3,0)),0)/IFERROR(INDEX(Data!$E$4:$F$31,MATCH("Total",Data!$A$4:$A$31,0),MATCH('VSbS-passenger'!C$1,Data!$E$3:$F$3,0)),1)</f>
        <v>6.6468294019616549E-3</v>
      </c>
      <c r="D26">
        <f>IFERROR(INDEX(Data!$E$4:$F$31,MATCH($A26,Data!$A$4:$A$30,0),MATCH(D$1,Data!$E$3:$F$3,0)),0)/IFERROR(INDEX(Data!$E$4:$F$31,MATCH("Total",Data!$A$4:$A$31,0),MATCH('VSbS-passenger'!D$1,Data!$E$3:$F$3,0)),1)</f>
        <v>0</v>
      </c>
      <c r="E26">
        <f>IFERROR(INDEX(Data!$E$4:$F$31,MATCH($A26,Data!$A$4:$A$30,0),MATCH(E$1,Data!$E$3:$F$3,0)),0)/IFERROR(INDEX(Data!$E$4:$F$31,MATCH("Total",Data!$A$4:$A$31,0),MATCH('VSbS-passenger'!E$1,Data!$E$3:$F$3,0)),1)</f>
        <v>0</v>
      </c>
      <c r="F26">
        <f>IFERROR(INDEX(Data!$E$4:$F$31,MATCH($A26,Data!$A$4:$A$30,0),MATCH(F$1,Data!$E$3:$F$3,0)),0)/IFERROR(INDEX(Data!$E$4:$F$31,MATCH("Total",Data!$A$4:$A$31,0),MATCH('VSbS-passenger'!F$1,Data!$E$3:$F$3,0)),1)</f>
        <v>0</v>
      </c>
      <c r="G26">
        <f>IFERROR(INDEX(Data!$E$4:$F$31,MATCH($A26,Data!$A$4:$A$30,0),MATCH(G$1,Data!$E$3:$F$3,0)),0)/IFERROR(INDEX(Data!$E$4:$F$31,MATCH("Total",Data!$A$4:$A$31,0),MATCH('VSbS-passenger'!G$1,Data!$E$3:$F$3,0)),1)</f>
        <v>0</v>
      </c>
    </row>
    <row r="27" spans="1:7">
      <c r="A27" t="s">
        <v>28</v>
      </c>
      <c r="B27">
        <f>IFERROR(INDEX(Data!$E$4:$F$31,MATCH($A27,Data!$A$4:$A$30,0),MATCH(B$1,Data!$E$3:$F$3,0)),0)/IFERROR(INDEX(Data!$E$4:$F$31,MATCH("Total",Data!$A$4:$A$31,0),MATCH('VSbS-passenger'!B$1,Data!$E$3:$F$3,0)),1)</f>
        <v>9.7186139685859499E-2</v>
      </c>
      <c r="C27">
        <f>IFERROR(INDEX(Data!$E$4:$F$31,MATCH($A27,Data!$A$4:$A$30,0),MATCH(C$1,Data!$E$3:$F$3,0)),0)/IFERROR(INDEX(Data!$E$4:$F$31,MATCH("Total",Data!$A$4:$A$31,0),MATCH('VSbS-passenger'!C$1,Data!$E$3:$F$3,0)),1)</f>
        <v>7.1823739423482802E-2</v>
      </c>
      <c r="D27">
        <f>IFERROR(INDEX(Data!$E$4:$F$31,MATCH($A27,Data!$A$4:$A$30,0),MATCH(D$1,Data!$E$3:$F$3,0)),0)/IFERROR(INDEX(Data!$E$4:$F$31,MATCH("Total",Data!$A$4:$A$31,0),MATCH('VSbS-passenger'!D$1,Data!$E$3:$F$3,0)),1)</f>
        <v>0</v>
      </c>
      <c r="E27">
        <f>IFERROR(INDEX(Data!$E$4:$F$31,MATCH($A27,Data!$A$4:$A$30,0),MATCH(E$1,Data!$E$3:$F$3,0)),0)/IFERROR(INDEX(Data!$E$4:$F$31,MATCH("Total",Data!$A$4:$A$31,0),MATCH('VSbS-passenger'!E$1,Data!$E$3:$F$3,0)),1)</f>
        <v>0</v>
      </c>
      <c r="F27">
        <f>IFERROR(INDEX(Data!$E$4:$F$31,MATCH($A27,Data!$A$4:$A$30,0),MATCH(F$1,Data!$E$3:$F$3,0)),0)/IFERROR(INDEX(Data!$E$4:$F$31,MATCH("Total",Data!$A$4:$A$31,0),MATCH('VSbS-passenger'!F$1,Data!$E$3:$F$3,0)),1)</f>
        <v>0</v>
      </c>
      <c r="G27">
        <f>IFERROR(INDEX(Data!$E$4:$F$31,MATCH($A27,Data!$A$4:$A$30,0),MATCH(G$1,Data!$E$3:$F$3,0)),0)/IFERROR(INDEX(Data!$E$4:$F$31,MATCH("Total",Data!$A$4:$A$31,0),MATCH('VSbS-passenger'!G$1,Data!$E$3:$F$3,0)),1)</f>
        <v>0</v>
      </c>
    </row>
    <row r="28" spans="1:7">
      <c r="A28" t="s">
        <v>40</v>
      </c>
      <c r="B28">
        <f>IFERROR(INDEX(Data!$E$4:$F$31,MATCH($A28,Data!$A$4:$A$30,0),MATCH(B$1,Data!$E$3:$F$3,0)),0)/IFERROR(INDEX(Data!$E$4:$F$31,MATCH("Total",Data!$A$4:$A$31,0),MATCH('VSbS-passenger'!B$1,Data!$E$3:$F$3,0)),1)</f>
        <v>2.3184585856436804E-2</v>
      </c>
      <c r="C28">
        <f>IFERROR(INDEX(Data!$E$4:$F$31,MATCH($A28,Data!$A$4:$A$30,0),MATCH(C$1,Data!$E$3:$F$3,0)),0)/IFERROR(INDEX(Data!$E$4:$F$31,MATCH("Total",Data!$A$4:$A$31,0),MATCH('VSbS-passenger'!C$1,Data!$E$3:$F$3,0)),1)</f>
        <v>2.0406629488619939E-2</v>
      </c>
      <c r="D28">
        <f>IFERROR(INDEX(Data!$E$4:$F$31,MATCH($A28,Data!$A$4:$A$30,0),MATCH(D$1,Data!$E$3:$F$3,0)),0)/IFERROR(INDEX(Data!$E$4:$F$31,MATCH("Total",Data!$A$4:$A$31,0),MATCH('VSbS-passenger'!D$1,Data!$E$3:$F$3,0)),1)</f>
        <v>0</v>
      </c>
      <c r="E28">
        <f>IFERROR(INDEX(Data!$E$4:$F$31,MATCH($A28,Data!$A$4:$A$30,0),MATCH(E$1,Data!$E$3:$F$3,0)),0)/IFERROR(INDEX(Data!$E$4:$F$31,MATCH("Total",Data!$A$4:$A$31,0),MATCH('VSbS-passenger'!E$1,Data!$E$3:$F$3,0)),1)</f>
        <v>0</v>
      </c>
      <c r="F28">
        <f>IFERROR(INDEX(Data!$E$4:$F$31,MATCH($A28,Data!$A$4:$A$30,0),MATCH(F$1,Data!$E$3:$F$3,0)),0)/IFERROR(INDEX(Data!$E$4:$F$31,MATCH("Total",Data!$A$4:$A$31,0),MATCH('VSbS-passenger'!F$1,Data!$E$3:$F$3,0)),1)</f>
        <v>0</v>
      </c>
      <c r="G28">
        <f>IFERROR(INDEX(Data!$E$4:$F$31,MATCH($A28,Data!$A$4:$A$30,0),MATCH(G$1,Data!$E$3:$F$3,0)),0)/IFERROR(INDEX(Data!$E$4:$F$31,MATCH("Total",Data!$A$4:$A$31,0),MATCH('VSbS-passenger'!G$1,Data!$E$3:$F$3,0)),1)</f>
        <v>0</v>
      </c>
    </row>
    <row r="29" spans="1:7">
      <c r="A29" t="s">
        <v>73</v>
      </c>
      <c r="B29">
        <f>IFERROR(INDEX(Data!$E$4:$F$31,MATCH($A29,Data!$A$4:$A$30,0),MATCH(B$1,Data!$E$3:$F$3,0)),0)/IFERROR(INDEX(Data!$E$4:$F$31,MATCH("Total",Data!$A$4:$A$31,0),MATCH('VSbS-passenger'!B$1,Data!$E$3:$F$3,0)),1)</f>
        <v>0</v>
      </c>
      <c r="C29">
        <f>IFERROR(INDEX(Data!$E$4:$F$31,MATCH($A29,Data!$A$4:$A$30,0),MATCH(C$1,Data!$E$3:$F$3,0)),0)/IFERROR(INDEX(Data!$E$4:$F$31,MATCH("Total",Data!$A$4:$A$31,0),MATCH('VSbS-passenger'!C$1,Data!$E$3:$F$3,0)),1)</f>
        <v>0</v>
      </c>
      <c r="D29">
        <f>IFERROR(INDEX(Data!$E$4:$F$31,MATCH($A29,Data!$A$4:$A$30,0),MATCH(D$1,Data!$E$3:$F$3,0)),0)/IFERROR(INDEX(Data!$E$4:$F$31,MATCH("Total",Data!$A$4:$A$31,0),MATCH('VSbS-passenger'!D$1,Data!$E$3:$F$3,0)),1)</f>
        <v>0</v>
      </c>
      <c r="E29">
        <f>IFERROR(INDEX(Data!$E$4:$F$31,MATCH($A29,Data!$A$4:$A$30,0),MATCH(E$1,Data!$E$3:$F$3,0)),0)/IFERROR(INDEX(Data!$E$4:$F$31,MATCH("Total",Data!$A$4:$A$31,0),MATCH('VSbS-passenger'!E$1,Data!$E$3:$F$3,0)),1)</f>
        <v>0</v>
      </c>
      <c r="F29">
        <f>IFERROR(INDEX(Data!$E$4:$F$31,MATCH($A29,Data!$A$4:$A$30,0),MATCH(F$1,Data!$E$3:$F$3,0)),0)/IFERROR(INDEX(Data!$E$4:$F$31,MATCH("Total",Data!$A$4:$A$31,0),MATCH('VSbS-passenger'!F$1,Data!$E$3:$F$3,0)),1)</f>
        <v>0</v>
      </c>
      <c r="G29">
        <f>IFERROR(INDEX(Data!$E$4:$F$31,MATCH($A29,Data!$A$4:$A$30,0),MATCH(G$1,Data!$E$3:$F$3,0)),0)/IFERROR(INDEX(Data!$E$4:$F$31,MATCH("Total",Data!$A$4:$A$31,0),MATCH('VSbS-passenger'!G$1,Data!$E$3:$F$3,0)),1)</f>
        <v>0</v>
      </c>
    </row>
    <row r="30" spans="1:7">
      <c r="A30" t="s">
        <v>74</v>
      </c>
      <c r="B30">
        <f>IFERROR(INDEX(Data!$E$4:$F$31,MATCH($A30,Data!$A$4:$A$30,0),MATCH(B$1,Data!$E$3:$F$3,0)),0)/IFERROR(INDEX(Data!$E$4:$F$31,MATCH("Total",Data!$A$4:$A$31,0),MATCH('VSbS-passenger'!B$1,Data!$E$3:$F$3,0)),1)</f>
        <v>0</v>
      </c>
      <c r="C30">
        <f>IFERROR(INDEX(Data!$E$4:$F$31,MATCH($A30,Data!$A$4:$A$30,0),MATCH(C$1,Data!$E$3:$F$3,0)),0)/IFERROR(INDEX(Data!$E$4:$F$31,MATCH("Total",Data!$A$4:$A$31,0),MATCH('VSbS-passenger'!C$1,Data!$E$3:$F$3,0)),1)</f>
        <v>0</v>
      </c>
      <c r="D30">
        <f>IFERROR(INDEX(Data!$E$4:$F$31,MATCH($A30,Data!$A$4:$A$30,0),MATCH(D$1,Data!$E$3:$F$3,0)),0)/IFERROR(INDEX(Data!$E$4:$F$31,MATCH("Total",Data!$A$4:$A$31,0),MATCH('VSbS-passenger'!D$1,Data!$E$3:$F$3,0)),1)</f>
        <v>0</v>
      </c>
      <c r="E30">
        <f>IFERROR(INDEX(Data!$E$4:$F$31,MATCH($A30,Data!$A$4:$A$30,0),MATCH(E$1,Data!$E$3:$F$3,0)),0)/IFERROR(INDEX(Data!$E$4:$F$31,MATCH("Total",Data!$A$4:$A$31,0),MATCH('VSbS-passenger'!E$1,Data!$E$3:$F$3,0)),1)</f>
        <v>0</v>
      </c>
      <c r="F30">
        <f>IFERROR(INDEX(Data!$E$4:$F$31,MATCH($A30,Data!$A$4:$A$30,0),MATCH(F$1,Data!$E$3:$F$3,0)),0)/IFERROR(INDEX(Data!$E$4:$F$31,MATCH("Total",Data!$A$4:$A$31,0),MATCH('VSbS-passenger'!F$1,Data!$E$3:$F$3,0)),1)</f>
        <v>0</v>
      </c>
      <c r="G30">
        <f>IFERROR(INDEX(Data!$E$4:$F$31,MATCH($A30,Data!$A$4:$A$30,0),MATCH(G$1,Data!$E$3:$F$3,0)),0)/IFERROR(INDEX(Data!$E$4:$F$31,MATCH("Total",Data!$A$4:$A$31,0),MATCH('VSbS-passenger'!G$1,Data!$E$3:$F$3,0)),1)</f>
        <v>0</v>
      </c>
    </row>
    <row r="31" spans="1:7">
      <c r="A31" t="s">
        <v>75</v>
      </c>
      <c r="B31">
        <f>IFERROR(INDEX(Data!$E$4:$F$31,MATCH($A31,Data!$A$4:$A$30,0),MATCH(B$1,Data!$E$3:$F$3,0)),0)/IFERROR(INDEX(Data!$E$4:$F$31,MATCH("Total",Data!$A$4:$A$31,0),MATCH('VSbS-passenger'!B$1,Data!$E$3:$F$3,0)),1)</f>
        <v>0</v>
      </c>
      <c r="C31">
        <f>IFERROR(INDEX(Data!$E$4:$F$31,MATCH($A31,Data!$A$4:$A$30,0),MATCH(C$1,Data!$E$3:$F$3,0)),0)/IFERROR(INDEX(Data!$E$4:$F$31,MATCH("Total",Data!$A$4:$A$31,0),MATCH('VSbS-passenger'!C$1,Data!$E$3:$F$3,0)),1)</f>
        <v>0</v>
      </c>
      <c r="D31">
        <f>IFERROR(INDEX(Data!$E$4:$F$31,MATCH($A31,Data!$A$4:$A$30,0),MATCH(D$1,Data!$E$3:$F$3,0)),0)/IFERROR(INDEX(Data!$E$4:$F$31,MATCH("Total",Data!$A$4:$A$31,0),MATCH('VSbS-passenger'!D$1,Data!$E$3:$F$3,0)),1)</f>
        <v>0</v>
      </c>
      <c r="E31">
        <f>IFERROR(INDEX(Data!$E$4:$F$31,MATCH($A31,Data!$A$4:$A$30,0),MATCH(E$1,Data!$E$3:$F$3,0)),0)/IFERROR(INDEX(Data!$E$4:$F$31,MATCH("Total",Data!$A$4:$A$31,0),MATCH('VSbS-passenger'!E$1,Data!$E$3:$F$3,0)),1)</f>
        <v>0</v>
      </c>
      <c r="F31">
        <f>IFERROR(INDEX(Data!$E$4:$F$31,MATCH($A31,Data!$A$4:$A$30,0),MATCH(F$1,Data!$E$3:$F$3,0)),0)/IFERROR(INDEX(Data!$E$4:$F$31,MATCH("Total",Data!$A$4:$A$31,0),MATCH('VSbS-passenger'!F$1,Data!$E$3:$F$3,0)),1)</f>
        <v>0</v>
      </c>
      <c r="G31">
        <f>IFERROR(INDEX(Data!$E$4:$F$31,MATCH($A31,Data!$A$4:$A$30,0),MATCH(G$1,Data!$E$3:$F$3,0)),0)/IFERROR(INDEX(Data!$E$4:$F$31,MATCH("Total",Data!$A$4:$A$31,0),MATCH('VSbS-passenger'!G$1,Data!$E$3:$F$3,0)),1)</f>
        <v>0</v>
      </c>
    </row>
    <row r="32" spans="1:7">
      <c r="A32" t="s">
        <v>76</v>
      </c>
      <c r="B32">
        <f>IFERROR(INDEX(Data!$E$4:$F$31,MATCH($A32,Data!$A$4:$A$30,0),MATCH(B$1,Data!$E$3:$F$3,0)),0)/IFERROR(INDEX(Data!$E$4:$F$31,MATCH("Total",Data!$A$4:$A$31,0),MATCH('VSbS-passenger'!B$1,Data!$E$3:$F$3,0)),1)</f>
        <v>0</v>
      </c>
      <c r="C32">
        <f>IFERROR(INDEX(Data!$E$4:$F$31,MATCH($A32,Data!$A$4:$A$30,0),MATCH(C$1,Data!$E$3:$F$3,0)),0)/IFERROR(INDEX(Data!$E$4:$F$31,MATCH("Total",Data!$A$4:$A$31,0),MATCH('VSbS-passenger'!C$1,Data!$E$3:$F$3,0)),1)</f>
        <v>0</v>
      </c>
      <c r="D32">
        <f>IFERROR(INDEX(Data!$E$4:$F$31,MATCH($A32,Data!$A$4:$A$30,0),MATCH(D$1,Data!$E$3:$F$3,0)),0)/IFERROR(INDEX(Data!$E$4:$F$31,MATCH("Total",Data!$A$4:$A$31,0),MATCH('VSbS-passenger'!D$1,Data!$E$3:$F$3,0)),1)</f>
        <v>0</v>
      </c>
      <c r="E32">
        <f>IFERROR(INDEX(Data!$E$4:$F$31,MATCH($A32,Data!$A$4:$A$30,0),MATCH(E$1,Data!$E$3:$F$3,0)),0)/IFERROR(INDEX(Data!$E$4:$F$31,MATCH("Total",Data!$A$4:$A$31,0),MATCH('VSbS-passenger'!E$1,Data!$E$3:$F$3,0)),1)</f>
        <v>0</v>
      </c>
      <c r="F32">
        <f>IFERROR(INDEX(Data!$E$4:$F$31,MATCH($A32,Data!$A$4:$A$30,0),MATCH(F$1,Data!$E$3:$F$3,0)),0)/IFERROR(INDEX(Data!$E$4:$F$31,MATCH("Total",Data!$A$4:$A$31,0),MATCH('VSbS-passenger'!F$1,Data!$E$3:$F$3,0)),1)</f>
        <v>0</v>
      </c>
      <c r="G32">
        <f>IFERROR(INDEX(Data!$E$4:$F$31,MATCH($A32,Data!$A$4:$A$30,0),MATCH(G$1,Data!$E$3:$F$3,0)),0)/IFERROR(INDEX(Data!$E$4:$F$31,MATCH("Total",Data!$A$4:$A$31,0),MATCH('VSbS-passenger'!G$1,Data!$E$3:$F$3,0)),1)</f>
        <v>0</v>
      </c>
    </row>
    <row r="33" spans="1:7">
      <c r="A33" t="s">
        <v>77</v>
      </c>
      <c r="B33">
        <f>IFERROR(INDEX(Data!$E$4:$F$31,MATCH($A33,Data!$A$4:$A$30,0),MATCH(B$1,Data!$E$3:$F$3,0)),0)/IFERROR(INDEX(Data!$E$4:$F$31,MATCH("Total",Data!$A$4:$A$31,0),MATCH('VSbS-passenger'!B$1,Data!$E$3:$F$3,0)),1)</f>
        <v>0</v>
      </c>
      <c r="C33">
        <f>IFERROR(INDEX(Data!$E$4:$F$31,MATCH($A33,Data!$A$4:$A$30,0),MATCH(C$1,Data!$E$3:$F$3,0)),0)/IFERROR(INDEX(Data!$E$4:$F$31,MATCH("Total",Data!$A$4:$A$31,0),MATCH('VSbS-passenger'!C$1,Data!$E$3:$F$3,0)),1)</f>
        <v>0</v>
      </c>
      <c r="D33">
        <f>IFERROR(INDEX(Data!$E$4:$F$31,MATCH($A33,Data!$A$4:$A$30,0),MATCH(D$1,Data!$E$3:$F$3,0)),0)/IFERROR(INDEX(Data!$E$4:$F$31,MATCH("Total",Data!$A$4:$A$31,0),MATCH('VSbS-passenger'!D$1,Data!$E$3:$F$3,0)),1)</f>
        <v>0</v>
      </c>
      <c r="E33">
        <f>IFERROR(INDEX(Data!$E$4:$F$31,MATCH($A33,Data!$A$4:$A$30,0),MATCH(E$1,Data!$E$3:$F$3,0)),0)/IFERROR(INDEX(Data!$E$4:$F$31,MATCH("Total",Data!$A$4:$A$31,0),MATCH('VSbS-passenger'!E$1,Data!$E$3:$F$3,0)),1)</f>
        <v>0</v>
      </c>
      <c r="F33">
        <f>IFERROR(INDEX(Data!$E$4:$F$31,MATCH($A33,Data!$A$4:$A$30,0),MATCH(F$1,Data!$E$3:$F$3,0)),0)/IFERROR(INDEX(Data!$E$4:$F$31,MATCH("Total",Data!$A$4:$A$31,0),MATCH('VSbS-passenger'!F$1,Data!$E$3:$F$3,0)),1)</f>
        <v>0</v>
      </c>
      <c r="G33">
        <f>IFERROR(INDEX(Data!$E$4:$F$31,MATCH($A33,Data!$A$4:$A$30,0),MATCH(G$1,Data!$E$3:$F$3,0)),0)/IFERROR(INDEX(Data!$E$4:$F$31,MATCH("Total",Data!$A$4:$A$31,0),MATCH('VSbS-passenger'!G$1,Data!$E$3:$F$3,0)),1)</f>
        <v>0</v>
      </c>
    </row>
    <row r="34" spans="1:7">
      <c r="A34" t="s">
        <v>78</v>
      </c>
      <c r="B34">
        <f>IFERROR(INDEX(Data!$E$4:$F$31,MATCH($A34,Data!$A$4:$A$30,0),MATCH(B$1,Data!$E$3:$F$3,0)),0)/IFERROR(INDEX(Data!$E$4:$F$31,MATCH("Total",Data!$A$4:$A$31,0),MATCH('VSbS-passenger'!B$1,Data!$E$3:$F$3,0)),1)</f>
        <v>0</v>
      </c>
      <c r="C34">
        <f>IFERROR(INDEX(Data!$E$4:$F$31,MATCH($A34,Data!$A$4:$A$30,0),MATCH(C$1,Data!$E$3:$F$3,0)),0)/IFERROR(INDEX(Data!$E$4:$F$31,MATCH("Total",Data!$A$4:$A$31,0),MATCH('VSbS-passenger'!C$1,Data!$E$3:$F$3,0)),1)</f>
        <v>0</v>
      </c>
      <c r="D34">
        <f>IFERROR(INDEX(Data!$E$4:$F$31,MATCH($A34,Data!$A$4:$A$30,0),MATCH(D$1,Data!$E$3:$F$3,0)),0)/IFERROR(INDEX(Data!$E$4:$F$31,MATCH("Total",Data!$A$4:$A$31,0),MATCH('VSbS-passenger'!D$1,Data!$E$3:$F$3,0)),1)</f>
        <v>0</v>
      </c>
      <c r="E34">
        <f>IFERROR(INDEX(Data!$E$4:$F$31,MATCH($A34,Data!$A$4:$A$30,0),MATCH(E$1,Data!$E$3:$F$3,0)),0)/IFERROR(INDEX(Data!$E$4:$F$31,MATCH("Total",Data!$A$4:$A$31,0),MATCH('VSbS-passenger'!E$1,Data!$E$3:$F$3,0)),1)</f>
        <v>0</v>
      </c>
      <c r="F34">
        <f>IFERROR(INDEX(Data!$E$4:$F$31,MATCH($A34,Data!$A$4:$A$30,0),MATCH(F$1,Data!$E$3:$F$3,0)),0)/IFERROR(INDEX(Data!$E$4:$F$31,MATCH("Total",Data!$A$4:$A$31,0),MATCH('VSbS-passenger'!F$1,Data!$E$3:$F$3,0)),1)</f>
        <v>0</v>
      </c>
      <c r="G34">
        <f>IFERROR(INDEX(Data!$E$4:$F$31,MATCH($A34,Data!$A$4:$A$30,0),MATCH(G$1,Data!$E$3:$F$3,0)),0)/IFERROR(INDEX(Data!$E$4:$F$31,MATCH("Total",Data!$A$4:$A$31,0),MATCH('VSbS-passenger'!G$1,Data!$E$3:$F$3,0)),1)</f>
        <v>0</v>
      </c>
    </row>
    <row r="35" spans="1:7">
      <c r="A35" t="s">
        <v>79</v>
      </c>
      <c r="B35">
        <f>IFERROR(INDEX(Data!$E$4:$F$31,MATCH($A35,Data!$A$4:$A$30,0),MATCH(B$1,Data!$E$3:$F$3,0)),0)/IFERROR(INDEX(Data!$E$4:$F$31,MATCH("Total",Data!$A$4:$A$31,0),MATCH('VSbS-passenger'!B$1,Data!$E$3:$F$3,0)),1)</f>
        <v>0</v>
      </c>
      <c r="C35">
        <f>IFERROR(INDEX(Data!$E$4:$F$31,MATCH($A35,Data!$A$4:$A$30,0),MATCH(C$1,Data!$E$3:$F$3,0)),0)/IFERROR(INDEX(Data!$E$4:$F$31,MATCH("Total",Data!$A$4:$A$31,0),MATCH('VSbS-passenger'!C$1,Data!$E$3:$F$3,0)),1)</f>
        <v>0</v>
      </c>
      <c r="D35">
        <f>IFERROR(INDEX(Data!$E$4:$F$31,MATCH($A35,Data!$A$4:$A$30,0),MATCH(D$1,Data!$E$3:$F$3,0)),0)/IFERROR(INDEX(Data!$E$4:$F$31,MATCH("Total",Data!$A$4:$A$31,0),MATCH('VSbS-passenger'!D$1,Data!$E$3:$F$3,0)),1)</f>
        <v>0</v>
      </c>
      <c r="E35">
        <f>IFERROR(INDEX(Data!$E$4:$F$31,MATCH($A35,Data!$A$4:$A$30,0),MATCH(E$1,Data!$E$3:$F$3,0)),0)/IFERROR(INDEX(Data!$E$4:$F$31,MATCH("Total",Data!$A$4:$A$31,0),MATCH('VSbS-passenger'!E$1,Data!$E$3:$F$3,0)),1)</f>
        <v>0</v>
      </c>
      <c r="F35">
        <f>IFERROR(INDEX(Data!$E$4:$F$31,MATCH($A35,Data!$A$4:$A$30,0),MATCH(F$1,Data!$E$3:$F$3,0)),0)/IFERROR(INDEX(Data!$E$4:$F$31,MATCH("Total",Data!$A$4:$A$31,0),MATCH('VSbS-passenger'!F$1,Data!$E$3:$F$3,0)),1)</f>
        <v>0</v>
      </c>
      <c r="G35">
        <f>IFERROR(INDEX(Data!$E$4:$F$31,MATCH($A35,Data!$A$4:$A$30,0),MATCH(G$1,Data!$E$3:$F$3,0)),0)/IFERROR(INDEX(Data!$E$4:$F$31,MATCH("Total",Data!$A$4:$A$31,0),MATCH('VSbS-passenger'!G$1,Data!$E$3:$F$3,0)),1)</f>
        <v>0</v>
      </c>
    </row>
    <row r="36" spans="1:7">
      <c r="A36" t="s">
        <v>80</v>
      </c>
      <c r="B36">
        <f>IFERROR(INDEX(Data!$E$4:$F$31,MATCH($A36,Data!$A$4:$A$30,0),MATCH(B$1,Data!$E$3:$F$3,0)),0)/IFERROR(INDEX(Data!$E$4:$F$31,MATCH("Total",Data!$A$4:$A$31,0),MATCH('VSbS-passenger'!B$1,Data!$E$3:$F$3,0)),1)</f>
        <v>0</v>
      </c>
      <c r="C36">
        <f>IFERROR(INDEX(Data!$E$4:$F$31,MATCH($A36,Data!$A$4:$A$30,0),MATCH(C$1,Data!$E$3:$F$3,0)),0)/IFERROR(INDEX(Data!$E$4:$F$31,MATCH("Total",Data!$A$4:$A$31,0),MATCH('VSbS-passenger'!C$1,Data!$E$3:$F$3,0)),1)</f>
        <v>0</v>
      </c>
      <c r="D36">
        <f>IFERROR(INDEX(Data!$E$4:$F$31,MATCH($A36,Data!$A$4:$A$30,0),MATCH(D$1,Data!$E$3:$F$3,0)),0)/IFERROR(INDEX(Data!$E$4:$F$31,MATCH("Total",Data!$A$4:$A$31,0),MATCH('VSbS-passenger'!D$1,Data!$E$3:$F$3,0)),1)</f>
        <v>0</v>
      </c>
      <c r="E36">
        <f>IFERROR(INDEX(Data!$E$4:$F$31,MATCH($A36,Data!$A$4:$A$30,0),MATCH(E$1,Data!$E$3:$F$3,0)),0)/IFERROR(INDEX(Data!$E$4:$F$31,MATCH("Total",Data!$A$4:$A$31,0),MATCH('VSbS-passenger'!E$1,Data!$E$3:$F$3,0)),1)</f>
        <v>0</v>
      </c>
      <c r="F36">
        <f>IFERROR(INDEX(Data!$E$4:$F$31,MATCH($A36,Data!$A$4:$A$30,0),MATCH(F$1,Data!$E$3:$F$3,0)),0)/IFERROR(INDEX(Data!$E$4:$F$31,MATCH("Total",Data!$A$4:$A$31,0),MATCH('VSbS-passenger'!F$1,Data!$E$3:$F$3,0)),1)</f>
        <v>0</v>
      </c>
      <c r="G36">
        <f>IFERROR(INDEX(Data!$E$4:$F$31,MATCH($A36,Data!$A$4:$A$30,0),MATCH(G$1,Data!$E$3:$F$3,0)),0)/IFERROR(INDEX(Data!$E$4:$F$31,MATCH("Total",Data!$A$4:$A$31,0),MATCH('VSbS-passenger'!G$1,Data!$E$3:$F$3,0)),1)</f>
        <v>0</v>
      </c>
    </row>
    <row r="37" spans="1:7">
      <c r="A37" t="s">
        <v>81</v>
      </c>
      <c r="B37">
        <f>IFERROR(INDEX(Data!$E$4:$F$31,MATCH($A37,Data!$A$4:$A$30,0),MATCH(B$1,Data!$E$3:$F$3,0)),0)/IFERROR(INDEX(Data!$E$4:$F$31,MATCH("Total",Data!$A$4:$A$31,0),MATCH('VSbS-passenger'!B$1,Data!$E$3:$F$3,0)),1)</f>
        <v>0</v>
      </c>
      <c r="C37">
        <f>IFERROR(INDEX(Data!$E$4:$F$31,MATCH($A37,Data!$A$4:$A$30,0),MATCH(C$1,Data!$E$3:$F$3,0)),0)/IFERROR(INDEX(Data!$E$4:$F$31,MATCH("Total",Data!$A$4:$A$31,0),MATCH('VSbS-passenger'!C$1,Data!$E$3:$F$3,0)),1)</f>
        <v>0</v>
      </c>
      <c r="D37">
        <f>IFERROR(INDEX(Data!$E$4:$F$31,MATCH($A37,Data!$A$4:$A$30,0),MATCH(D$1,Data!$E$3:$F$3,0)),0)/IFERROR(INDEX(Data!$E$4:$F$31,MATCH("Total",Data!$A$4:$A$31,0),MATCH('VSbS-passenger'!D$1,Data!$E$3:$F$3,0)),1)</f>
        <v>0</v>
      </c>
      <c r="E37">
        <f>IFERROR(INDEX(Data!$E$4:$F$31,MATCH($A37,Data!$A$4:$A$30,0),MATCH(E$1,Data!$E$3:$F$3,0)),0)/IFERROR(INDEX(Data!$E$4:$F$31,MATCH("Total",Data!$A$4:$A$31,0),MATCH('VSbS-passenger'!E$1,Data!$E$3:$F$3,0)),1)</f>
        <v>0</v>
      </c>
      <c r="F37">
        <f>IFERROR(INDEX(Data!$E$4:$F$31,MATCH($A37,Data!$A$4:$A$30,0),MATCH(F$1,Data!$E$3:$F$3,0)),0)/IFERROR(INDEX(Data!$E$4:$F$31,MATCH("Total",Data!$A$4:$A$31,0),MATCH('VSbS-passenger'!F$1,Data!$E$3:$F$3,0)),1)</f>
        <v>0</v>
      </c>
      <c r="G37">
        <f>IFERROR(INDEX(Data!$E$4:$F$31,MATCH($A37,Data!$A$4:$A$30,0),MATCH(G$1,Data!$E$3:$F$3,0)),0)/IFERROR(INDEX(Data!$E$4:$F$31,MATCH("Total",Data!$A$4:$A$31,0),MATCH('VSbS-passenger'!G$1,Data!$E$3:$F$3,0)),1)</f>
        <v>0</v>
      </c>
    </row>
    <row r="38" spans="1:7">
      <c r="A38" t="s">
        <v>82</v>
      </c>
      <c r="B38">
        <f>IFERROR(INDEX(Data!$E$4:$F$31,MATCH($A38,Data!$A$4:$A$30,0),MATCH(B$1,Data!$E$3:$F$3,0)),0)/IFERROR(INDEX(Data!$E$4:$F$31,MATCH("Total",Data!$A$4:$A$31,0),MATCH('VSbS-passenger'!B$1,Data!$E$3:$F$3,0)),1)</f>
        <v>0</v>
      </c>
      <c r="C38">
        <f>IFERROR(INDEX(Data!$E$4:$F$31,MATCH($A38,Data!$A$4:$A$30,0),MATCH(C$1,Data!$E$3:$F$3,0)),0)/IFERROR(INDEX(Data!$E$4:$F$31,MATCH("Total",Data!$A$4:$A$31,0),MATCH('VSbS-passenger'!C$1,Data!$E$3:$F$3,0)),1)</f>
        <v>0</v>
      </c>
      <c r="D38">
        <f>IFERROR(INDEX(Data!$E$4:$F$31,MATCH($A38,Data!$A$4:$A$30,0),MATCH(D$1,Data!$E$3:$F$3,0)),0)/IFERROR(INDEX(Data!$E$4:$F$31,MATCH("Total",Data!$A$4:$A$31,0),MATCH('VSbS-passenger'!D$1,Data!$E$3:$F$3,0)),1)</f>
        <v>0</v>
      </c>
      <c r="E38">
        <f>IFERROR(INDEX(Data!$E$4:$F$31,MATCH($A38,Data!$A$4:$A$30,0),MATCH(E$1,Data!$E$3:$F$3,0)),0)/IFERROR(INDEX(Data!$E$4:$F$31,MATCH("Total",Data!$A$4:$A$31,0),MATCH('VSbS-passenger'!E$1,Data!$E$3:$F$3,0)),1)</f>
        <v>0</v>
      </c>
      <c r="F38">
        <f>IFERROR(INDEX(Data!$E$4:$F$31,MATCH($A38,Data!$A$4:$A$30,0),MATCH(F$1,Data!$E$3:$F$3,0)),0)/IFERROR(INDEX(Data!$E$4:$F$31,MATCH("Total",Data!$A$4:$A$31,0),MATCH('VSbS-passenger'!F$1,Data!$E$3:$F$3,0)),1)</f>
        <v>0</v>
      </c>
      <c r="G38">
        <f>IFERROR(INDEX(Data!$E$4:$F$31,MATCH($A38,Data!$A$4:$A$30,0),MATCH(G$1,Data!$E$3:$F$3,0)),0)/IFERROR(INDEX(Data!$E$4:$F$31,MATCH("Total",Data!$A$4:$A$31,0),MATCH('VSbS-passenger'!G$1,Data!$E$3:$F$3,0)),1)</f>
        <v>0</v>
      </c>
    </row>
    <row r="39" spans="1:7">
      <c r="A39" t="s">
        <v>83</v>
      </c>
      <c r="B39">
        <f>IFERROR(INDEX(Data!$E$4:$F$31,MATCH($A39,Data!$A$4:$A$30,0),MATCH(B$1,Data!$E$3:$F$3,0)),0)/IFERROR(INDEX(Data!$E$4:$F$31,MATCH("Total",Data!$A$4:$A$31,0),MATCH('VSbS-passenger'!B$1,Data!$E$3:$F$3,0)),1)</f>
        <v>0</v>
      </c>
      <c r="C39">
        <f>IFERROR(INDEX(Data!$E$4:$F$31,MATCH($A39,Data!$A$4:$A$30,0),MATCH(C$1,Data!$E$3:$F$3,0)),0)/IFERROR(INDEX(Data!$E$4:$F$31,MATCH("Total",Data!$A$4:$A$31,0),MATCH('VSbS-passenger'!C$1,Data!$E$3:$F$3,0)),1)</f>
        <v>0</v>
      </c>
      <c r="D39">
        <f>IFERROR(INDEX(Data!$E$4:$F$31,MATCH($A39,Data!$A$4:$A$30,0),MATCH(D$1,Data!$E$3:$F$3,0)),0)/IFERROR(INDEX(Data!$E$4:$F$31,MATCH("Total",Data!$A$4:$A$31,0),MATCH('VSbS-passenger'!D$1,Data!$E$3:$F$3,0)),1)</f>
        <v>0</v>
      </c>
      <c r="E39">
        <f>IFERROR(INDEX(Data!$E$4:$F$31,MATCH($A39,Data!$A$4:$A$30,0),MATCH(E$1,Data!$E$3:$F$3,0)),0)/IFERROR(INDEX(Data!$E$4:$F$31,MATCH("Total",Data!$A$4:$A$31,0),MATCH('VSbS-passenger'!E$1,Data!$E$3:$F$3,0)),1)</f>
        <v>0</v>
      </c>
      <c r="F39">
        <f>IFERROR(INDEX(Data!$E$4:$F$31,MATCH($A39,Data!$A$4:$A$30,0),MATCH(F$1,Data!$E$3:$F$3,0)),0)/IFERROR(INDEX(Data!$E$4:$F$31,MATCH("Total",Data!$A$4:$A$31,0),MATCH('VSbS-passenger'!F$1,Data!$E$3:$F$3,0)),1)</f>
        <v>0</v>
      </c>
      <c r="G39">
        <f>IFERROR(INDEX(Data!$E$4:$F$31,MATCH($A39,Data!$A$4:$A$30,0),MATCH(G$1,Data!$E$3:$F$3,0)),0)/IFERROR(INDEX(Data!$E$4:$F$31,MATCH("Total",Data!$A$4:$A$31,0),MATCH('VSbS-passenger'!G$1,Data!$E$3:$F$3,0)),1)</f>
        <v>0</v>
      </c>
    </row>
    <row r="40" spans="1:7">
      <c r="A40" t="s">
        <v>84</v>
      </c>
      <c r="B40">
        <f>IFERROR(INDEX(Data!$E$4:$F$31,MATCH($A40,Data!$A$4:$A$30,0),MATCH(B$1,Data!$E$3:$F$3,0)),0)/IFERROR(INDEX(Data!$E$4:$F$31,MATCH("Total",Data!$A$4:$A$31,0),MATCH('VSbS-passenger'!B$1,Data!$E$3:$F$3,0)),1)</f>
        <v>0</v>
      </c>
      <c r="C40">
        <f>IFERROR(INDEX(Data!$E$4:$F$31,MATCH($A40,Data!$A$4:$A$30,0),MATCH(C$1,Data!$E$3:$F$3,0)),0)/IFERROR(INDEX(Data!$E$4:$F$31,MATCH("Total",Data!$A$4:$A$31,0),MATCH('VSbS-passenger'!C$1,Data!$E$3:$F$3,0)),1)</f>
        <v>0</v>
      </c>
      <c r="D40">
        <f>IFERROR(INDEX(Data!$E$4:$F$31,MATCH($A40,Data!$A$4:$A$30,0),MATCH(D$1,Data!$E$3:$F$3,0)),0)/IFERROR(INDEX(Data!$E$4:$F$31,MATCH("Total",Data!$A$4:$A$31,0),MATCH('VSbS-passenger'!D$1,Data!$E$3:$F$3,0)),1)</f>
        <v>0</v>
      </c>
      <c r="E40">
        <f>IFERROR(INDEX(Data!$E$4:$F$31,MATCH($A40,Data!$A$4:$A$30,0),MATCH(E$1,Data!$E$3:$F$3,0)),0)/IFERROR(INDEX(Data!$E$4:$F$31,MATCH("Total",Data!$A$4:$A$31,0),MATCH('VSbS-passenger'!E$1,Data!$E$3:$F$3,0)),1)</f>
        <v>0</v>
      </c>
      <c r="F40">
        <f>IFERROR(INDEX(Data!$E$4:$F$31,MATCH($A40,Data!$A$4:$A$30,0),MATCH(F$1,Data!$E$3:$F$3,0)),0)/IFERROR(INDEX(Data!$E$4:$F$31,MATCH("Total",Data!$A$4:$A$31,0),MATCH('VSbS-passenger'!F$1,Data!$E$3:$F$3,0)),1)</f>
        <v>0</v>
      </c>
      <c r="G40">
        <f>IFERROR(INDEX(Data!$E$4:$F$31,MATCH($A40,Data!$A$4:$A$30,0),MATCH(G$1,Data!$E$3:$F$3,0)),0)/IFERROR(INDEX(Data!$E$4:$F$31,MATCH("Total",Data!$A$4:$A$31,0),MATCH('VSbS-passenger'!G$1,Data!$E$3:$F$3,0)),1)</f>
        <v>0</v>
      </c>
    </row>
    <row r="41" spans="1:7">
      <c r="A41" t="s">
        <v>85</v>
      </c>
      <c r="B41">
        <f>IFERROR(INDEX(Data!$E$4:$F$31,MATCH($A41,Data!$A$4:$A$30,0),MATCH(B$1,Data!$E$3:$F$3,0)),0)/IFERROR(INDEX(Data!$E$4:$F$31,MATCH("Total",Data!$A$4:$A$31,0),MATCH('VSbS-passenger'!B$1,Data!$E$3:$F$3,0)),1)</f>
        <v>0</v>
      </c>
      <c r="C41">
        <f>IFERROR(INDEX(Data!$E$4:$F$31,MATCH($A41,Data!$A$4:$A$30,0),MATCH(C$1,Data!$E$3:$F$3,0)),0)/IFERROR(INDEX(Data!$E$4:$F$31,MATCH("Total",Data!$A$4:$A$31,0),MATCH('VSbS-passenger'!C$1,Data!$E$3:$F$3,0)),1)</f>
        <v>0</v>
      </c>
      <c r="D41">
        <f>IFERROR(INDEX(Data!$E$4:$F$31,MATCH($A41,Data!$A$4:$A$30,0),MATCH(D$1,Data!$E$3:$F$3,0)),0)/IFERROR(INDEX(Data!$E$4:$F$31,MATCH("Total",Data!$A$4:$A$31,0),MATCH('VSbS-passenger'!D$1,Data!$E$3:$F$3,0)),1)</f>
        <v>0</v>
      </c>
      <c r="E41">
        <f>IFERROR(INDEX(Data!$E$4:$F$31,MATCH($A41,Data!$A$4:$A$30,0),MATCH(E$1,Data!$E$3:$F$3,0)),0)/IFERROR(INDEX(Data!$E$4:$F$31,MATCH("Total",Data!$A$4:$A$31,0),MATCH('VSbS-passenger'!E$1,Data!$E$3:$F$3,0)),1)</f>
        <v>0</v>
      </c>
      <c r="F41">
        <f>IFERROR(INDEX(Data!$E$4:$F$31,MATCH($A41,Data!$A$4:$A$30,0),MATCH(F$1,Data!$E$3:$F$3,0)),0)/IFERROR(INDEX(Data!$E$4:$F$31,MATCH("Total",Data!$A$4:$A$31,0),MATCH('VSbS-passenger'!F$1,Data!$E$3:$F$3,0)),1)</f>
        <v>0</v>
      </c>
      <c r="G41">
        <f>IFERROR(INDEX(Data!$E$4:$F$31,MATCH($A41,Data!$A$4:$A$30,0),MATCH(G$1,Data!$E$3:$F$3,0)),0)/IFERROR(INDEX(Data!$E$4:$F$31,MATCH("Total",Data!$A$4:$A$31,0),MATCH('VSbS-passenger'!G$1,Data!$E$3:$F$3,0)),1)</f>
        <v>0</v>
      </c>
    </row>
    <row r="42" spans="1:7">
      <c r="A42" t="s">
        <v>86</v>
      </c>
      <c r="B42">
        <f>IFERROR(INDEX(Data!$E$4:$F$31,MATCH($A42,Data!$A$4:$A$30,0),MATCH(B$1,Data!$E$3:$F$3,0)),0)/IFERROR(INDEX(Data!$E$4:$F$31,MATCH("Total",Data!$A$4:$A$31,0),MATCH('VSbS-passenger'!B$1,Data!$E$3:$F$3,0)),1)</f>
        <v>0</v>
      </c>
      <c r="C42">
        <f>IFERROR(INDEX(Data!$E$4:$F$31,MATCH($A42,Data!$A$4:$A$30,0),MATCH(C$1,Data!$E$3:$F$3,0)),0)/IFERROR(INDEX(Data!$E$4:$F$31,MATCH("Total",Data!$A$4:$A$31,0),MATCH('VSbS-passenger'!C$1,Data!$E$3:$F$3,0)),1)</f>
        <v>0</v>
      </c>
      <c r="D42">
        <f>IFERROR(INDEX(Data!$E$4:$F$31,MATCH($A42,Data!$A$4:$A$30,0),MATCH(D$1,Data!$E$3:$F$3,0)),0)/IFERROR(INDEX(Data!$E$4:$F$31,MATCH("Total",Data!$A$4:$A$31,0),MATCH('VSbS-passenger'!D$1,Data!$E$3:$F$3,0)),1)</f>
        <v>0</v>
      </c>
      <c r="E42">
        <f>IFERROR(INDEX(Data!$E$4:$F$31,MATCH($A42,Data!$A$4:$A$30,0),MATCH(E$1,Data!$E$3:$F$3,0)),0)/IFERROR(INDEX(Data!$E$4:$F$31,MATCH("Total",Data!$A$4:$A$31,0),MATCH('VSbS-passenger'!E$1,Data!$E$3:$F$3,0)),1)</f>
        <v>0</v>
      </c>
      <c r="F42">
        <f>IFERROR(INDEX(Data!$E$4:$F$31,MATCH($A42,Data!$A$4:$A$30,0),MATCH(F$1,Data!$E$3:$F$3,0)),0)/IFERROR(INDEX(Data!$E$4:$F$31,MATCH("Total",Data!$A$4:$A$31,0),MATCH('VSbS-passenger'!F$1,Data!$E$3:$F$3,0)),1)</f>
        <v>0</v>
      </c>
      <c r="G42">
        <f>IFERROR(INDEX(Data!$E$4:$F$31,MATCH($A42,Data!$A$4:$A$30,0),MATCH(G$1,Data!$E$3:$F$3,0)),0)/IFERROR(INDEX(Data!$E$4:$F$31,MATCH("Total",Data!$A$4:$A$31,0),MATCH('VSbS-passenger'!G$1,Data!$E$3:$F$3,0)),1)</f>
        <v>0</v>
      </c>
    </row>
    <row r="43" spans="1:7">
      <c r="A43" t="s">
        <v>87</v>
      </c>
      <c r="B43">
        <f>IFERROR(INDEX(Data!$E$4:$F$31,MATCH($A43,Data!$A$4:$A$30,0),MATCH(B$1,Data!$E$3:$F$3,0)),0)/IFERROR(INDEX(Data!$E$4:$F$31,MATCH("Total",Data!$A$4:$A$31,0),MATCH('VSbS-passenger'!B$1,Data!$E$3:$F$3,0)),1)</f>
        <v>0</v>
      </c>
      <c r="C43">
        <f>IFERROR(INDEX(Data!$E$4:$F$31,MATCH($A43,Data!$A$4:$A$30,0),MATCH(C$1,Data!$E$3:$F$3,0)),0)/IFERROR(INDEX(Data!$E$4:$F$31,MATCH("Total",Data!$A$4:$A$31,0),MATCH('VSbS-passenger'!C$1,Data!$E$3:$F$3,0)),1)</f>
        <v>0</v>
      </c>
      <c r="D43">
        <f>IFERROR(INDEX(Data!$E$4:$F$31,MATCH($A43,Data!$A$4:$A$30,0),MATCH(D$1,Data!$E$3:$F$3,0)),0)/IFERROR(INDEX(Data!$E$4:$F$31,MATCH("Total",Data!$A$4:$A$31,0),MATCH('VSbS-passenger'!D$1,Data!$E$3:$F$3,0)),1)</f>
        <v>0</v>
      </c>
      <c r="E43">
        <f>IFERROR(INDEX(Data!$E$4:$F$31,MATCH($A43,Data!$A$4:$A$30,0),MATCH(E$1,Data!$E$3:$F$3,0)),0)/IFERROR(INDEX(Data!$E$4:$F$31,MATCH("Total",Data!$A$4:$A$31,0),MATCH('VSbS-passenger'!E$1,Data!$E$3:$F$3,0)),1)</f>
        <v>0</v>
      </c>
      <c r="F43">
        <f>IFERROR(INDEX(Data!$E$4:$F$31,MATCH($A43,Data!$A$4:$A$30,0),MATCH(F$1,Data!$E$3:$F$3,0)),0)/IFERROR(INDEX(Data!$E$4:$F$31,MATCH("Total",Data!$A$4:$A$31,0),MATCH('VSbS-passenger'!F$1,Data!$E$3:$F$3,0)),1)</f>
        <v>0</v>
      </c>
      <c r="G43">
        <f>IFERROR(INDEX(Data!$E$4:$F$31,MATCH($A43,Data!$A$4:$A$30,0),MATCH(G$1,Data!$E$3:$F$3,0)),0)/IFERROR(INDEX(Data!$E$4:$F$31,MATCH("Total",Data!$A$4:$A$31,0),MATCH('VSbS-passenger'!G$1,Data!$E$3:$F$3,0)),1)</f>
        <v>0</v>
      </c>
    </row>
    <row r="44" spans="1:7">
      <c r="A44" t="s">
        <v>88</v>
      </c>
      <c r="B44">
        <f>IFERROR(INDEX(Data!$E$4:$F$31,MATCH($A44,Data!$A$4:$A$30,0),MATCH(B$1,Data!$E$3:$F$3,0)),0)/IFERROR(INDEX(Data!$E$4:$F$31,MATCH("Total",Data!$A$4:$A$31,0),MATCH('VSbS-passenger'!B$1,Data!$E$3:$F$3,0)),1)</f>
        <v>0</v>
      </c>
      <c r="C44">
        <f>IFERROR(INDEX(Data!$E$4:$F$31,MATCH($A44,Data!$A$4:$A$30,0),MATCH(C$1,Data!$E$3:$F$3,0)),0)/IFERROR(INDEX(Data!$E$4:$F$31,MATCH("Total",Data!$A$4:$A$31,0),MATCH('VSbS-passenger'!C$1,Data!$E$3:$F$3,0)),1)</f>
        <v>0</v>
      </c>
      <c r="D44">
        <f>IFERROR(INDEX(Data!$E$4:$F$31,MATCH($A44,Data!$A$4:$A$30,0),MATCH(D$1,Data!$E$3:$F$3,0)),0)/IFERROR(INDEX(Data!$E$4:$F$31,MATCH("Total",Data!$A$4:$A$31,0),MATCH('VSbS-passenger'!D$1,Data!$E$3:$F$3,0)),1)</f>
        <v>0</v>
      </c>
      <c r="E44">
        <f>IFERROR(INDEX(Data!$E$4:$F$31,MATCH($A44,Data!$A$4:$A$30,0),MATCH(E$1,Data!$E$3:$F$3,0)),0)/IFERROR(INDEX(Data!$E$4:$F$31,MATCH("Total",Data!$A$4:$A$31,0),MATCH('VSbS-passenger'!E$1,Data!$E$3:$F$3,0)),1)</f>
        <v>0</v>
      </c>
      <c r="F44">
        <f>IFERROR(INDEX(Data!$E$4:$F$31,MATCH($A44,Data!$A$4:$A$30,0),MATCH(F$1,Data!$E$3:$F$3,0)),0)/IFERROR(INDEX(Data!$E$4:$F$31,MATCH("Total",Data!$A$4:$A$31,0),MATCH('VSbS-passenger'!F$1,Data!$E$3:$F$3,0)),1)</f>
        <v>0</v>
      </c>
      <c r="G44">
        <f>IFERROR(INDEX(Data!$E$4:$F$31,MATCH($A44,Data!$A$4:$A$30,0),MATCH(G$1,Data!$E$3:$F$3,0)),0)/IFERROR(INDEX(Data!$E$4:$F$31,MATCH("Total",Data!$A$4:$A$31,0),MATCH('VSbS-passenger'!G$1,Data!$E$3:$F$3,0)),1)</f>
        <v>0</v>
      </c>
    </row>
    <row r="45" spans="1:7">
      <c r="A45" t="s">
        <v>89</v>
      </c>
      <c r="B45">
        <f>IFERROR(INDEX(Data!$E$4:$F$31,MATCH($A45,Data!$A$4:$A$30,0),MATCH(B$1,Data!$E$3:$F$3,0)),0)/IFERROR(INDEX(Data!$E$4:$F$31,MATCH("Total",Data!$A$4:$A$31,0),MATCH('VSbS-passenger'!B$1,Data!$E$3:$F$3,0)),1)</f>
        <v>0</v>
      </c>
      <c r="C45">
        <f>IFERROR(INDEX(Data!$E$4:$F$31,MATCH($A45,Data!$A$4:$A$30,0),MATCH(C$1,Data!$E$3:$F$3,0)),0)/IFERROR(INDEX(Data!$E$4:$F$31,MATCH("Total",Data!$A$4:$A$31,0),MATCH('VSbS-passenger'!C$1,Data!$E$3:$F$3,0)),1)</f>
        <v>0</v>
      </c>
      <c r="D45">
        <f>IFERROR(INDEX(Data!$E$4:$F$31,MATCH($A45,Data!$A$4:$A$30,0),MATCH(D$1,Data!$E$3:$F$3,0)),0)/IFERROR(INDEX(Data!$E$4:$F$31,MATCH("Total",Data!$A$4:$A$31,0),MATCH('VSbS-passenger'!D$1,Data!$E$3:$F$3,0)),1)</f>
        <v>0</v>
      </c>
      <c r="E45">
        <f>IFERROR(INDEX(Data!$E$4:$F$31,MATCH($A45,Data!$A$4:$A$30,0),MATCH(E$1,Data!$E$3:$F$3,0)),0)/IFERROR(INDEX(Data!$E$4:$F$31,MATCH("Total",Data!$A$4:$A$31,0),MATCH('VSbS-passenger'!E$1,Data!$E$3:$F$3,0)),1)</f>
        <v>0</v>
      </c>
      <c r="F45">
        <f>IFERROR(INDEX(Data!$E$4:$F$31,MATCH($A45,Data!$A$4:$A$30,0),MATCH(F$1,Data!$E$3:$F$3,0)),0)/IFERROR(INDEX(Data!$E$4:$F$31,MATCH("Total",Data!$A$4:$A$31,0),MATCH('VSbS-passenger'!F$1,Data!$E$3:$F$3,0)),1)</f>
        <v>0</v>
      </c>
      <c r="G45">
        <f>IFERROR(INDEX(Data!$E$4:$F$31,MATCH($A45,Data!$A$4:$A$30,0),MATCH(G$1,Data!$E$3:$F$3,0)),0)/IFERROR(INDEX(Data!$E$4:$F$31,MATCH("Total",Data!$A$4:$A$31,0),MATCH('VSbS-passenger'!G$1,Data!$E$3:$F$3,0)),1)</f>
        <v>0</v>
      </c>
    </row>
    <row r="46" spans="1:7">
      <c r="A46" t="s">
        <v>90</v>
      </c>
      <c r="B46">
        <f>IFERROR(INDEX(Data!$E$4:$F$31,MATCH($A46,Data!$A$4:$A$30,0),MATCH(B$1,Data!$E$3:$F$3,0)),0)/IFERROR(INDEX(Data!$E$4:$F$31,MATCH("Total",Data!$A$4:$A$31,0),MATCH('VSbS-passenger'!B$1,Data!$E$3:$F$3,0)),1)</f>
        <v>0</v>
      </c>
      <c r="C46">
        <f>IFERROR(INDEX(Data!$E$4:$F$31,MATCH($A46,Data!$A$4:$A$30,0),MATCH(C$1,Data!$E$3:$F$3,0)),0)/IFERROR(INDEX(Data!$E$4:$F$31,MATCH("Total",Data!$A$4:$A$31,0),MATCH('VSbS-passenger'!C$1,Data!$E$3:$F$3,0)),1)</f>
        <v>0</v>
      </c>
      <c r="D46">
        <f>IFERROR(INDEX(Data!$E$4:$F$31,MATCH($A46,Data!$A$4:$A$30,0),MATCH(D$1,Data!$E$3:$F$3,0)),0)/IFERROR(INDEX(Data!$E$4:$F$31,MATCH("Total",Data!$A$4:$A$31,0),MATCH('VSbS-passenger'!D$1,Data!$E$3:$F$3,0)),1)</f>
        <v>0</v>
      </c>
      <c r="E46">
        <f>IFERROR(INDEX(Data!$E$4:$F$31,MATCH($A46,Data!$A$4:$A$30,0),MATCH(E$1,Data!$E$3:$F$3,0)),0)/IFERROR(INDEX(Data!$E$4:$F$31,MATCH("Total",Data!$A$4:$A$31,0),MATCH('VSbS-passenger'!E$1,Data!$E$3:$F$3,0)),1)</f>
        <v>0</v>
      </c>
      <c r="F46">
        <f>IFERROR(INDEX(Data!$E$4:$F$31,MATCH($A46,Data!$A$4:$A$30,0),MATCH(F$1,Data!$E$3:$F$3,0)),0)/IFERROR(INDEX(Data!$E$4:$F$31,MATCH("Total",Data!$A$4:$A$31,0),MATCH('VSbS-passenger'!F$1,Data!$E$3:$F$3,0)),1)</f>
        <v>0</v>
      </c>
      <c r="G46">
        <f>IFERROR(INDEX(Data!$E$4:$F$31,MATCH($A46,Data!$A$4:$A$30,0),MATCH(G$1,Data!$E$3:$F$3,0)),0)/IFERROR(INDEX(Data!$E$4:$F$31,MATCH("Total",Data!$A$4:$A$31,0),MATCH('VSbS-passenger'!G$1,Data!$E$3:$F$3,0)),1)</f>
        <v>0</v>
      </c>
    </row>
    <row r="47" spans="1:7">
      <c r="A47" t="s">
        <v>91</v>
      </c>
      <c r="B47">
        <f>IFERROR(INDEX(Data!$E$4:$F$31,MATCH($A47,Data!$A$4:$A$30,0),MATCH(B$1,Data!$E$3:$F$3,0)),0)/IFERROR(INDEX(Data!$E$4:$F$31,MATCH("Total",Data!$A$4:$A$31,0),MATCH('VSbS-passenger'!B$1,Data!$E$3:$F$3,0)),1)</f>
        <v>0</v>
      </c>
      <c r="C47">
        <f>IFERROR(INDEX(Data!$E$4:$F$31,MATCH($A47,Data!$A$4:$A$30,0),MATCH(C$1,Data!$E$3:$F$3,0)),0)/IFERROR(INDEX(Data!$E$4:$F$31,MATCH("Total",Data!$A$4:$A$31,0),MATCH('VSbS-passenger'!C$1,Data!$E$3:$F$3,0)),1)</f>
        <v>0</v>
      </c>
      <c r="D47">
        <f>IFERROR(INDEX(Data!$E$4:$F$31,MATCH($A47,Data!$A$4:$A$30,0),MATCH(D$1,Data!$E$3:$F$3,0)),0)/IFERROR(INDEX(Data!$E$4:$F$31,MATCH("Total",Data!$A$4:$A$31,0),MATCH('VSbS-passenger'!D$1,Data!$E$3:$F$3,0)),1)</f>
        <v>0</v>
      </c>
      <c r="E47">
        <f>IFERROR(INDEX(Data!$E$4:$F$31,MATCH($A47,Data!$A$4:$A$30,0),MATCH(E$1,Data!$E$3:$F$3,0)),0)/IFERROR(INDEX(Data!$E$4:$F$31,MATCH("Total",Data!$A$4:$A$31,0),MATCH('VSbS-passenger'!E$1,Data!$E$3:$F$3,0)),1)</f>
        <v>0</v>
      </c>
      <c r="F47">
        <f>IFERROR(INDEX(Data!$E$4:$F$31,MATCH($A47,Data!$A$4:$A$30,0),MATCH(F$1,Data!$E$3:$F$3,0)),0)/IFERROR(INDEX(Data!$E$4:$F$31,MATCH("Total",Data!$A$4:$A$31,0),MATCH('VSbS-passenger'!F$1,Data!$E$3:$F$3,0)),1)</f>
        <v>0</v>
      </c>
      <c r="G47">
        <f>IFERROR(INDEX(Data!$E$4:$F$31,MATCH($A47,Data!$A$4:$A$30,0),MATCH(G$1,Data!$E$3:$F$3,0)),0)/IFERROR(INDEX(Data!$E$4:$F$31,MATCH("Total",Data!$A$4:$A$31,0),MATCH('VSbS-passenger'!G$1,Data!$E$3:$F$3,0)),1)</f>
        <v>0</v>
      </c>
    </row>
    <row r="48" spans="1:7">
      <c r="A48" t="s">
        <v>92</v>
      </c>
      <c r="B48">
        <f>IFERROR(INDEX(Data!$E$4:$F$31,MATCH($A48,Data!$A$4:$A$30,0),MATCH(B$1,Data!$E$3:$F$3,0)),0)/IFERROR(INDEX(Data!$E$4:$F$31,MATCH("Total",Data!$A$4:$A$31,0),MATCH('VSbS-passenger'!B$1,Data!$E$3:$F$3,0)),1)</f>
        <v>0</v>
      </c>
      <c r="C48">
        <f>IFERROR(INDEX(Data!$E$4:$F$31,MATCH($A48,Data!$A$4:$A$30,0),MATCH(C$1,Data!$E$3:$F$3,0)),0)/IFERROR(INDEX(Data!$E$4:$F$31,MATCH("Total",Data!$A$4:$A$31,0),MATCH('VSbS-passenger'!C$1,Data!$E$3:$F$3,0)),1)</f>
        <v>0</v>
      </c>
      <c r="D48">
        <f>IFERROR(INDEX(Data!$E$4:$F$31,MATCH($A48,Data!$A$4:$A$30,0),MATCH(D$1,Data!$E$3:$F$3,0)),0)/IFERROR(INDEX(Data!$E$4:$F$31,MATCH("Total",Data!$A$4:$A$31,0),MATCH('VSbS-passenger'!D$1,Data!$E$3:$F$3,0)),1)</f>
        <v>0</v>
      </c>
      <c r="E48">
        <f>IFERROR(INDEX(Data!$E$4:$F$31,MATCH($A48,Data!$A$4:$A$30,0),MATCH(E$1,Data!$E$3:$F$3,0)),0)/IFERROR(INDEX(Data!$E$4:$F$31,MATCH("Total",Data!$A$4:$A$31,0),MATCH('VSbS-passenger'!E$1,Data!$E$3:$F$3,0)),1)</f>
        <v>0</v>
      </c>
      <c r="F48">
        <f>IFERROR(INDEX(Data!$E$4:$F$31,MATCH($A48,Data!$A$4:$A$30,0),MATCH(F$1,Data!$E$3:$F$3,0)),0)/IFERROR(INDEX(Data!$E$4:$F$31,MATCH("Total",Data!$A$4:$A$31,0),MATCH('VSbS-passenger'!F$1,Data!$E$3:$F$3,0)),1)</f>
        <v>0</v>
      </c>
      <c r="G48">
        <f>IFERROR(INDEX(Data!$E$4:$F$31,MATCH($A48,Data!$A$4:$A$30,0),MATCH(G$1,Data!$E$3:$F$3,0)),0)/IFERROR(INDEX(Data!$E$4:$F$31,MATCH("Total",Data!$A$4:$A$31,0),MATCH('VSbS-passenger'!G$1,Data!$E$3:$F$3,0)),1)</f>
        <v>0</v>
      </c>
    </row>
    <row r="49" spans="1:7">
      <c r="A49" t="s">
        <v>93</v>
      </c>
      <c r="B49">
        <f>IFERROR(INDEX(Data!$E$4:$F$31,MATCH($A49,Data!$A$4:$A$30,0),MATCH(B$1,Data!$E$3:$F$3,0)),0)/IFERROR(INDEX(Data!$E$4:$F$31,MATCH("Total",Data!$A$4:$A$31,0),MATCH('VSbS-passenger'!B$1,Data!$E$3:$F$3,0)),1)</f>
        <v>0</v>
      </c>
      <c r="C49">
        <f>IFERROR(INDEX(Data!$E$4:$F$31,MATCH($A49,Data!$A$4:$A$30,0),MATCH(C$1,Data!$E$3:$F$3,0)),0)/IFERROR(INDEX(Data!$E$4:$F$31,MATCH("Total",Data!$A$4:$A$31,0),MATCH('VSbS-passenger'!C$1,Data!$E$3:$F$3,0)),1)</f>
        <v>0</v>
      </c>
      <c r="D49">
        <f>IFERROR(INDEX(Data!$E$4:$F$31,MATCH($A49,Data!$A$4:$A$30,0),MATCH(D$1,Data!$E$3:$F$3,0)),0)/IFERROR(INDEX(Data!$E$4:$F$31,MATCH("Total",Data!$A$4:$A$31,0),MATCH('VSbS-passenger'!D$1,Data!$E$3:$F$3,0)),1)</f>
        <v>0</v>
      </c>
      <c r="E49">
        <f>IFERROR(INDEX(Data!$E$4:$F$31,MATCH($A49,Data!$A$4:$A$30,0),MATCH(E$1,Data!$E$3:$F$3,0)),0)/IFERROR(INDEX(Data!$E$4:$F$31,MATCH("Total",Data!$A$4:$A$31,0),MATCH('VSbS-passenger'!E$1,Data!$E$3:$F$3,0)),1)</f>
        <v>0</v>
      </c>
      <c r="F49">
        <f>IFERROR(INDEX(Data!$E$4:$F$31,MATCH($A49,Data!$A$4:$A$30,0),MATCH(F$1,Data!$E$3:$F$3,0)),0)/IFERROR(INDEX(Data!$E$4:$F$31,MATCH("Total",Data!$A$4:$A$31,0),MATCH('VSbS-passenger'!F$1,Data!$E$3:$F$3,0)),1)</f>
        <v>0</v>
      </c>
      <c r="G49">
        <f>IFERROR(INDEX(Data!$E$4:$F$31,MATCH($A49,Data!$A$4:$A$30,0),MATCH(G$1,Data!$E$3:$F$3,0)),0)/IFERROR(INDEX(Data!$E$4:$F$31,MATCH("Total",Data!$A$4:$A$31,0),MATCH('VSbS-passenger'!G$1,Data!$E$3:$F$3,0)),1)</f>
        <v>0</v>
      </c>
    </row>
    <row r="50" spans="1:7">
      <c r="A50" t="s">
        <v>94</v>
      </c>
      <c r="B50">
        <f>IFERROR(INDEX(Data!$E$4:$F$31,MATCH($A50,Data!$A$4:$A$30,0),MATCH(B$1,Data!$E$3:$F$3,0)),0)/IFERROR(INDEX(Data!$E$4:$F$31,MATCH("Total",Data!$A$4:$A$31,0),MATCH('VSbS-passenger'!B$1,Data!$E$3:$F$3,0)),1)</f>
        <v>0</v>
      </c>
      <c r="C50">
        <f>IFERROR(INDEX(Data!$E$4:$F$31,MATCH($A50,Data!$A$4:$A$30,0),MATCH(C$1,Data!$E$3:$F$3,0)),0)/IFERROR(INDEX(Data!$E$4:$F$31,MATCH("Total",Data!$A$4:$A$31,0),MATCH('VSbS-passenger'!C$1,Data!$E$3:$F$3,0)),1)</f>
        <v>0</v>
      </c>
      <c r="D50">
        <f>IFERROR(INDEX(Data!$E$4:$F$31,MATCH($A50,Data!$A$4:$A$30,0),MATCH(D$1,Data!$E$3:$F$3,0)),0)/IFERROR(INDEX(Data!$E$4:$F$31,MATCH("Total",Data!$A$4:$A$31,0),MATCH('VSbS-passenger'!D$1,Data!$E$3:$F$3,0)),1)</f>
        <v>0</v>
      </c>
      <c r="E50">
        <f>IFERROR(INDEX(Data!$E$4:$F$31,MATCH($A50,Data!$A$4:$A$30,0),MATCH(E$1,Data!$E$3:$F$3,0)),0)/IFERROR(INDEX(Data!$E$4:$F$31,MATCH("Total",Data!$A$4:$A$31,0),MATCH('VSbS-passenger'!E$1,Data!$E$3:$F$3,0)),1)</f>
        <v>0</v>
      </c>
      <c r="F50">
        <f>IFERROR(INDEX(Data!$E$4:$F$31,MATCH($A50,Data!$A$4:$A$30,0),MATCH(F$1,Data!$E$3:$F$3,0)),0)/IFERROR(INDEX(Data!$E$4:$F$31,MATCH("Total",Data!$A$4:$A$31,0),MATCH('VSbS-passenger'!F$1,Data!$E$3:$F$3,0)),1)</f>
        <v>0</v>
      </c>
      <c r="G50">
        <f>IFERROR(INDEX(Data!$E$4:$F$31,MATCH($A50,Data!$A$4:$A$30,0),MATCH(G$1,Data!$E$3:$F$3,0)),0)/IFERROR(INDEX(Data!$E$4:$F$31,MATCH("Total",Data!$A$4:$A$31,0),MATCH('VSbS-passenger'!G$1,Data!$E$3:$F$3,0)),1)</f>
        <v>0</v>
      </c>
    </row>
    <row r="51" spans="1:7">
      <c r="A51" t="s">
        <v>95</v>
      </c>
      <c r="B51">
        <f>IFERROR(INDEX(Data!$E$4:$F$31,MATCH($A51,Data!$A$4:$A$30,0),MATCH(B$1,Data!$E$3:$F$3,0)),0)/IFERROR(INDEX(Data!$E$4:$F$31,MATCH("Total",Data!$A$4:$A$31,0),MATCH('VSbS-passenger'!B$1,Data!$E$3:$F$3,0)),1)</f>
        <v>0</v>
      </c>
      <c r="C51">
        <f>IFERROR(INDEX(Data!$E$4:$F$31,MATCH($A51,Data!$A$4:$A$30,0),MATCH(C$1,Data!$E$3:$F$3,0)),0)/IFERROR(INDEX(Data!$E$4:$F$31,MATCH("Total",Data!$A$4:$A$31,0),MATCH('VSbS-passenger'!C$1,Data!$E$3:$F$3,0)),1)</f>
        <v>0</v>
      </c>
      <c r="D51">
        <f>IFERROR(INDEX(Data!$E$4:$F$31,MATCH($A51,Data!$A$4:$A$30,0),MATCH(D$1,Data!$E$3:$F$3,0)),0)/IFERROR(INDEX(Data!$E$4:$F$31,MATCH("Total",Data!$A$4:$A$31,0),MATCH('VSbS-passenger'!D$1,Data!$E$3:$F$3,0)),1)</f>
        <v>0</v>
      </c>
      <c r="E51">
        <f>IFERROR(INDEX(Data!$E$4:$F$31,MATCH($A51,Data!$A$4:$A$30,0),MATCH(E$1,Data!$E$3:$F$3,0)),0)/IFERROR(INDEX(Data!$E$4:$F$31,MATCH("Total",Data!$A$4:$A$31,0),MATCH('VSbS-passenger'!E$1,Data!$E$3:$F$3,0)),1)</f>
        <v>0</v>
      </c>
      <c r="F51">
        <f>IFERROR(INDEX(Data!$E$4:$F$31,MATCH($A51,Data!$A$4:$A$30,0),MATCH(F$1,Data!$E$3:$F$3,0)),0)/IFERROR(INDEX(Data!$E$4:$F$31,MATCH("Total",Data!$A$4:$A$31,0),MATCH('VSbS-passenger'!F$1,Data!$E$3:$F$3,0)),1)</f>
        <v>0</v>
      </c>
      <c r="G51">
        <f>IFERROR(INDEX(Data!$E$4:$F$31,MATCH($A51,Data!$A$4:$A$30,0),MATCH(G$1,Data!$E$3:$F$3,0)),0)/IFERROR(INDEX(Data!$E$4:$F$31,MATCH("Total",Data!$A$4:$A$31,0),MATCH('VSbS-passenger'!G$1,Data!$E$3:$F$3,0)),1)</f>
        <v>0</v>
      </c>
    </row>
    <row r="52" spans="1:7">
      <c r="A52" t="s">
        <v>96</v>
      </c>
      <c r="B52">
        <f>IFERROR(INDEX(Data!$E$4:$F$31,MATCH($A52,Data!$A$4:$A$30,0),MATCH(B$1,Data!$E$3:$F$3,0)),0)/IFERROR(INDEX(Data!$E$4:$F$31,MATCH("Total",Data!$A$4:$A$31,0),MATCH('VSbS-passenger'!B$1,Data!$E$3:$F$3,0)),1)</f>
        <v>0</v>
      </c>
      <c r="C52">
        <f>IFERROR(INDEX(Data!$E$4:$F$31,MATCH($A52,Data!$A$4:$A$30,0),MATCH(C$1,Data!$E$3:$F$3,0)),0)/IFERROR(INDEX(Data!$E$4:$F$31,MATCH("Total",Data!$A$4:$A$31,0),MATCH('VSbS-passenger'!C$1,Data!$E$3:$F$3,0)),1)</f>
        <v>0</v>
      </c>
      <c r="D52">
        <f>IFERROR(INDEX(Data!$E$4:$F$31,MATCH($A52,Data!$A$4:$A$30,0),MATCH(D$1,Data!$E$3:$F$3,0)),0)/IFERROR(INDEX(Data!$E$4:$F$31,MATCH("Total",Data!$A$4:$A$31,0),MATCH('VSbS-passenger'!D$1,Data!$E$3:$F$3,0)),1)</f>
        <v>0</v>
      </c>
      <c r="E52">
        <f>IFERROR(INDEX(Data!$E$4:$F$31,MATCH($A52,Data!$A$4:$A$30,0),MATCH(E$1,Data!$E$3:$F$3,0)),0)/IFERROR(INDEX(Data!$E$4:$F$31,MATCH("Total",Data!$A$4:$A$31,0),MATCH('VSbS-passenger'!E$1,Data!$E$3:$F$3,0)),1)</f>
        <v>0</v>
      </c>
      <c r="F52">
        <f>IFERROR(INDEX(Data!$E$4:$F$31,MATCH($A52,Data!$A$4:$A$30,0),MATCH(F$1,Data!$E$3:$F$3,0)),0)/IFERROR(INDEX(Data!$E$4:$F$31,MATCH("Total",Data!$A$4:$A$31,0),MATCH('VSbS-passenger'!F$1,Data!$E$3:$F$3,0)),1)</f>
        <v>0</v>
      </c>
      <c r="G52">
        <f>IFERROR(INDEX(Data!$E$4:$F$31,MATCH($A52,Data!$A$4:$A$30,0),MATCH(G$1,Data!$E$3:$F$3,0)),0)/IFERROR(INDEX(Data!$E$4:$F$31,MATCH("Total",Data!$A$4:$A$31,0),MATCH('VSbS-passenger'!G$1,Data!$E$3:$F$3,0)),1)</f>
        <v>0</v>
      </c>
    </row>
    <row r="53" spans="1:7">
      <c r="A53" t="s">
        <v>10</v>
      </c>
      <c r="B53">
        <f>IFERROR(INDEX(Data!$E$4:$F$31,MATCH($A53,Data!$A$4:$A$30,0),MATCH(B$1,Data!$E$3:$F$3,0)),0)/IFERROR(INDEX(Data!$E$4:$F$31,MATCH("Total",Data!$A$4:$A$31,0),MATCH('VSbS-passenger'!B$1,Data!$E$3:$F$3,0)),1)</f>
        <v>0</v>
      </c>
      <c r="C53">
        <f>IFERROR(INDEX(Data!$E$4:$F$31,MATCH($A53,Data!$A$4:$A$30,0),MATCH(C$1,Data!$E$3:$F$3,0)),0)/IFERROR(INDEX(Data!$E$4:$F$31,MATCH("Total",Data!$A$4:$A$31,0),MATCH('VSbS-passenger'!C$1,Data!$E$3:$F$3,0)),1)</f>
        <v>0</v>
      </c>
      <c r="D53">
        <f>IFERROR(INDEX(Data!$E$4:$F$31,MATCH($A53,Data!$A$4:$A$30,0),MATCH(D$1,Data!$E$3:$F$3,0)),0)/IFERROR(INDEX(Data!$E$4:$F$31,MATCH("Total",Data!$A$4:$A$31,0),MATCH('VSbS-passenger'!D$1,Data!$E$3:$F$3,0)),1)</f>
        <v>0</v>
      </c>
      <c r="E53">
        <f>IFERROR(INDEX(Data!$E$4:$F$31,MATCH($A53,Data!$A$4:$A$30,0),MATCH(E$1,Data!$E$3:$F$3,0)),0)/IFERROR(INDEX(Data!$E$4:$F$31,MATCH("Total",Data!$A$4:$A$31,0),MATCH('VSbS-passenger'!E$1,Data!$E$3:$F$3,0)),1)</f>
        <v>0</v>
      </c>
      <c r="F53">
        <f>IFERROR(INDEX(Data!$E$4:$F$31,MATCH($A53,Data!$A$4:$A$30,0),MATCH(F$1,Data!$E$3:$F$3,0)),0)/IFERROR(INDEX(Data!$E$4:$F$31,MATCH("Total",Data!$A$4:$A$31,0),MATCH('VSbS-passenger'!F$1,Data!$E$3:$F$3,0)),1)</f>
        <v>0</v>
      </c>
      <c r="G53">
        <f>IFERROR(INDEX(Data!$E$4:$F$31,MATCH($A53,Data!$A$4:$A$30,0),MATCH(G$1,Data!$E$3:$F$3,0)),0)/IFERROR(INDEX(Data!$E$4:$F$31,MATCH("Total",Data!$A$4:$A$31,0),MATCH('VSbS-passenger'!G$1,Data!$E$3:$F$3,0)),1)</f>
        <v>0</v>
      </c>
    </row>
    <row r="54" spans="1:7">
      <c r="A54" t="s">
        <v>11</v>
      </c>
      <c r="B54">
        <f>IFERROR(INDEX(Data!$E$4:$F$31,MATCH($A54,Data!$A$4:$A$30,0),MATCH(B$1,Data!$E$3:$F$3,0)),0)/IFERROR(INDEX(Data!$E$4:$F$31,MATCH("Total",Data!$A$4:$A$31,0),MATCH('VSbS-passenger'!B$1,Data!$E$3:$F$3,0)),1)</f>
        <v>0</v>
      </c>
      <c r="C54">
        <f>IFERROR(INDEX(Data!$E$4:$F$31,MATCH($A54,Data!$A$4:$A$30,0),MATCH(C$1,Data!$E$3:$F$3,0)),0)/IFERROR(INDEX(Data!$E$4:$F$31,MATCH("Total",Data!$A$4:$A$31,0),MATCH('VSbS-passenger'!C$1,Data!$E$3:$F$3,0)),1)</f>
        <v>0</v>
      </c>
      <c r="D54">
        <f>IFERROR(INDEX(Data!$E$4:$F$31,MATCH($A54,Data!$A$4:$A$30,0),MATCH(D$1,Data!$E$3:$F$3,0)),0)/IFERROR(INDEX(Data!$E$4:$F$31,MATCH("Total",Data!$A$4:$A$31,0),MATCH('VSbS-passenger'!D$1,Data!$E$3:$F$3,0)),1)</f>
        <v>0</v>
      </c>
      <c r="E54">
        <f>IFERROR(INDEX(Data!$E$4:$F$31,MATCH($A54,Data!$A$4:$A$30,0),MATCH(E$1,Data!$E$3:$F$3,0)),0)/IFERROR(INDEX(Data!$E$4:$F$31,MATCH("Total",Data!$A$4:$A$31,0),MATCH('VSbS-passenger'!E$1,Data!$E$3:$F$3,0)),1)</f>
        <v>0</v>
      </c>
      <c r="F54">
        <f>IFERROR(INDEX(Data!$E$4:$F$31,MATCH($A54,Data!$A$4:$A$30,0),MATCH(F$1,Data!$E$3:$F$3,0)),0)/IFERROR(INDEX(Data!$E$4:$F$31,MATCH("Total",Data!$A$4:$A$31,0),MATCH('VSbS-passenger'!F$1,Data!$E$3:$F$3,0)),1)</f>
        <v>0</v>
      </c>
      <c r="G54">
        <f>IFERROR(INDEX(Data!$E$4:$F$31,MATCH($A54,Data!$A$4:$A$30,0),MATCH(G$1,Data!$E$3:$F$3,0)),0)/IFERROR(INDEX(Data!$E$4:$F$31,MATCH("Total",Data!$A$4:$A$31,0),MATCH('VSbS-passenger'!G$1,Data!$E$3:$F$3,0)),1)</f>
        <v>0</v>
      </c>
    </row>
    <row r="55" spans="1:7">
      <c r="A55" t="s">
        <v>12</v>
      </c>
      <c r="B55">
        <f>IFERROR(INDEX(Data!$E$4:$F$31,MATCH($A55,Data!$A$4:$A$30,0),MATCH(B$1,Data!$E$3:$F$3,0)),0)/IFERROR(INDEX(Data!$E$4:$F$31,MATCH("Total",Data!$A$4:$A$31,0),MATCH('VSbS-passenger'!B$1,Data!$E$3:$F$3,0)),1)</f>
        <v>0</v>
      </c>
      <c r="C55">
        <f>IFERROR(INDEX(Data!$E$4:$F$31,MATCH($A55,Data!$A$4:$A$30,0),MATCH(C$1,Data!$E$3:$F$3,0)),0)/IFERROR(INDEX(Data!$E$4:$F$31,MATCH("Total",Data!$A$4:$A$31,0),MATCH('VSbS-passenger'!C$1,Data!$E$3:$F$3,0)),1)</f>
        <v>0</v>
      </c>
      <c r="D55">
        <f>IFERROR(INDEX(Data!$E$4:$F$31,MATCH($A55,Data!$A$4:$A$30,0),MATCH(D$1,Data!$E$3:$F$3,0)),0)/IFERROR(INDEX(Data!$E$4:$F$31,MATCH("Total",Data!$A$4:$A$31,0),MATCH('VSbS-passenger'!D$1,Data!$E$3:$F$3,0)),1)</f>
        <v>0</v>
      </c>
      <c r="E55">
        <f>IFERROR(INDEX(Data!$E$4:$F$31,MATCH($A55,Data!$A$4:$A$30,0),MATCH(E$1,Data!$E$3:$F$3,0)),0)/IFERROR(INDEX(Data!$E$4:$F$31,MATCH("Total",Data!$A$4:$A$31,0),MATCH('VSbS-passenger'!E$1,Data!$E$3:$F$3,0)),1)</f>
        <v>0</v>
      </c>
      <c r="F55">
        <f>IFERROR(INDEX(Data!$E$4:$F$31,MATCH($A55,Data!$A$4:$A$30,0),MATCH(F$1,Data!$E$3:$F$3,0)),0)/IFERROR(INDEX(Data!$E$4:$F$31,MATCH("Total",Data!$A$4:$A$31,0),MATCH('VSbS-passenger'!F$1,Data!$E$3:$F$3,0)),1)</f>
        <v>0</v>
      </c>
      <c r="G55">
        <f>IFERROR(INDEX(Data!$E$4:$F$31,MATCH($A55,Data!$A$4:$A$30,0),MATCH(G$1,Data!$E$3:$F$3,0)),0)/IFERROR(INDEX(Data!$E$4:$F$31,MATCH("Total",Data!$A$4:$A$31,0),MATCH('VSbS-passenger'!G$1,Data!$E$3:$F$3,0)),1)</f>
        <v>0</v>
      </c>
    </row>
    <row r="56" spans="1:7">
      <c r="A56" t="s">
        <v>13</v>
      </c>
      <c r="B56">
        <f>IFERROR(INDEX(Data!$E$4:$F$31,MATCH($A56,Data!$A$4:$A$30,0),MATCH(B$1,Data!$E$3:$F$3,0)),0)/IFERROR(INDEX(Data!$E$4:$F$31,MATCH("Total",Data!$A$4:$A$31,0),MATCH('VSbS-passenger'!B$1,Data!$E$3:$F$3,0)),1)</f>
        <v>0</v>
      </c>
      <c r="C56">
        <f>IFERROR(INDEX(Data!$E$4:$F$31,MATCH($A56,Data!$A$4:$A$30,0),MATCH(C$1,Data!$E$3:$F$3,0)),0)/IFERROR(INDEX(Data!$E$4:$F$31,MATCH("Total",Data!$A$4:$A$31,0),MATCH('VSbS-passenger'!C$1,Data!$E$3:$F$3,0)),1)</f>
        <v>0</v>
      </c>
      <c r="D56">
        <f>IFERROR(INDEX(Data!$E$4:$F$31,MATCH($A56,Data!$A$4:$A$30,0),MATCH(D$1,Data!$E$3:$F$3,0)),0)/IFERROR(INDEX(Data!$E$4:$F$31,MATCH("Total",Data!$A$4:$A$31,0),MATCH('VSbS-passenger'!D$1,Data!$E$3:$F$3,0)),1)</f>
        <v>0</v>
      </c>
      <c r="E56">
        <f>IFERROR(INDEX(Data!$E$4:$F$31,MATCH($A56,Data!$A$4:$A$30,0),MATCH(E$1,Data!$E$3:$F$3,0)),0)/IFERROR(INDEX(Data!$E$4:$F$31,MATCH("Total",Data!$A$4:$A$31,0),MATCH('VSbS-passenger'!E$1,Data!$E$3:$F$3,0)),1)</f>
        <v>0</v>
      </c>
      <c r="F56">
        <f>IFERROR(INDEX(Data!$E$4:$F$31,MATCH($A56,Data!$A$4:$A$30,0),MATCH(F$1,Data!$E$3:$F$3,0)),0)/IFERROR(INDEX(Data!$E$4:$F$31,MATCH("Total",Data!$A$4:$A$31,0),MATCH('VSbS-passenger'!F$1,Data!$E$3:$F$3,0)),1)</f>
        <v>0</v>
      </c>
      <c r="G56">
        <f>IFERROR(INDEX(Data!$E$4:$F$31,MATCH($A56,Data!$A$4:$A$30,0),MATCH(G$1,Data!$E$3:$F$3,0)),0)/IFERROR(INDEX(Data!$E$4:$F$31,MATCH("Total",Data!$A$4:$A$31,0),MATCH('VSbS-passenger'!G$1,Data!$E$3:$F$3,0)),1)</f>
        <v>0</v>
      </c>
    </row>
    <row r="57" spans="1:7">
      <c r="A57" t="s">
        <v>14</v>
      </c>
      <c r="B57">
        <f>IFERROR(INDEX(Data!$E$4:$F$31,MATCH($A57,Data!$A$4:$A$30,0),MATCH(B$1,Data!$E$3:$F$3,0)),0)/IFERROR(INDEX(Data!$E$4:$F$31,MATCH("Total",Data!$A$4:$A$31,0),MATCH('VSbS-passenger'!B$1,Data!$E$3:$F$3,0)),1)</f>
        <v>0</v>
      </c>
      <c r="C57">
        <f>IFERROR(INDEX(Data!$E$4:$F$31,MATCH($A57,Data!$A$4:$A$30,0),MATCH(C$1,Data!$E$3:$F$3,0)),0)/IFERROR(INDEX(Data!$E$4:$F$31,MATCH("Total",Data!$A$4:$A$31,0),MATCH('VSbS-passenger'!C$1,Data!$E$3:$F$3,0)),1)</f>
        <v>0</v>
      </c>
      <c r="D57">
        <f>IFERROR(INDEX(Data!$E$4:$F$31,MATCH($A57,Data!$A$4:$A$30,0),MATCH(D$1,Data!$E$3:$F$3,0)),0)/IFERROR(INDEX(Data!$E$4:$F$31,MATCH("Total",Data!$A$4:$A$31,0),MATCH('VSbS-passenger'!D$1,Data!$E$3:$F$3,0)),1)</f>
        <v>0</v>
      </c>
      <c r="E57">
        <f>IFERROR(INDEX(Data!$E$4:$F$31,MATCH($A57,Data!$A$4:$A$30,0),MATCH(E$1,Data!$E$3:$F$3,0)),0)/IFERROR(INDEX(Data!$E$4:$F$31,MATCH("Total",Data!$A$4:$A$31,0),MATCH('VSbS-passenger'!E$1,Data!$E$3:$F$3,0)),1)</f>
        <v>0</v>
      </c>
      <c r="F57">
        <f>IFERROR(INDEX(Data!$E$4:$F$31,MATCH($A57,Data!$A$4:$A$30,0),MATCH(F$1,Data!$E$3:$F$3,0)),0)/IFERROR(INDEX(Data!$E$4:$F$31,MATCH("Total",Data!$A$4:$A$31,0),MATCH('VSbS-passenger'!F$1,Data!$E$3:$F$3,0)),1)</f>
        <v>0</v>
      </c>
      <c r="G57">
        <f>IFERROR(INDEX(Data!$E$4:$F$31,MATCH($A57,Data!$A$4:$A$30,0),MATCH(G$1,Data!$E$3:$F$3,0)),0)/IFERROR(INDEX(Data!$E$4:$F$31,MATCH("Total",Data!$A$4:$A$31,0),MATCH('VSbS-passenger'!G$1,Data!$E$3:$F$3,0)),1)</f>
        <v>0</v>
      </c>
    </row>
    <row r="58" spans="1:7">
      <c r="A58" t="s">
        <v>15</v>
      </c>
      <c r="B58">
        <f>IFERROR(INDEX(Data!$E$4:$F$31,MATCH($A58,Data!$A$4:$A$30,0),MATCH(B$1,Data!$E$3:$F$3,0)),0)/IFERROR(INDEX(Data!$E$4:$F$31,MATCH("Total",Data!$A$4:$A$31,0),MATCH('VSbS-passenger'!B$1,Data!$E$3:$F$3,0)),1)</f>
        <v>0</v>
      </c>
      <c r="C58">
        <f>IFERROR(INDEX(Data!$E$4:$F$31,MATCH($A58,Data!$A$4:$A$30,0),MATCH(C$1,Data!$E$3:$F$3,0)),0)/IFERROR(INDEX(Data!$E$4:$F$31,MATCH("Total",Data!$A$4:$A$31,0),MATCH('VSbS-passenger'!C$1,Data!$E$3:$F$3,0)),1)</f>
        <v>0</v>
      </c>
      <c r="D58">
        <f>IFERROR(INDEX(Data!$E$4:$F$31,MATCH($A58,Data!$A$4:$A$30,0),MATCH(D$1,Data!$E$3:$F$3,0)),0)/IFERROR(INDEX(Data!$E$4:$F$31,MATCH("Total",Data!$A$4:$A$31,0),MATCH('VSbS-passenger'!D$1,Data!$E$3:$F$3,0)),1)</f>
        <v>0</v>
      </c>
      <c r="E58">
        <f>IFERROR(INDEX(Data!$E$4:$F$31,MATCH($A58,Data!$A$4:$A$30,0),MATCH(E$1,Data!$E$3:$F$3,0)),0)/IFERROR(INDEX(Data!$E$4:$F$31,MATCH("Total",Data!$A$4:$A$31,0),MATCH('VSbS-passenger'!E$1,Data!$E$3:$F$3,0)),1)</f>
        <v>0</v>
      </c>
      <c r="F58">
        <f>IFERROR(INDEX(Data!$E$4:$F$31,MATCH($A58,Data!$A$4:$A$30,0),MATCH(F$1,Data!$E$3:$F$3,0)),0)/IFERROR(INDEX(Data!$E$4:$F$31,MATCH("Total",Data!$A$4:$A$31,0),MATCH('VSbS-passenger'!F$1,Data!$E$3:$F$3,0)),1)</f>
        <v>0</v>
      </c>
      <c r="G58">
        <f>IFERROR(INDEX(Data!$E$4:$F$31,MATCH($A58,Data!$A$4:$A$30,0),MATCH(G$1,Data!$E$3:$F$3,0)),0)/IFERROR(INDEX(Data!$E$4:$F$31,MATCH("Total",Data!$A$4:$A$31,0),MATCH('VSbS-passenger'!G$1,Data!$E$3:$F$3,0)),1)</f>
        <v>0</v>
      </c>
    </row>
    <row r="59" spans="1:7">
      <c r="A59" t="s">
        <v>16</v>
      </c>
      <c r="B59">
        <f>IFERROR(INDEX(Data!$E$4:$F$31,MATCH($A59,Data!$A$4:$A$30,0),MATCH(B$1,Data!$E$3:$F$3,0)),0)/IFERROR(INDEX(Data!$E$4:$F$31,MATCH("Total",Data!$A$4:$A$31,0),MATCH('VSbS-passenger'!B$1,Data!$E$3:$F$3,0)),1)</f>
        <v>0</v>
      </c>
      <c r="C59">
        <f>IFERROR(INDEX(Data!$E$4:$F$31,MATCH($A59,Data!$A$4:$A$30,0),MATCH(C$1,Data!$E$3:$F$3,0)),0)/IFERROR(INDEX(Data!$E$4:$F$31,MATCH("Total",Data!$A$4:$A$31,0),MATCH('VSbS-passenger'!C$1,Data!$E$3:$F$3,0)),1)</f>
        <v>0</v>
      </c>
      <c r="D59">
        <f>IFERROR(INDEX(Data!$E$4:$F$31,MATCH($A59,Data!$A$4:$A$30,0),MATCH(D$1,Data!$E$3:$F$3,0)),0)/IFERROR(INDEX(Data!$E$4:$F$31,MATCH("Total",Data!$A$4:$A$31,0),MATCH('VSbS-passenger'!D$1,Data!$E$3:$F$3,0)),1)</f>
        <v>0</v>
      </c>
      <c r="E59">
        <f>IFERROR(INDEX(Data!$E$4:$F$31,MATCH($A59,Data!$A$4:$A$30,0),MATCH(E$1,Data!$E$3:$F$3,0)),0)/IFERROR(INDEX(Data!$E$4:$F$31,MATCH("Total",Data!$A$4:$A$31,0),MATCH('VSbS-passenger'!E$1,Data!$E$3:$F$3,0)),1)</f>
        <v>0</v>
      </c>
      <c r="F59">
        <f>IFERROR(INDEX(Data!$E$4:$F$31,MATCH($A59,Data!$A$4:$A$30,0),MATCH(F$1,Data!$E$3:$F$3,0)),0)/IFERROR(INDEX(Data!$E$4:$F$31,MATCH("Total",Data!$A$4:$A$31,0),MATCH('VSbS-passenger'!F$1,Data!$E$3:$F$3,0)),1)</f>
        <v>0</v>
      </c>
      <c r="G59">
        <f>IFERROR(INDEX(Data!$E$4:$F$31,MATCH($A59,Data!$A$4:$A$30,0),MATCH(G$1,Data!$E$3:$F$3,0)),0)/IFERROR(INDEX(Data!$E$4:$F$31,MATCH("Total",Data!$A$4:$A$31,0),MATCH('VSbS-passenger'!G$1,Data!$E$3:$F$3,0)),1)</f>
        <v>0</v>
      </c>
    </row>
    <row r="60" spans="1:7">
      <c r="A60" t="s">
        <v>17</v>
      </c>
      <c r="B60">
        <f>IFERROR(INDEX(Data!$E$4:$F$31,MATCH($A60,Data!$A$4:$A$30,0),MATCH(B$1,Data!$E$3:$F$3,0)),0)/IFERROR(INDEX(Data!$E$4:$F$31,MATCH("Total",Data!$A$4:$A$31,0),MATCH('VSbS-passenger'!B$1,Data!$E$3:$F$3,0)),1)</f>
        <v>0</v>
      </c>
      <c r="C60">
        <f>IFERROR(INDEX(Data!$E$4:$F$31,MATCH($A60,Data!$A$4:$A$30,0),MATCH(C$1,Data!$E$3:$F$3,0)),0)/IFERROR(INDEX(Data!$E$4:$F$31,MATCH("Total",Data!$A$4:$A$31,0),MATCH('VSbS-passenger'!C$1,Data!$E$3:$F$3,0)),1)</f>
        <v>0</v>
      </c>
      <c r="D60">
        <f>IFERROR(INDEX(Data!$E$4:$F$31,MATCH($A60,Data!$A$4:$A$30,0),MATCH(D$1,Data!$E$3:$F$3,0)),0)/IFERROR(INDEX(Data!$E$4:$F$31,MATCH("Total",Data!$A$4:$A$31,0),MATCH('VSbS-passenger'!D$1,Data!$E$3:$F$3,0)),1)</f>
        <v>0</v>
      </c>
      <c r="E60">
        <f>IFERROR(INDEX(Data!$E$4:$F$31,MATCH($A60,Data!$A$4:$A$30,0),MATCH(E$1,Data!$E$3:$F$3,0)),0)/IFERROR(INDEX(Data!$E$4:$F$31,MATCH("Total",Data!$A$4:$A$31,0),MATCH('VSbS-passenger'!E$1,Data!$E$3:$F$3,0)),1)</f>
        <v>0</v>
      </c>
      <c r="F60">
        <f>IFERROR(INDEX(Data!$E$4:$F$31,MATCH($A60,Data!$A$4:$A$30,0),MATCH(F$1,Data!$E$3:$F$3,0)),0)/IFERROR(INDEX(Data!$E$4:$F$31,MATCH("Total",Data!$A$4:$A$31,0),MATCH('VSbS-passenger'!F$1,Data!$E$3:$F$3,0)),1)</f>
        <v>0</v>
      </c>
      <c r="G60">
        <f>IFERROR(INDEX(Data!$E$4:$F$31,MATCH($A60,Data!$A$4:$A$30,0),MATCH(G$1,Data!$E$3:$F$3,0)),0)/IFERROR(INDEX(Data!$E$4:$F$31,MATCH("Total",Data!$A$4:$A$31,0),MATCH('VSbS-passenger'!G$1,Data!$E$3:$F$3,0)),1)</f>
        <v>0</v>
      </c>
    </row>
    <row r="61" spans="1:7">
      <c r="A61" t="s">
        <v>18</v>
      </c>
      <c r="B61">
        <f>IFERROR(INDEX(Data!$E$4:$F$31,MATCH($A61,Data!$A$4:$A$30,0),MATCH(B$1,Data!$E$3:$F$3,0)),0)/IFERROR(INDEX(Data!$E$4:$F$31,MATCH("Total",Data!$A$4:$A$31,0),MATCH('VSbS-passenger'!B$1,Data!$E$3:$F$3,0)),1)</f>
        <v>0</v>
      </c>
      <c r="C61">
        <f>IFERROR(INDEX(Data!$E$4:$F$31,MATCH($A61,Data!$A$4:$A$30,0),MATCH(C$1,Data!$E$3:$F$3,0)),0)/IFERROR(INDEX(Data!$E$4:$F$31,MATCH("Total",Data!$A$4:$A$31,0),MATCH('VSbS-passenger'!C$1,Data!$E$3:$F$3,0)),1)</f>
        <v>0</v>
      </c>
      <c r="D61">
        <f>IFERROR(INDEX(Data!$E$4:$F$31,MATCH($A61,Data!$A$4:$A$30,0),MATCH(D$1,Data!$E$3:$F$3,0)),0)/IFERROR(INDEX(Data!$E$4:$F$31,MATCH("Total",Data!$A$4:$A$31,0),MATCH('VSbS-passenger'!D$1,Data!$E$3:$F$3,0)),1)</f>
        <v>0</v>
      </c>
      <c r="E61">
        <f>IFERROR(INDEX(Data!$E$4:$F$31,MATCH($A61,Data!$A$4:$A$30,0),MATCH(E$1,Data!$E$3:$F$3,0)),0)/IFERROR(INDEX(Data!$E$4:$F$31,MATCH("Total",Data!$A$4:$A$31,0),MATCH('VSbS-passenger'!E$1,Data!$E$3:$F$3,0)),1)</f>
        <v>0</v>
      </c>
      <c r="F61">
        <f>IFERROR(INDEX(Data!$E$4:$F$31,MATCH($A61,Data!$A$4:$A$30,0),MATCH(F$1,Data!$E$3:$F$3,0)),0)/IFERROR(INDEX(Data!$E$4:$F$31,MATCH("Total",Data!$A$4:$A$31,0),MATCH('VSbS-passenger'!F$1,Data!$E$3:$F$3,0)),1)</f>
        <v>0</v>
      </c>
      <c r="G61">
        <f>IFERROR(INDEX(Data!$E$4:$F$31,MATCH($A61,Data!$A$4:$A$30,0),MATCH(G$1,Data!$E$3:$F$3,0)),0)/IFERROR(INDEX(Data!$E$4:$F$31,MATCH("Total",Data!$A$4:$A$31,0),MATCH('VSbS-passenger'!G$1,Data!$E$3:$F$3,0)),1)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VSbS-passenger</vt:lpstr>
      <vt:lpstr>VSbS-freight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Daniel O'Brien</cp:lastModifiedBy>
  <dcterms:created xsi:type="dcterms:W3CDTF">2022-11-18T22:27:02Z</dcterms:created>
  <dcterms:modified xsi:type="dcterms:W3CDTF">2023-01-19T16:05:07Z</dcterms:modified>
</cp:coreProperties>
</file>