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Artelys/elec/SYTaDC/"/>
    </mc:Choice>
  </mc:AlternateContent>
  <xr:revisionPtr revIDLastSave="11" documentId="13_ncr:1_{80CFF809-659B-461B-9E3B-368A793E009D}" xr6:coauthVersionLast="47" xr6:coauthVersionMax="47" xr10:uidLastSave="{E75C5ED3-1DD5-4F2E-B436-9E4B05420B71}"/>
  <bookViews>
    <workbookView xWindow="9510" yWindow="0" windowWidth="9780" windowHeight="11370" xr2:uid="{4CFE02A6-DCEF-4F3F-A25F-6CA534C4A8C6}"/>
  </bookViews>
  <sheets>
    <sheet name="About" sheetId="1" r:id="rId1"/>
    <sheet name="OM Costs data" sheetId="6" r:id="rId2"/>
    <sheet name="Capital Costs data" sheetId="7" r:id="rId3"/>
    <sheet name="SYTaDC-Transmission OM" sheetId="2" r:id="rId4"/>
    <sheet name="SYTaDC-Distribution OM" sheetId="3" r:id="rId5"/>
    <sheet name="SYTaDC-Transmission Capital" sheetId="4" r:id="rId6"/>
    <sheet name="SYTaDC-Distribution Capital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2" i="5" s="1"/>
  <c r="B2" i="7"/>
  <c r="B2" i="4" s="1"/>
  <c r="C31" i="6"/>
  <c r="C43" i="6" s="1"/>
  <c r="B2" i="3" s="1"/>
  <c r="B31" i="6"/>
  <c r="B43" i="6" s="1"/>
  <c r="B2" i="2" s="1"/>
</calcChain>
</file>

<file path=xl/sharedStrings.xml><?xml version="1.0" encoding="utf-8"?>
<sst xmlns="http://schemas.openxmlformats.org/spreadsheetml/2006/main" count="72" uniqueCount="65">
  <si>
    <t>SYTaDC Start Year Transmission and Distribution Costs</t>
  </si>
  <si>
    <t xml:space="preserve">Sources : </t>
  </si>
  <si>
    <t xml:space="preserve">O&amp;M average cost by power injected 2018 </t>
  </si>
  <si>
    <t>Final Report - Network Costs, Energy costs, taxes and the impact of government interventions on investments, page 10</t>
  </si>
  <si>
    <t>Capital Cost 2018</t>
  </si>
  <si>
    <t>Final Report - Network Costs, Energy costs, taxes and the impact of government interventions on investments, page 7</t>
  </si>
  <si>
    <t>Power injected in transmission and in distribution in 2018</t>
  </si>
  <si>
    <t>CEER reports</t>
  </si>
  <si>
    <t>Notes :</t>
  </si>
  <si>
    <t>Data for 2018 are supposed to be constant until 2021 (the start year)</t>
  </si>
  <si>
    <t>We adjust 2018 euro to 2018 dollars using the following conversion factor:</t>
  </si>
  <si>
    <t xml:space="preserve">https://www.irs.gov/individuals/international-taxpayers/yearly-average-currency-exchange-rates </t>
  </si>
  <si>
    <t>We adjust 2018 dollars to 2012 dollars using the following conversion factor:</t>
  </si>
  <si>
    <t>See "cpi.xlsx" in the InputData folder for source information.</t>
  </si>
  <si>
    <t>O&amp;M 2018</t>
  </si>
  <si>
    <t>CEER report</t>
  </si>
  <si>
    <t>€/MWh</t>
  </si>
  <si>
    <t>Injected in Transmission (GWh) 2018</t>
  </si>
  <si>
    <t>Injected in Distribution (GWh) 2018</t>
  </si>
  <si>
    <t>AT</t>
  </si>
  <si>
    <t>BE</t>
  </si>
  <si>
    <t>BG</t>
  </si>
  <si>
    <t>https://www.ceer.eu/documents/104400/6319351/C18_NR_Bulgaria-EN.pdf/62db8c49-4510-b6f0-224c-03794b1bb304</t>
  </si>
  <si>
    <t>p.11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</si>
  <si>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</si>
  <si>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</si>
  <si>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</si>
  <si>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</si>
  <si>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</si>
  <si>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</si>
  <si>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</si>
  <si>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</si>
  <si>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</si>
  <si>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</si>
  <si>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</si>
  <si>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</si>
  <si>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</si>
  <si>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</si>
  <si>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</si>
  <si>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</si>
  <si>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</si>
  <si>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</si>
  <si>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</si>
  <si>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</si>
  <si>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</si>
  <si>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https://www.ceer.eu/documents/104400/7169677/C21_NR_Romania_EN/bd442ba2-edca-37d9-6348-19b6a99bc7e6</t>
  </si>
  <si>
    <t>p.19</t>
  </si>
  <si>
    <t>SE</t>
  </si>
  <si>
    <t xml:space="preserve">SI </t>
  </si>
  <si>
    <t>SK</t>
  </si>
  <si>
    <t>Mean</t>
  </si>
  <si>
    <t>Sum</t>
  </si>
  <si>
    <r>
      <rPr>
        <u/>
        <sz val="11"/>
        <color theme="1"/>
        <rFont val="Calibri"/>
        <family val="2"/>
        <scheme val="minor"/>
      </rPr>
      <t>Assumption</t>
    </r>
    <r>
      <rPr>
        <sz val="11"/>
        <color theme="1"/>
        <rFont val="Calibri"/>
        <family val="2"/>
        <scheme val="minor"/>
      </rPr>
      <t>: for the countries where one of the data (injected in transmission or injected in distribution) are missing, assumed that the two values were equal</t>
    </r>
  </si>
  <si>
    <t>O&amp;M (€/MWh)</t>
  </si>
  <si>
    <t>Transmission</t>
  </si>
  <si>
    <t>Distribution</t>
  </si>
  <si>
    <t>€</t>
  </si>
  <si>
    <t xml:space="preserve">Transmission </t>
  </si>
  <si>
    <t>UE27</t>
  </si>
  <si>
    <t>2018 Capital Costs (€)</t>
  </si>
  <si>
    <t xml:space="preserve">Distribution Capital </t>
  </si>
  <si>
    <t>Costs ($)</t>
  </si>
  <si>
    <t>Transmission OM</t>
  </si>
  <si>
    <t>Distribution OM</t>
  </si>
  <si>
    <t>Transmission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</si>
</sst>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3" fillId="0" borderId="0" xfId="1"/>
    <xf numFmtId="0" fontId="3" fillId="2" borderId="0" xfId="1" applyFill="1"/>
    <xf numFmtId="0" fontId="5" fillId="2" borderId="0" xfId="0" applyFont="1" applyFill="1"/>
    <xf numFmtId="0" fontId="6" fillId="2" borderId="0" xfId="0" applyFont="1" applyFill="1"/>
    <xf numFmtId="0" fontId="5" fillId="3" borderId="0" xfId="0" applyFont="1" applyFill="1"/>
    <xf numFmtId="0" fontId="3" fillId="3" borderId="0" xfId="1" applyFill="1"/>
    <xf numFmtId="0" fontId="5" fillId="0" borderId="0" xfId="0" applyFont="1"/>
    <xf numFmtId="0" fontId="1" fillId="4" borderId="0" xfId="0" applyFont="1" applyFill="1"/>
    <xf numFmtId="0" fontId="7" fillId="4" borderId="0" xfId="1" applyFont="1" applyFill="1"/>
    <xf numFmtId="0" fontId="0" fillId="4" borderId="0" xfId="0" applyFill="1"/>
    <xf numFmtId="0" fontId="0" fillId="5" borderId="0" xfId="0" applyFill="1"/>
    <xf numFmtId="0" fontId="8" fillId="6" borderId="0" xfId="0" applyFont="1" applyFill="1"/>
    <xf numFmtId="0" fontId="0" fillId="6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3" borderId="0" xfId="0" applyFont="1" applyFill="1"/>
    <xf numFmtId="0" fontId="4" fillId="3" borderId="0" xfId="0" applyFont="1" applyFill="1"/>
    <xf numFmtId="0" fontId="3" fillId="3" borderId="0" xfId="1" applyFill="1" applyAlignment="1">
      <alignment vertical="top"/>
    </xf>
    <xf numFmtId="11" fontId="0" fillId="0" borderId="0" xfId="0" applyNumberFormat="1"/>
    <xf numFmtId="0" fontId="0" fillId="5" borderId="0" xfId="0" applyFill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3</xdr:col>
      <xdr:colOff>282575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9BDF11-31A6-4A06-9BD1-F05A49A3D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32667"/>
          <a:ext cx="2270125" cy="822324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578445</xdr:colOff>
      <xdr:row>8</xdr:row>
      <xdr:rowOff>106680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24FA3366-B5D2-4EAC-89FF-41ECA6C87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5353" y="288925"/>
          <a:ext cx="327841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545522</xdr:colOff>
      <xdr:row>28</xdr:row>
      <xdr:rowOff>158756</xdr:rowOff>
    </xdr:from>
    <xdr:to>
      <xdr:col>5</xdr:col>
      <xdr:colOff>1658726</xdr:colOff>
      <xdr:row>47</xdr:row>
      <xdr:rowOff>31634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0A60267-5765-4D80-B2C3-20F56E870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2872" y="5314956"/>
          <a:ext cx="10435004" cy="33050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66674</xdr:colOff>
      <xdr:row>1</xdr:row>
      <xdr:rowOff>96791</xdr:rowOff>
    </xdr:from>
    <xdr:to>
      <xdr:col>15</xdr:col>
      <xdr:colOff>398835</xdr:colOff>
      <xdr:row>20</xdr:row>
      <xdr:rowOff>123342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2BB44B6-6CBA-814D-493E-0C61F252D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674" y="277766"/>
          <a:ext cx="8714161" cy="3465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er.eu/documents/104400/-/-/fd4178b4-ed00-6d06-5f4b-8b87d630b060" TargetMode="External"/><Relationship Id="rId2" Type="http://schemas.openxmlformats.org/officeDocument/2006/relationships/hyperlink" Target="https://op.europa.eu/fr/publication-detail/-/publication/06abcbec-1740-11eb-b57e-01aa75ed71a1/language-fr" TargetMode="External"/><Relationship Id="rId1" Type="http://schemas.openxmlformats.org/officeDocument/2006/relationships/hyperlink" Target="https://www.irs.gov/individuals/international-taxpayers/yearly-average-currency-exchange-rate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op.europa.eu/fr/publication-detail/-/publication/06abcbec-1740-11eb-b57e-01aa75ed71a1/language-f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er.eu/documents/104400/7169677/C21_NR_Romania_EN/bd442ba2-edca-37d9-6348-19b6a99bc7e6" TargetMode="External"/><Relationship Id="rId2" Type="http://schemas.openxmlformats.org/officeDocument/2006/relationships/hyperlink" Target="https://www.ceer.eu/documents/104400/6319351/C18_NR_Bulgaria-EN.pdf/62db8c49-4510-b6f0-224c-03794b1bb304" TargetMode="External"/><Relationship Id="rId1" Type="http://schemas.openxmlformats.org/officeDocument/2006/relationships/hyperlink" Target="https://www.ceer.eu/documents/104400/-/-/fd4178b4-ed00-6d06-5f4b-8b87d630b060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D58D-43C9-428A-B6F2-39A5EE2DAF2A}">
  <dimension ref="B11:D32"/>
  <sheetViews>
    <sheetView tabSelected="1" topLeftCell="A10" workbookViewId="0">
      <selection activeCell="A14" sqref="A14"/>
    </sheetView>
  </sheetViews>
  <sheetFormatPr defaultColWidth="10.81640625" defaultRowHeight="14.5" x14ac:dyDescent="0.35"/>
  <cols>
    <col min="1" max="2" width="10.81640625" style="2"/>
    <col min="3" max="3" width="24.453125" style="2" bestFit="1" customWidth="1"/>
    <col min="4" max="16384" width="10.81640625" style="2"/>
  </cols>
  <sheetData>
    <row r="11" spans="2:4" x14ac:dyDescent="0.35">
      <c r="B11" s="1" t="s">
        <v>0</v>
      </c>
    </row>
    <row r="12" spans="2:4" x14ac:dyDescent="0.35">
      <c r="B12" s="3"/>
    </row>
    <row r="13" spans="2:4" x14ac:dyDescent="0.35">
      <c r="B13" s="3" t="s">
        <v>1</v>
      </c>
      <c r="C13" s="32" t="s">
        <v>2</v>
      </c>
      <c r="D13" s="33" t="s">
        <v>3</v>
      </c>
    </row>
    <row r="14" spans="2:4" x14ac:dyDescent="0.35">
      <c r="B14" s="3"/>
      <c r="C14" s="32" t="s">
        <v>4</v>
      </c>
      <c r="D14" s="33" t="s">
        <v>5</v>
      </c>
    </row>
    <row r="15" spans="2:4" x14ac:dyDescent="0.35">
      <c r="B15" s="3"/>
      <c r="C15" s="32" t="s">
        <v>6</v>
      </c>
      <c r="D15" s="9" t="s">
        <v>7</v>
      </c>
    </row>
    <row r="16" spans="2:4" x14ac:dyDescent="0.35">
      <c r="B16" s="3"/>
      <c r="C16" s="5"/>
    </row>
    <row r="17" spans="2:3" x14ac:dyDescent="0.35">
      <c r="B17" s="3" t="s">
        <v>8</v>
      </c>
    </row>
    <row r="18" spans="2:3" x14ac:dyDescent="0.35">
      <c r="B18" s="31" t="s">
        <v>9</v>
      </c>
      <c r="C18" s="6"/>
    </row>
    <row r="19" spans="2:3" x14ac:dyDescent="0.35">
      <c r="B19" s="7"/>
      <c r="C19" s="6"/>
    </row>
    <row r="20" spans="2:3" x14ac:dyDescent="0.35">
      <c r="B20" s="8" t="s">
        <v>10</v>
      </c>
      <c r="C20" s="8"/>
    </row>
    <row r="21" spans="2:3" x14ac:dyDescent="0.35">
      <c r="B21" s="8">
        <v>0.84799999999999998</v>
      </c>
      <c r="C21" s="9" t="s">
        <v>11</v>
      </c>
    </row>
    <row r="22" spans="2:3" x14ac:dyDescent="0.35">
      <c r="B22" s="8" t="s">
        <v>12</v>
      </c>
      <c r="C22" s="8"/>
    </row>
    <row r="23" spans="2:3" x14ac:dyDescent="0.35">
      <c r="B23" s="10">
        <v>0.91400000000000003</v>
      </c>
      <c r="C23" s="8"/>
    </row>
    <row r="24" spans="2:3" x14ac:dyDescent="0.35">
      <c r="B24" s="8" t="s">
        <v>13</v>
      </c>
      <c r="C24" s="8"/>
    </row>
    <row r="25" spans="2:3" x14ac:dyDescent="0.35">
      <c r="B25" s="6"/>
      <c r="C25" s="6"/>
    </row>
    <row r="26" spans="2:3" x14ac:dyDescent="0.35">
      <c r="B26" s="6"/>
      <c r="C26" s="6"/>
    </row>
    <row r="27" spans="2:3" x14ac:dyDescent="0.35">
      <c r="B27" s="6"/>
      <c r="C27" s="6"/>
    </row>
    <row r="28" spans="2:3" x14ac:dyDescent="0.35">
      <c r="C28" s="6"/>
    </row>
    <row r="29" spans="2:3" x14ac:dyDescent="0.35">
      <c r="C29" s="6"/>
    </row>
    <row r="30" spans="2:3" x14ac:dyDescent="0.35">
      <c r="C30" s="6"/>
    </row>
    <row r="31" spans="2:3" x14ac:dyDescent="0.35">
      <c r="B31" s="6"/>
      <c r="C31" s="6"/>
    </row>
    <row r="32" spans="2:3" x14ac:dyDescent="0.35">
      <c r="B32" s="6"/>
      <c r="C32" s="6"/>
    </row>
  </sheetData>
  <hyperlinks>
    <hyperlink ref="C21" r:id="rId1" display="https://www.irs.gov/individuals/international-taxpayers/yearly-average-currency-exchange-rates" xr:uid="{9D3D1359-CABE-416E-BBCB-7586AF66AA98}"/>
    <hyperlink ref="D13" r:id="rId2" display="https://op.europa.eu/fr/publication-detail/-/publication/06abcbec-1740-11eb-b57e-01aa75ed71a1/language-fr" xr:uid="{ADDF0449-1C5B-4F0D-B665-4F9080912FAC}"/>
    <hyperlink ref="D15" r:id="rId3" display="https://www.ceer.eu/documents/104400/-/-/fd4178b4-ed00-6d06-5f4b-8b87d630b060" xr:uid="{0A932AB2-D8F1-4B49-97AF-D078AA30EAA9}"/>
    <hyperlink ref="D14" r:id="rId4" display="https://op.europa.eu/fr/publication-detail/-/publication/06abcbec-1740-11eb-b57e-01aa75ed71a1/language-fr" xr:uid="{6976971A-C9C8-42D9-BD7F-16471BF0763A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013E0-D72D-4154-ACFC-E143429AA970}">
  <dimension ref="A1:E62"/>
  <sheetViews>
    <sheetView topLeftCell="A28" workbookViewId="0">
      <selection activeCell="D18" sqref="D18"/>
    </sheetView>
  </sheetViews>
  <sheetFormatPr defaultColWidth="11.453125" defaultRowHeight="14.5" x14ac:dyDescent="0.35"/>
  <cols>
    <col min="1" max="1" width="15.1796875" customWidth="1"/>
    <col min="2" max="2" width="32" bestFit="1" customWidth="1"/>
    <col min="3" max="3" width="31.1796875" bestFit="1" customWidth="1"/>
    <col min="4" max="4" width="101.453125" bestFit="1" customWidth="1"/>
    <col min="5" max="5" width="32" bestFit="1" customWidth="1"/>
    <col min="6" max="6" width="31.1796875" bestFit="1" customWidth="1"/>
  </cols>
  <sheetData>
    <row r="1" spans="1:5" x14ac:dyDescent="0.35">
      <c r="A1" s="11" t="s">
        <v>14</v>
      </c>
      <c r="B1" s="12" t="s">
        <v>15</v>
      </c>
      <c r="C1" s="13"/>
    </row>
    <row r="2" spans="1:5" x14ac:dyDescent="0.35">
      <c r="A2" t="s">
        <v>16</v>
      </c>
      <c r="B2" t="s">
        <v>17</v>
      </c>
      <c r="C2" t="s">
        <v>18</v>
      </c>
    </row>
    <row r="3" spans="1:5" x14ac:dyDescent="0.35">
      <c r="A3" t="s">
        <v>19</v>
      </c>
      <c r="B3">
        <v>47825</v>
      </c>
      <c r="C3">
        <v>76853</v>
      </c>
    </row>
    <row r="4" spans="1:5" x14ac:dyDescent="0.35">
      <c r="A4" t="s">
        <v>20</v>
      </c>
      <c r="B4">
        <v>70600</v>
      </c>
      <c r="C4">
        <v>53900</v>
      </c>
    </row>
    <row r="5" spans="1:5" x14ac:dyDescent="0.35">
      <c r="A5" t="s">
        <v>21</v>
      </c>
      <c r="B5" s="4">
        <v>40000</v>
      </c>
      <c r="C5" s="14">
        <v>40000</v>
      </c>
      <c r="D5" t="s">
        <v>22</v>
      </c>
      <c r="E5" t="s">
        <v>23</v>
      </c>
    </row>
    <row r="6" spans="1:5" x14ac:dyDescent="0.35">
      <c r="A6" t="s">
        <v>24</v>
      </c>
      <c r="B6">
        <v>4606</v>
      </c>
      <c r="C6">
        <v>4557</v>
      </c>
    </row>
    <row r="7" spans="1:5" x14ac:dyDescent="0.35">
      <c r="A7" t="s">
        <v>25</v>
      </c>
      <c r="B7">
        <v>66964</v>
      </c>
      <c r="C7">
        <v>60004</v>
      </c>
    </row>
    <row r="8" spans="1:5" x14ac:dyDescent="0.35">
      <c r="A8" t="s">
        <v>26</v>
      </c>
      <c r="B8">
        <v>551700</v>
      </c>
      <c r="C8">
        <v>163700</v>
      </c>
    </row>
    <row r="9" spans="1:5" x14ac:dyDescent="0.35">
      <c r="A9" t="s">
        <v>27</v>
      </c>
      <c r="B9">
        <v>36613</v>
      </c>
      <c r="C9">
        <v>38751</v>
      </c>
    </row>
    <row r="10" spans="1:5" x14ac:dyDescent="0.35">
      <c r="A10" t="s">
        <v>28</v>
      </c>
      <c r="B10">
        <v>13710</v>
      </c>
      <c r="C10">
        <v>7739</v>
      </c>
    </row>
    <row r="11" spans="1:5" x14ac:dyDescent="0.35">
      <c r="A11" t="s">
        <v>29</v>
      </c>
      <c r="B11">
        <v>46751</v>
      </c>
      <c r="C11">
        <v>42663</v>
      </c>
    </row>
    <row r="12" spans="1:5" x14ac:dyDescent="0.35">
      <c r="A12" t="s">
        <v>30</v>
      </c>
      <c r="B12">
        <v>205000</v>
      </c>
      <c r="C12">
        <v>248000</v>
      </c>
    </row>
    <row r="13" spans="1:5" x14ac:dyDescent="0.35">
      <c r="A13" t="s">
        <v>31</v>
      </c>
      <c r="B13">
        <v>69657</v>
      </c>
      <c r="C13">
        <v>82331</v>
      </c>
    </row>
    <row r="14" spans="1:5" x14ac:dyDescent="0.35">
      <c r="A14" t="s">
        <v>32</v>
      </c>
      <c r="B14">
        <v>485719</v>
      </c>
      <c r="C14">
        <v>387624</v>
      </c>
    </row>
    <row r="15" spans="1:5" x14ac:dyDescent="0.35">
      <c r="A15" t="s">
        <v>33</v>
      </c>
      <c r="B15">
        <v>23830</v>
      </c>
      <c r="C15">
        <v>16758</v>
      </c>
    </row>
    <row r="16" spans="1:5" x14ac:dyDescent="0.35">
      <c r="A16" t="s">
        <v>34</v>
      </c>
      <c r="B16">
        <v>45418</v>
      </c>
      <c r="C16">
        <v>40775</v>
      </c>
    </row>
    <row r="17" spans="1:5" x14ac:dyDescent="0.35">
      <c r="A17" t="s">
        <v>35</v>
      </c>
      <c r="B17">
        <v>24093</v>
      </c>
      <c r="C17">
        <v>25852</v>
      </c>
    </row>
    <row r="18" spans="1:5" x14ac:dyDescent="0.35">
      <c r="A18" t="s">
        <v>36</v>
      </c>
      <c r="B18">
        <v>261105</v>
      </c>
      <c r="C18" s="14">
        <v>260000</v>
      </c>
    </row>
    <row r="19" spans="1:5" x14ac:dyDescent="0.35">
      <c r="A19" t="s">
        <v>37</v>
      </c>
      <c r="B19">
        <v>14824</v>
      </c>
      <c r="C19">
        <v>10</v>
      </c>
    </row>
    <row r="20" spans="1:5" x14ac:dyDescent="0.35">
      <c r="A20" t="s">
        <v>38</v>
      </c>
      <c r="B20">
        <v>4214</v>
      </c>
      <c r="C20">
        <v>908</v>
      </c>
    </row>
    <row r="21" spans="1:5" x14ac:dyDescent="0.35">
      <c r="A21" t="s">
        <v>39</v>
      </c>
      <c r="B21">
        <v>10544</v>
      </c>
      <c r="C21">
        <v>6927</v>
      </c>
    </row>
    <row r="22" spans="1:5" x14ac:dyDescent="0.35">
      <c r="A22" t="s">
        <v>40</v>
      </c>
      <c r="B22" s="14">
        <v>2400</v>
      </c>
      <c r="C22">
        <v>2479</v>
      </c>
    </row>
    <row r="23" spans="1:5" x14ac:dyDescent="0.35">
      <c r="A23" t="s">
        <v>41</v>
      </c>
      <c r="B23">
        <v>114051</v>
      </c>
      <c r="C23">
        <v>90369</v>
      </c>
    </row>
    <row r="24" spans="1:5" x14ac:dyDescent="0.35">
      <c r="A24" t="s">
        <v>42</v>
      </c>
      <c r="B24">
        <v>108701</v>
      </c>
      <c r="C24">
        <v>167299</v>
      </c>
    </row>
    <row r="25" spans="1:5" x14ac:dyDescent="0.35">
      <c r="A25" t="s">
        <v>43</v>
      </c>
      <c r="B25">
        <v>45318</v>
      </c>
      <c r="C25">
        <v>47898</v>
      </c>
    </row>
    <row r="26" spans="1:5" x14ac:dyDescent="0.35">
      <c r="A26" t="s">
        <v>44</v>
      </c>
      <c r="B26" s="4">
        <v>44000</v>
      </c>
      <c r="C26" s="14">
        <v>44000</v>
      </c>
      <c r="D26" t="s">
        <v>45</v>
      </c>
      <c r="E26" t="s">
        <v>46</v>
      </c>
    </row>
    <row r="27" spans="1:5" x14ac:dyDescent="0.35">
      <c r="A27" t="s">
        <v>47</v>
      </c>
      <c r="B27">
        <v>124421</v>
      </c>
      <c r="C27">
        <v>153284</v>
      </c>
    </row>
    <row r="28" spans="1:5" x14ac:dyDescent="0.35">
      <c r="A28" t="s">
        <v>48</v>
      </c>
      <c r="B28">
        <v>22884</v>
      </c>
      <c r="C28">
        <v>11894</v>
      </c>
    </row>
    <row r="29" spans="1:5" x14ac:dyDescent="0.35">
      <c r="A29" t="s">
        <v>49</v>
      </c>
      <c r="B29">
        <v>28619</v>
      </c>
      <c r="C29">
        <v>22359</v>
      </c>
    </row>
    <row r="30" spans="1:5" x14ac:dyDescent="0.35">
      <c r="A30" t="s">
        <v>50</v>
      </c>
    </row>
    <row r="31" spans="1:5" x14ac:dyDescent="0.35">
      <c r="A31" s="15" t="s">
        <v>51</v>
      </c>
      <c r="B31" s="16">
        <f>SUM(B3:B29)</f>
        <v>2513567</v>
      </c>
      <c r="C31" s="16">
        <f>SUM(C3:C29)</f>
        <v>2096934</v>
      </c>
    </row>
    <row r="32" spans="1:5" x14ac:dyDescent="0.35">
      <c r="A32" s="17"/>
      <c r="B32" s="17"/>
      <c r="C32" s="17"/>
      <c r="D32" s="17"/>
    </row>
    <row r="33" spans="1:4" x14ac:dyDescent="0.35">
      <c r="A33" s="17"/>
      <c r="B33" s="17"/>
      <c r="C33" s="17"/>
      <c r="D33" s="17"/>
    </row>
    <row r="35" spans="1:4" ht="27.65" customHeight="1" x14ac:dyDescent="0.35">
      <c r="A35" s="35" t="s">
        <v>52</v>
      </c>
      <c r="B35" s="35"/>
      <c r="C35" s="35"/>
    </row>
    <row r="36" spans="1:4" ht="15" thickBot="1" x14ac:dyDescent="0.4"/>
    <row r="37" spans="1:4" x14ac:dyDescent="0.35">
      <c r="A37" s="18" t="s">
        <v>53</v>
      </c>
      <c r="B37" s="19" t="s">
        <v>54</v>
      </c>
      <c r="C37" s="20" t="s">
        <v>55</v>
      </c>
    </row>
    <row r="38" spans="1:4" ht="15" thickBot="1" x14ac:dyDescent="0.4">
      <c r="A38" s="21">
        <v>2018</v>
      </c>
      <c r="B38" s="22">
        <v>2.2999999999999998</v>
      </c>
      <c r="C38" s="23">
        <v>7.5</v>
      </c>
    </row>
    <row r="40" spans="1:4" ht="15" thickBot="1" x14ac:dyDescent="0.4"/>
    <row r="41" spans="1:4" x14ac:dyDescent="0.35">
      <c r="A41" s="24" t="s">
        <v>14</v>
      </c>
      <c r="B41" s="25"/>
      <c r="C41" s="26"/>
    </row>
    <row r="42" spans="1:4" x14ac:dyDescent="0.35">
      <c r="A42" s="27" t="s">
        <v>56</v>
      </c>
      <c r="B42" t="s">
        <v>57</v>
      </c>
      <c r="C42" s="28" t="s">
        <v>55</v>
      </c>
    </row>
    <row r="43" spans="1:4" ht="15" thickBot="1" x14ac:dyDescent="0.4">
      <c r="A43" s="21" t="s">
        <v>58</v>
      </c>
      <c r="B43" s="22">
        <f>B38*B31*1000</f>
        <v>5781204100</v>
      </c>
      <c r="C43" s="23">
        <f>C38*C31*1000</f>
        <v>15727005000</v>
      </c>
    </row>
    <row r="61" spans="1:3" ht="15" thickBot="1" x14ac:dyDescent="0.4"/>
    <row r="62" spans="1:3" ht="15" thickBot="1" x14ac:dyDescent="0.4">
      <c r="A62" s="29"/>
      <c r="B62" s="30"/>
      <c r="C62" s="30"/>
    </row>
  </sheetData>
  <mergeCells count="1">
    <mergeCell ref="A35:C35"/>
  </mergeCells>
  <hyperlinks>
    <hyperlink ref="B1" r:id="rId1" xr:uid="{79399754-4A8E-4490-87F9-EF632E7D98C8}"/>
    <hyperlink ref="B5" r:id="rId2" display="https://www.ceer.eu/documents/104400/6319351/C18_NR_Bulgaria-EN.pdf/62db8c49-4510-b6f0-224c-03794b1bb304" xr:uid="{5AD9BBB5-EC71-451F-A623-86F02CC02549}"/>
    <hyperlink ref="B26" r:id="rId3" display="https://www.ceer.eu/documents/104400/7169677/C21_NR_Romania_EN/bd442ba2-edca-37d9-6348-19b6a99bc7e6" xr:uid="{50E5EBED-64A9-4B59-887C-56C3F6BC7A5D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683D-7818-4160-9C16-8F9D7BE6DF6B}">
  <dimension ref="A1:B3"/>
  <sheetViews>
    <sheetView workbookViewId="0">
      <selection activeCell="B6" sqref="B6"/>
    </sheetView>
  </sheetViews>
  <sheetFormatPr defaultColWidth="11.453125" defaultRowHeight="14.5" x14ac:dyDescent="0.35"/>
  <cols>
    <col min="2" max="2" width="18.7265625" bestFit="1" customWidth="1"/>
  </cols>
  <sheetData>
    <row r="1" spans="1:2" x14ac:dyDescent="0.35">
      <c r="B1" t="s">
        <v>59</v>
      </c>
    </row>
    <row r="2" spans="1:2" x14ac:dyDescent="0.35">
      <c r="A2" t="s">
        <v>54</v>
      </c>
      <c r="B2" s="34">
        <f>9.5*1000000000</f>
        <v>9500000000</v>
      </c>
    </row>
    <row r="3" spans="1:2" x14ac:dyDescent="0.35">
      <c r="A3" t="s">
        <v>55</v>
      </c>
      <c r="B3" s="34">
        <f>22.5*1000000000</f>
        <v>22500000000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B283-1187-4D72-9057-9193190E5146}">
  <sheetPr>
    <tabColor theme="4"/>
  </sheetPr>
  <dimension ref="A1:B2"/>
  <sheetViews>
    <sheetView workbookViewId="0">
      <selection activeCell="A2" sqref="A2"/>
    </sheetView>
  </sheetViews>
  <sheetFormatPr defaultColWidth="11.453125" defaultRowHeight="14.5" x14ac:dyDescent="0.35"/>
  <cols>
    <col min="1" max="1" width="17.7265625" bestFit="1" customWidth="1"/>
    <col min="2" max="2" width="10.81640625" bestFit="1" customWidth="1"/>
  </cols>
  <sheetData>
    <row r="1" spans="1:2" x14ac:dyDescent="0.35">
      <c r="B1" t="s">
        <v>61</v>
      </c>
    </row>
    <row r="2" spans="1:2" x14ac:dyDescent="0.35">
      <c r="A2" t="s">
        <v>62</v>
      </c>
      <c r="B2" s="34">
        <f>'OM Costs data'!B43*About!B21*About!B23</f>
        <v>4480849424.1952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7AE6-C693-45D6-A554-014A505F6630}">
  <sheetPr>
    <tabColor theme="4"/>
  </sheetPr>
  <dimension ref="A1:B2"/>
  <sheetViews>
    <sheetView workbookViewId="0">
      <selection activeCell="B11" sqref="B11"/>
    </sheetView>
  </sheetViews>
  <sheetFormatPr defaultColWidth="11.453125" defaultRowHeight="14.5" x14ac:dyDescent="0.35"/>
  <cols>
    <col min="1" max="1" width="15.81640625" bestFit="1" customWidth="1"/>
    <col min="2" max="2" width="11.81640625" bestFit="1" customWidth="1"/>
  </cols>
  <sheetData>
    <row r="1" spans="1:2" x14ac:dyDescent="0.35">
      <c r="B1" t="s">
        <v>61</v>
      </c>
    </row>
    <row r="2" spans="1:2" x14ac:dyDescent="0.35">
      <c r="A2" t="s">
        <v>63</v>
      </c>
      <c r="B2" s="34">
        <f>'OM Costs data'!C43*About!B21*About!B23</f>
        <v>12189561219.360001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62EC-C307-4F8E-B021-90EED1AA95F1}">
  <sheetPr>
    <tabColor theme="4"/>
  </sheetPr>
  <dimension ref="A1:B2"/>
  <sheetViews>
    <sheetView workbookViewId="0">
      <selection activeCell="B11" sqref="B11"/>
    </sheetView>
  </sheetViews>
  <sheetFormatPr defaultColWidth="11.453125" defaultRowHeight="14.5" x14ac:dyDescent="0.35"/>
  <cols>
    <col min="1" max="1" width="18.81640625" bestFit="1" customWidth="1"/>
  </cols>
  <sheetData>
    <row r="1" spans="1:2" x14ac:dyDescent="0.35">
      <c r="B1" t="s">
        <v>61</v>
      </c>
    </row>
    <row r="2" spans="1:2" x14ac:dyDescent="0.35">
      <c r="A2" t="s">
        <v>64</v>
      </c>
      <c r="B2" s="34">
        <f>'Capital Costs data'!B2*About!B21*About!B23</f>
        <v>7363184000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D238-3B10-4D2C-AC94-560E3B129030}">
  <sheetPr>
    <tabColor theme="4"/>
  </sheetPr>
  <dimension ref="A1:B2"/>
  <sheetViews>
    <sheetView workbookViewId="0">
      <selection activeCell="B14" sqref="B14"/>
    </sheetView>
  </sheetViews>
  <sheetFormatPr defaultColWidth="11.453125" defaultRowHeight="14.5" x14ac:dyDescent="0.35"/>
  <sheetData>
    <row r="1" spans="1:2" x14ac:dyDescent="0.35">
      <c r="B1" t="s">
        <v>61</v>
      </c>
    </row>
    <row r="2" spans="1:2" x14ac:dyDescent="0.35">
      <c r="A2" t="s">
        <v>60</v>
      </c>
      <c r="B2" s="34">
        <f>'Capital Costs data'!B3*About!B21*About!B23</f>
        <v>17439120000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38D02A-A7E8-4943-BB96-D8300F3534BC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114E9487-133F-4287-BEAB-B262639C8A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C95F01-A1D2-4284-B67E-84D292644E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OM Costs data</vt:lpstr>
      <vt:lpstr>Capital Costs data</vt:lpstr>
      <vt:lpstr>SYTaDC-Transmission OM</vt:lpstr>
      <vt:lpstr>SYTaDC-Distribution OM</vt:lpstr>
      <vt:lpstr>SYTaDC-Transmission Capital</vt:lpstr>
      <vt:lpstr>SYTaDC-Distribution Capital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2024-01-17T10:36:31Z</dcterms:created>
  <dcterms:modified xsi:type="dcterms:W3CDTF">2024-01-24T21:33:12Z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